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Data\Downloads\Daily reports\"/>
    </mc:Choice>
  </mc:AlternateContent>
  <xr:revisionPtr revIDLastSave="0" documentId="13_ncr:1_{060DAF5A-8BA9-442A-9060-B2C044C82F75}" xr6:coauthVersionLast="36" xr6:coauthVersionMax="36" xr10:uidLastSave="{00000000-0000-0000-0000-000000000000}"/>
  <bookViews>
    <workbookView xWindow="0" yWindow="0" windowWidth="13800" windowHeight="5196" tabRatio="704" xr2:uid="{00000000-000D-0000-FFFF-FFFF00000000}"/>
  </bookViews>
  <sheets>
    <sheet name="Index CPR" sheetId="2" r:id="rId1"/>
    <sheet name="What Day" sheetId="4" r:id="rId2"/>
    <sheet name="Analysis" sheetId="1" r:id="rId3"/>
    <sheet name="Index Pivots" sheetId="3" r:id="rId4"/>
    <sheet name="Nifty Open bias predict" sheetId="9" r:id="rId5"/>
    <sheet name="BNF Open bias predict" sheetId="10" r:id="rId6"/>
  </sheets>
  <definedNames>
    <definedName name="_xlnm._FilterDatabase" localSheetId="2" hidden="1">Analysis!$A$1:$K$93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97" i="10" l="1"/>
  <c r="D297" i="10"/>
  <c r="E297" i="10"/>
  <c r="F297" i="10"/>
  <c r="G297" i="10"/>
  <c r="H297" i="10"/>
  <c r="I297" i="10"/>
  <c r="J297" i="10"/>
  <c r="K297" i="10"/>
  <c r="L297" i="10"/>
  <c r="M297" i="10"/>
  <c r="N297" i="10"/>
  <c r="S297" i="10" s="1"/>
  <c r="O297" i="10"/>
  <c r="P297" i="10"/>
  <c r="Q297" i="10"/>
  <c r="R297" i="10"/>
  <c r="U297" i="10"/>
  <c r="C298" i="10"/>
  <c r="P298" i="10" s="1"/>
  <c r="D298" i="10"/>
  <c r="E298" i="10"/>
  <c r="F298" i="10"/>
  <c r="G298" i="10"/>
  <c r="H298" i="10"/>
  <c r="I298" i="10"/>
  <c r="J298" i="10"/>
  <c r="K298" i="10"/>
  <c r="L298" i="10"/>
  <c r="M298" i="10"/>
  <c r="N298" i="10"/>
  <c r="O298" i="10"/>
  <c r="Q298" i="10"/>
  <c r="R298" i="10"/>
  <c r="U298" i="10"/>
  <c r="C299" i="10"/>
  <c r="D299" i="10"/>
  <c r="E299" i="10"/>
  <c r="F299" i="10"/>
  <c r="G299" i="10"/>
  <c r="H299" i="10"/>
  <c r="I299" i="10"/>
  <c r="J299" i="10"/>
  <c r="K299" i="10"/>
  <c r="L299" i="10"/>
  <c r="M299" i="10"/>
  <c r="N299" i="10"/>
  <c r="S299" i="10" s="1"/>
  <c r="O299" i="10"/>
  <c r="P299" i="10"/>
  <c r="Q299" i="10"/>
  <c r="R299" i="10"/>
  <c r="U299" i="10"/>
  <c r="C300" i="10"/>
  <c r="P300" i="10" s="1"/>
  <c r="D300" i="10"/>
  <c r="E300" i="10"/>
  <c r="F300" i="10"/>
  <c r="G300" i="10"/>
  <c r="H300" i="10"/>
  <c r="N301" i="10" s="1"/>
  <c r="S301" i="10" s="1"/>
  <c r="I300" i="10"/>
  <c r="J300" i="10"/>
  <c r="K300" i="10"/>
  <c r="L300" i="10"/>
  <c r="M300" i="10"/>
  <c r="N300" i="10"/>
  <c r="O300" i="10"/>
  <c r="Q300" i="10"/>
  <c r="R300" i="10"/>
  <c r="U300" i="10"/>
  <c r="C301" i="10"/>
  <c r="D301" i="10"/>
  <c r="E301" i="10"/>
  <c r="F301" i="10"/>
  <c r="G301" i="10"/>
  <c r="H301" i="10"/>
  <c r="I301" i="10"/>
  <c r="J301" i="10"/>
  <c r="K301" i="10"/>
  <c r="L301" i="10"/>
  <c r="M301" i="10"/>
  <c r="O301" i="10"/>
  <c r="P301" i="10"/>
  <c r="Q301" i="10"/>
  <c r="R301" i="10"/>
  <c r="U301" i="10"/>
  <c r="C302" i="10"/>
  <c r="P302" i="10" s="1"/>
  <c r="D302" i="10"/>
  <c r="E302" i="10"/>
  <c r="F302" i="10"/>
  <c r="G302" i="10"/>
  <c r="H302" i="10"/>
  <c r="I302" i="10"/>
  <c r="J302" i="10"/>
  <c r="K302" i="10"/>
  <c r="L302" i="10"/>
  <c r="M302" i="10"/>
  <c r="N302" i="10"/>
  <c r="S302" i="10" s="1"/>
  <c r="O302" i="10"/>
  <c r="Q302" i="10"/>
  <c r="R302" i="10"/>
  <c r="U302" i="10"/>
  <c r="C303" i="10"/>
  <c r="D303" i="10"/>
  <c r="E303" i="10"/>
  <c r="F303" i="10"/>
  <c r="G303" i="10"/>
  <c r="H303" i="10"/>
  <c r="I303" i="10"/>
  <c r="J303" i="10"/>
  <c r="K303" i="10"/>
  <c r="L303" i="10"/>
  <c r="M303" i="10"/>
  <c r="N303" i="10"/>
  <c r="S303" i="10" s="1"/>
  <c r="O303" i="10"/>
  <c r="P303" i="10"/>
  <c r="Q303" i="10"/>
  <c r="R303" i="10"/>
  <c r="U303" i="10"/>
  <c r="C304" i="10"/>
  <c r="P304" i="10" s="1"/>
  <c r="D304" i="10"/>
  <c r="E304" i="10"/>
  <c r="F304" i="10"/>
  <c r="G304" i="10"/>
  <c r="H304" i="10"/>
  <c r="N305" i="10" s="1"/>
  <c r="S305" i="10" s="1"/>
  <c r="I304" i="10"/>
  <c r="J304" i="10"/>
  <c r="K304" i="10"/>
  <c r="L304" i="10"/>
  <c r="M304" i="10"/>
  <c r="N304" i="10"/>
  <c r="O304" i="10"/>
  <c r="Q304" i="10"/>
  <c r="R304" i="10"/>
  <c r="U304" i="10"/>
  <c r="C305" i="10"/>
  <c r="D305" i="10"/>
  <c r="E305" i="10"/>
  <c r="F305" i="10"/>
  <c r="G305" i="10"/>
  <c r="H305" i="10"/>
  <c r="I305" i="10"/>
  <c r="J305" i="10"/>
  <c r="K305" i="10"/>
  <c r="L305" i="10"/>
  <c r="M305" i="10"/>
  <c r="O305" i="10"/>
  <c r="P305" i="10"/>
  <c r="Q305" i="10"/>
  <c r="R305" i="10"/>
  <c r="U305" i="10"/>
  <c r="C306" i="10"/>
  <c r="P306" i="10" s="1"/>
  <c r="D306" i="10"/>
  <c r="E306" i="10"/>
  <c r="F306" i="10"/>
  <c r="G306" i="10"/>
  <c r="H306" i="10"/>
  <c r="I306" i="10"/>
  <c r="J306" i="10"/>
  <c r="K306" i="10"/>
  <c r="L306" i="10"/>
  <c r="M306" i="10"/>
  <c r="N306" i="10"/>
  <c r="S306" i="10" s="1"/>
  <c r="O306" i="10"/>
  <c r="Q306" i="10"/>
  <c r="R306" i="10"/>
  <c r="U306" i="10"/>
  <c r="C307" i="10"/>
  <c r="D307" i="10"/>
  <c r="E307" i="10"/>
  <c r="F307" i="10"/>
  <c r="G307" i="10"/>
  <c r="H307" i="10"/>
  <c r="I307" i="10"/>
  <c r="J307" i="10"/>
  <c r="K307" i="10"/>
  <c r="L307" i="10"/>
  <c r="M307" i="10"/>
  <c r="N307" i="10"/>
  <c r="S307" i="10" s="1"/>
  <c r="O307" i="10"/>
  <c r="P307" i="10"/>
  <c r="Q307" i="10"/>
  <c r="R307" i="10"/>
  <c r="U307" i="10"/>
  <c r="C308" i="10"/>
  <c r="P308" i="10" s="1"/>
  <c r="D308" i="10"/>
  <c r="E308" i="10"/>
  <c r="F308" i="10"/>
  <c r="G308" i="10"/>
  <c r="H308" i="10"/>
  <c r="I308" i="10"/>
  <c r="J308" i="10"/>
  <c r="K308" i="10"/>
  <c r="L308" i="10"/>
  <c r="M308" i="10"/>
  <c r="N308" i="10"/>
  <c r="S308" i="10" s="1"/>
  <c r="O308" i="10"/>
  <c r="Q308" i="10"/>
  <c r="R308" i="10"/>
  <c r="U308" i="10"/>
  <c r="C309" i="10"/>
  <c r="D309" i="10"/>
  <c r="E309" i="10"/>
  <c r="F309" i="10"/>
  <c r="G309" i="10"/>
  <c r="H309" i="10"/>
  <c r="I309" i="10"/>
  <c r="J309" i="10"/>
  <c r="K309" i="10"/>
  <c r="L309" i="10"/>
  <c r="M309" i="10"/>
  <c r="N309" i="10"/>
  <c r="S309" i="10" s="1"/>
  <c r="O309" i="10"/>
  <c r="P309" i="10"/>
  <c r="Q309" i="10"/>
  <c r="R309" i="10"/>
  <c r="U309" i="10"/>
  <c r="C310" i="10"/>
  <c r="P310" i="10" s="1"/>
  <c r="D310" i="10"/>
  <c r="E310" i="10"/>
  <c r="F310" i="10"/>
  <c r="G310" i="10"/>
  <c r="H310" i="10"/>
  <c r="I310" i="10"/>
  <c r="J310" i="10"/>
  <c r="K310" i="10"/>
  <c r="L310" i="10"/>
  <c r="M310" i="10"/>
  <c r="N310" i="10"/>
  <c r="O310" i="10"/>
  <c r="Q310" i="10"/>
  <c r="R310" i="10"/>
  <c r="U310" i="10"/>
  <c r="C311" i="10"/>
  <c r="D311" i="10"/>
  <c r="E311" i="10"/>
  <c r="F311" i="10"/>
  <c r="G311" i="10"/>
  <c r="H311" i="10"/>
  <c r="I311" i="10"/>
  <c r="J311" i="10"/>
  <c r="K311" i="10"/>
  <c r="L311" i="10"/>
  <c r="M311" i="10"/>
  <c r="N311" i="10"/>
  <c r="S311" i="10" s="1"/>
  <c r="O311" i="10"/>
  <c r="P311" i="10"/>
  <c r="Q311" i="10"/>
  <c r="R311" i="10"/>
  <c r="U311" i="10"/>
  <c r="C312" i="10"/>
  <c r="P312" i="10" s="1"/>
  <c r="D312" i="10"/>
  <c r="E312" i="10"/>
  <c r="F312" i="10"/>
  <c r="G312" i="10"/>
  <c r="H312" i="10"/>
  <c r="I312" i="10"/>
  <c r="J312" i="10"/>
  <c r="K312" i="10"/>
  <c r="L312" i="10"/>
  <c r="M312" i="10"/>
  <c r="N312" i="10"/>
  <c r="S312" i="10" s="1"/>
  <c r="O312" i="10"/>
  <c r="Q312" i="10"/>
  <c r="R312" i="10"/>
  <c r="U312" i="10"/>
  <c r="C313" i="10"/>
  <c r="D313" i="10"/>
  <c r="E313" i="10"/>
  <c r="F313" i="10"/>
  <c r="G313" i="10"/>
  <c r="H313" i="10"/>
  <c r="I313" i="10"/>
  <c r="J313" i="10"/>
  <c r="K313" i="10"/>
  <c r="L313" i="10"/>
  <c r="M313" i="10"/>
  <c r="N313" i="10"/>
  <c r="S313" i="10" s="1"/>
  <c r="O313" i="10"/>
  <c r="P313" i="10"/>
  <c r="Q313" i="10"/>
  <c r="R313" i="10"/>
  <c r="U313" i="10"/>
  <c r="C314" i="10"/>
  <c r="P314" i="10" s="1"/>
  <c r="D314" i="10"/>
  <c r="E314" i="10"/>
  <c r="F314" i="10"/>
  <c r="G314" i="10"/>
  <c r="H314" i="10"/>
  <c r="I314" i="10"/>
  <c r="J314" i="10"/>
  <c r="K314" i="10"/>
  <c r="L314" i="10"/>
  <c r="M314" i="10"/>
  <c r="N314" i="10"/>
  <c r="S314" i="10" s="1"/>
  <c r="O314" i="10"/>
  <c r="Q314" i="10"/>
  <c r="R314" i="10"/>
  <c r="U314" i="10"/>
  <c r="C315" i="10"/>
  <c r="D315" i="10"/>
  <c r="E315" i="10"/>
  <c r="F315" i="10"/>
  <c r="G315" i="10"/>
  <c r="H315" i="10"/>
  <c r="I315" i="10"/>
  <c r="J315" i="10"/>
  <c r="K315" i="10"/>
  <c r="L315" i="10"/>
  <c r="M315" i="10"/>
  <c r="N315" i="10"/>
  <c r="S315" i="10" s="1"/>
  <c r="O315" i="10"/>
  <c r="P315" i="10"/>
  <c r="Q315" i="10"/>
  <c r="R315" i="10"/>
  <c r="U315" i="10"/>
  <c r="C316" i="10"/>
  <c r="P316" i="10" s="1"/>
  <c r="D316" i="10"/>
  <c r="E316" i="10"/>
  <c r="F316" i="10"/>
  <c r="G316" i="10"/>
  <c r="H316" i="10"/>
  <c r="I316" i="10"/>
  <c r="J316" i="10"/>
  <c r="K316" i="10"/>
  <c r="L316" i="10"/>
  <c r="M316" i="10"/>
  <c r="N316" i="10"/>
  <c r="S316" i="10" s="1"/>
  <c r="O316" i="10"/>
  <c r="Q316" i="10"/>
  <c r="R316" i="10"/>
  <c r="U316" i="10"/>
  <c r="C317" i="10"/>
  <c r="D317" i="10"/>
  <c r="E317" i="10"/>
  <c r="F317" i="10"/>
  <c r="G317" i="10"/>
  <c r="H317" i="10"/>
  <c r="I317" i="10"/>
  <c r="J317" i="10"/>
  <c r="K317" i="10"/>
  <c r="L317" i="10"/>
  <c r="M317" i="10"/>
  <c r="N317" i="10"/>
  <c r="S317" i="10" s="1"/>
  <c r="O317" i="10"/>
  <c r="P317" i="10"/>
  <c r="Q317" i="10"/>
  <c r="R317" i="10"/>
  <c r="U317" i="10"/>
  <c r="C318" i="10"/>
  <c r="P318" i="10" s="1"/>
  <c r="D318" i="10"/>
  <c r="E318" i="10"/>
  <c r="F318" i="10"/>
  <c r="G318" i="10"/>
  <c r="H318" i="10"/>
  <c r="I318" i="10"/>
  <c r="J318" i="10"/>
  <c r="K318" i="10"/>
  <c r="L318" i="10"/>
  <c r="M318" i="10"/>
  <c r="N318" i="10"/>
  <c r="O318" i="10"/>
  <c r="Q318" i="10"/>
  <c r="R318" i="10"/>
  <c r="U318" i="10"/>
  <c r="C319" i="10"/>
  <c r="D319" i="10"/>
  <c r="E319" i="10"/>
  <c r="F319" i="10"/>
  <c r="G319" i="10"/>
  <c r="H319" i="10"/>
  <c r="I319" i="10"/>
  <c r="J319" i="10"/>
  <c r="K319" i="10"/>
  <c r="L319" i="10"/>
  <c r="M319" i="10"/>
  <c r="N319" i="10"/>
  <c r="S319" i="10" s="1"/>
  <c r="O319" i="10"/>
  <c r="P319" i="10"/>
  <c r="Q319" i="10"/>
  <c r="R319" i="10"/>
  <c r="U319" i="10"/>
  <c r="C320" i="10"/>
  <c r="P320" i="10" s="1"/>
  <c r="D320" i="10"/>
  <c r="E320" i="10"/>
  <c r="F320" i="10"/>
  <c r="G320" i="10"/>
  <c r="H320" i="10"/>
  <c r="N321" i="10" s="1"/>
  <c r="S321" i="10" s="1"/>
  <c r="I320" i="10"/>
  <c r="J320" i="10"/>
  <c r="K320" i="10"/>
  <c r="L320" i="10"/>
  <c r="M320" i="10"/>
  <c r="N320" i="10"/>
  <c r="S320" i="10" s="1"/>
  <c r="O320" i="10"/>
  <c r="Q320" i="10"/>
  <c r="R320" i="10"/>
  <c r="U320" i="10"/>
  <c r="C321" i="10"/>
  <c r="D321" i="10"/>
  <c r="E321" i="10"/>
  <c r="F321" i="10"/>
  <c r="G321" i="10"/>
  <c r="H321" i="10"/>
  <c r="I321" i="10"/>
  <c r="J321" i="10"/>
  <c r="K321" i="10"/>
  <c r="L321" i="10"/>
  <c r="M321" i="10"/>
  <c r="O321" i="10"/>
  <c r="P321" i="10"/>
  <c r="Q321" i="10"/>
  <c r="R321" i="10"/>
  <c r="U321" i="10"/>
  <c r="C322" i="10"/>
  <c r="P322" i="10" s="1"/>
  <c r="D322" i="10"/>
  <c r="E322" i="10"/>
  <c r="F322" i="10"/>
  <c r="G322" i="10"/>
  <c r="H322" i="10"/>
  <c r="I322" i="10"/>
  <c r="J322" i="10"/>
  <c r="K322" i="10"/>
  <c r="L322" i="10"/>
  <c r="M322" i="10"/>
  <c r="N322" i="10"/>
  <c r="O322" i="10"/>
  <c r="Q322" i="10"/>
  <c r="R322" i="10"/>
  <c r="U322" i="10"/>
  <c r="C323" i="10"/>
  <c r="D323" i="10"/>
  <c r="E323" i="10"/>
  <c r="F323" i="10"/>
  <c r="G323" i="10"/>
  <c r="H323" i="10"/>
  <c r="I323" i="10"/>
  <c r="J323" i="10"/>
  <c r="K323" i="10"/>
  <c r="L323" i="10"/>
  <c r="M323" i="10"/>
  <c r="N323" i="10"/>
  <c r="S323" i="10" s="1"/>
  <c r="O323" i="10"/>
  <c r="P323" i="10"/>
  <c r="Q323" i="10"/>
  <c r="R323" i="10"/>
  <c r="U323" i="10"/>
  <c r="C324" i="10"/>
  <c r="P324" i="10" s="1"/>
  <c r="D324" i="10"/>
  <c r="E324" i="10"/>
  <c r="F324" i="10"/>
  <c r="G324" i="10"/>
  <c r="H324" i="10"/>
  <c r="I324" i="10"/>
  <c r="J324" i="10"/>
  <c r="K324" i="10"/>
  <c r="L324" i="10"/>
  <c r="M324" i="10"/>
  <c r="N324" i="10"/>
  <c r="O324" i="10"/>
  <c r="Q324" i="10"/>
  <c r="R324" i="10"/>
  <c r="U324" i="10"/>
  <c r="C325" i="10"/>
  <c r="D325" i="10"/>
  <c r="E325" i="10"/>
  <c r="F325" i="10"/>
  <c r="G325" i="10"/>
  <c r="H325" i="10"/>
  <c r="I325" i="10"/>
  <c r="J325" i="10"/>
  <c r="K325" i="10"/>
  <c r="L325" i="10"/>
  <c r="M325" i="10"/>
  <c r="N325" i="10"/>
  <c r="S325" i="10" s="1"/>
  <c r="O325" i="10"/>
  <c r="P325" i="10"/>
  <c r="Q325" i="10"/>
  <c r="R325" i="10"/>
  <c r="U325" i="10"/>
  <c r="C326" i="10"/>
  <c r="P326" i="10" s="1"/>
  <c r="D326" i="10"/>
  <c r="E326" i="10"/>
  <c r="F326" i="10"/>
  <c r="G326" i="10"/>
  <c r="H326" i="10"/>
  <c r="I326" i="10"/>
  <c r="J326" i="10"/>
  <c r="K326" i="10"/>
  <c r="L326" i="10"/>
  <c r="M326" i="10"/>
  <c r="N326" i="10"/>
  <c r="O326" i="10"/>
  <c r="Q326" i="10"/>
  <c r="R326" i="10"/>
  <c r="U326" i="10"/>
  <c r="C327" i="10"/>
  <c r="D327" i="10"/>
  <c r="E327" i="10"/>
  <c r="F327" i="10"/>
  <c r="G327" i="10"/>
  <c r="H327" i="10"/>
  <c r="I327" i="10"/>
  <c r="J327" i="10"/>
  <c r="K327" i="10"/>
  <c r="L327" i="10"/>
  <c r="M327" i="10"/>
  <c r="N327" i="10"/>
  <c r="S327" i="10" s="1"/>
  <c r="O327" i="10"/>
  <c r="P327" i="10"/>
  <c r="Q327" i="10"/>
  <c r="R327" i="10"/>
  <c r="U327" i="10"/>
  <c r="C328" i="10"/>
  <c r="P328" i="10" s="1"/>
  <c r="D328" i="10"/>
  <c r="E328" i="10"/>
  <c r="F328" i="10"/>
  <c r="G328" i="10"/>
  <c r="H328" i="10"/>
  <c r="I328" i="10"/>
  <c r="J328" i="10"/>
  <c r="K328" i="10"/>
  <c r="L328" i="10"/>
  <c r="M328" i="10"/>
  <c r="N328" i="10"/>
  <c r="O328" i="10"/>
  <c r="Q328" i="10"/>
  <c r="R328" i="10"/>
  <c r="U328" i="10"/>
  <c r="C329" i="10"/>
  <c r="D329" i="10"/>
  <c r="E329" i="10"/>
  <c r="F329" i="10"/>
  <c r="G329" i="10"/>
  <c r="H329" i="10"/>
  <c r="I329" i="10"/>
  <c r="J329" i="10"/>
  <c r="K329" i="10"/>
  <c r="L329" i="10"/>
  <c r="M329" i="10"/>
  <c r="N329" i="10"/>
  <c r="S329" i="10" s="1"/>
  <c r="O329" i="10"/>
  <c r="P329" i="10"/>
  <c r="Q329" i="10"/>
  <c r="R329" i="10"/>
  <c r="U329" i="10"/>
  <c r="C330" i="10"/>
  <c r="P330" i="10" s="1"/>
  <c r="D330" i="10"/>
  <c r="E330" i="10"/>
  <c r="F330" i="10"/>
  <c r="G330" i="10"/>
  <c r="H330" i="10"/>
  <c r="I330" i="10"/>
  <c r="J330" i="10"/>
  <c r="K330" i="10"/>
  <c r="L330" i="10"/>
  <c r="M330" i="10"/>
  <c r="N330" i="10"/>
  <c r="O330" i="10"/>
  <c r="Q330" i="10"/>
  <c r="R330" i="10"/>
  <c r="U330" i="10"/>
  <c r="C331" i="10"/>
  <c r="D331" i="10"/>
  <c r="E331" i="10"/>
  <c r="F331" i="10"/>
  <c r="G331" i="10"/>
  <c r="H331" i="10"/>
  <c r="I331" i="10"/>
  <c r="J331" i="10"/>
  <c r="K331" i="10"/>
  <c r="L331" i="10"/>
  <c r="M331" i="10"/>
  <c r="N331" i="10"/>
  <c r="S331" i="10" s="1"/>
  <c r="O331" i="10"/>
  <c r="P331" i="10"/>
  <c r="Q331" i="10"/>
  <c r="R331" i="10"/>
  <c r="U331" i="10"/>
  <c r="C332" i="10"/>
  <c r="P332" i="10" s="1"/>
  <c r="D332" i="10"/>
  <c r="E332" i="10"/>
  <c r="F332" i="10"/>
  <c r="G332" i="10"/>
  <c r="H332" i="10"/>
  <c r="I332" i="10"/>
  <c r="J332" i="10"/>
  <c r="K332" i="10"/>
  <c r="L332" i="10"/>
  <c r="M332" i="10"/>
  <c r="N332" i="10"/>
  <c r="O332" i="10"/>
  <c r="Q332" i="10"/>
  <c r="R332" i="10"/>
  <c r="U332" i="10"/>
  <c r="C333" i="10"/>
  <c r="D333" i="10"/>
  <c r="E333" i="10"/>
  <c r="F333" i="10"/>
  <c r="G333" i="10"/>
  <c r="H333" i="10"/>
  <c r="I333" i="10"/>
  <c r="J333" i="10"/>
  <c r="K333" i="10"/>
  <c r="L333" i="10"/>
  <c r="M333" i="10"/>
  <c r="N333" i="10"/>
  <c r="S333" i="10" s="1"/>
  <c r="O333" i="10"/>
  <c r="P333" i="10"/>
  <c r="Q333" i="10"/>
  <c r="R333" i="10"/>
  <c r="U333" i="10"/>
  <c r="C334" i="10"/>
  <c r="P334" i="10" s="1"/>
  <c r="D334" i="10"/>
  <c r="E334" i="10"/>
  <c r="F334" i="10"/>
  <c r="G334" i="10"/>
  <c r="H334" i="10"/>
  <c r="I334" i="10"/>
  <c r="J334" i="10"/>
  <c r="K334" i="10"/>
  <c r="L334" i="10"/>
  <c r="M334" i="10"/>
  <c r="N334" i="10"/>
  <c r="O334" i="10"/>
  <c r="Q334" i="10"/>
  <c r="R334" i="10"/>
  <c r="U334" i="10"/>
  <c r="C335" i="10"/>
  <c r="D335" i="10"/>
  <c r="E335" i="10"/>
  <c r="F335" i="10"/>
  <c r="G335" i="10"/>
  <c r="H335" i="10"/>
  <c r="I335" i="10"/>
  <c r="J335" i="10"/>
  <c r="K335" i="10"/>
  <c r="L335" i="10"/>
  <c r="M335" i="10"/>
  <c r="N335" i="10"/>
  <c r="S335" i="10" s="1"/>
  <c r="O335" i="10"/>
  <c r="P335" i="10"/>
  <c r="Q335" i="10"/>
  <c r="R335" i="10"/>
  <c r="U335" i="10"/>
  <c r="C336" i="10"/>
  <c r="P336" i="10" s="1"/>
  <c r="D336" i="10"/>
  <c r="E336" i="10"/>
  <c r="F336" i="10"/>
  <c r="G336" i="10"/>
  <c r="H336" i="10"/>
  <c r="I336" i="10"/>
  <c r="J336" i="10"/>
  <c r="K336" i="10"/>
  <c r="L336" i="10"/>
  <c r="M336" i="10"/>
  <c r="N336" i="10"/>
  <c r="O336" i="10"/>
  <c r="Q336" i="10"/>
  <c r="R336" i="10"/>
  <c r="U336" i="10"/>
  <c r="C337" i="10"/>
  <c r="D337" i="10"/>
  <c r="E337" i="10"/>
  <c r="F337" i="10"/>
  <c r="G337" i="10"/>
  <c r="H337" i="10"/>
  <c r="I337" i="10"/>
  <c r="J337" i="10"/>
  <c r="K337" i="10"/>
  <c r="L337" i="10"/>
  <c r="M337" i="10"/>
  <c r="N337" i="10"/>
  <c r="S337" i="10" s="1"/>
  <c r="O337" i="10"/>
  <c r="P337" i="10"/>
  <c r="Q337" i="10"/>
  <c r="R337" i="10"/>
  <c r="U337" i="10"/>
  <c r="C338" i="10"/>
  <c r="P338" i="10" s="1"/>
  <c r="D338" i="10"/>
  <c r="E338" i="10"/>
  <c r="F338" i="10"/>
  <c r="G338" i="10"/>
  <c r="H338" i="10"/>
  <c r="I338" i="10"/>
  <c r="J338" i="10"/>
  <c r="K338" i="10"/>
  <c r="L338" i="10"/>
  <c r="M338" i="10"/>
  <c r="N338" i="10"/>
  <c r="O338" i="10"/>
  <c r="Q338" i="10"/>
  <c r="R338" i="10"/>
  <c r="U338" i="10"/>
  <c r="C339" i="10"/>
  <c r="D339" i="10"/>
  <c r="E339" i="10"/>
  <c r="F339" i="10"/>
  <c r="G339" i="10"/>
  <c r="H339" i="10"/>
  <c r="I339" i="10"/>
  <c r="J339" i="10"/>
  <c r="K339" i="10"/>
  <c r="L339" i="10"/>
  <c r="M339" i="10"/>
  <c r="N339" i="10"/>
  <c r="S339" i="10" s="1"/>
  <c r="O339" i="10"/>
  <c r="P339" i="10"/>
  <c r="Q339" i="10"/>
  <c r="R339" i="10"/>
  <c r="U339" i="10"/>
  <c r="C340" i="10"/>
  <c r="P340" i="10" s="1"/>
  <c r="D340" i="10"/>
  <c r="E340" i="10"/>
  <c r="F340" i="10"/>
  <c r="G340" i="10"/>
  <c r="H340" i="10"/>
  <c r="I340" i="10"/>
  <c r="J340" i="10"/>
  <c r="K340" i="10"/>
  <c r="L340" i="10"/>
  <c r="M340" i="10"/>
  <c r="N340" i="10"/>
  <c r="O340" i="10"/>
  <c r="Q340" i="10"/>
  <c r="R340" i="10"/>
  <c r="U340" i="10"/>
  <c r="C341" i="10"/>
  <c r="D341" i="10"/>
  <c r="E341" i="10"/>
  <c r="F341" i="10"/>
  <c r="G341" i="10"/>
  <c r="H341" i="10"/>
  <c r="I341" i="10"/>
  <c r="J341" i="10"/>
  <c r="K341" i="10"/>
  <c r="L341" i="10"/>
  <c r="M341" i="10"/>
  <c r="N341" i="10"/>
  <c r="S341" i="10" s="1"/>
  <c r="O341" i="10"/>
  <c r="P341" i="10"/>
  <c r="Q341" i="10"/>
  <c r="R341" i="10"/>
  <c r="U341" i="10"/>
  <c r="C342" i="10"/>
  <c r="P342" i="10" s="1"/>
  <c r="D342" i="10"/>
  <c r="E342" i="10"/>
  <c r="F342" i="10"/>
  <c r="G342" i="10"/>
  <c r="H342" i="10"/>
  <c r="I342" i="10"/>
  <c r="J342" i="10"/>
  <c r="K342" i="10"/>
  <c r="L342" i="10"/>
  <c r="M342" i="10"/>
  <c r="N342" i="10"/>
  <c r="O342" i="10"/>
  <c r="Q342" i="10"/>
  <c r="R342" i="10"/>
  <c r="U342" i="10"/>
  <c r="C343" i="10"/>
  <c r="D343" i="10"/>
  <c r="E343" i="10"/>
  <c r="F343" i="10"/>
  <c r="G343" i="10"/>
  <c r="H343" i="10"/>
  <c r="I343" i="10"/>
  <c r="J343" i="10"/>
  <c r="K343" i="10"/>
  <c r="L343" i="10"/>
  <c r="M343" i="10"/>
  <c r="N343" i="10"/>
  <c r="S343" i="10" s="1"/>
  <c r="O343" i="10"/>
  <c r="P343" i="10"/>
  <c r="Q343" i="10"/>
  <c r="R343" i="10"/>
  <c r="U343" i="10"/>
  <c r="C344" i="10"/>
  <c r="P344" i="10" s="1"/>
  <c r="D344" i="10"/>
  <c r="E344" i="10"/>
  <c r="F344" i="10"/>
  <c r="G344" i="10"/>
  <c r="H344" i="10"/>
  <c r="I344" i="10"/>
  <c r="J344" i="10"/>
  <c r="K344" i="10"/>
  <c r="L344" i="10"/>
  <c r="M344" i="10"/>
  <c r="N344" i="10"/>
  <c r="O344" i="10"/>
  <c r="Q344" i="10"/>
  <c r="R344" i="10"/>
  <c r="U344" i="10"/>
  <c r="C345" i="10"/>
  <c r="D345" i="10"/>
  <c r="E345" i="10"/>
  <c r="F345" i="10"/>
  <c r="G345" i="10"/>
  <c r="H345" i="10"/>
  <c r="I345" i="10"/>
  <c r="J345" i="10"/>
  <c r="K345" i="10"/>
  <c r="L345" i="10"/>
  <c r="M345" i="10"/>
  <c r="N345" i="10"/>
  <c r="S345" i="10" s="1"/>
  <c r="O345" i="10"/>
  <c r="P345" i="10"/>
  <c r="Q345" i="10"/>
  <c r="R345" i="10"/>
  <c r="U345" i="10"/>
  <c r="C346" i="10"/>
  <c r="P346" i="10" s="1"/>
  <c r="D346" i="10"/>
  <c r="E346" i="10"/>
  <c r="F346" i="10"/>
  <c r="G346" i="10"/>
  <c r="H346" i="10"/>
  <c r="I346" i="10"/>
  <c r="J346" i="10"/>
  <c r="K346" i="10"/>
  <c r="L346" i="10"/>
  <c r="M346" i="10"/>
  <c r="N346" i="10"/>
  <c r="O346" i="10"/>
  <c r="Q346" i="10"/>
  <c r="R346" i="10"/>
  <c r="U346" i="10"/>
  <c r="C347" i="10"/>
  <c r="D347" i="10"/>
  <c r="E347" i="10"/>
  <c r="F347" i="10"/>
  <c r="G347" i="10"/>
  <c r="H347" i="10"/>
  <c r="I347" i="10"/>
  <c r="J347" i="10"/>
  <c r="K347" i="10"/>
  <c r="L347" i="10"/>
  <c r="M347" i="10"/>
  <c r="N347" i="10"/>
  <c r="S347" i="10" s="1"/>
  <c r="O347" i="10"/>
  <c r="P347" i="10"/>
  <c r="Q347" i="10"/>
  <c r="R347" i="10"/>
  <c r="U347" i="10"/>
  <c r="C348" i="10"/>
  <c r="P348" i="10" s="1"/>
  <c r="D348" i="10"/>
  <c r="E348" i="10"/>
  <c r="F348" i="10"/>
  <c r="G348" i="10"/>
  <c r="H348" i="10"/>
  <c r="I348" i="10"/>
  <c r="J348" i="10"/>
  <c r="K348" i="10"/>
  <c r="L348" i="10"/>
  <c r="M348" i="10"/>
  <c r="N348" i="10"/>
  <c r="O348" i="10"/>
  <c r="Q348" i="10"/>
  <c r="R348" i="10"/>
  <c r="U348" i="10"/>
  <c r="C349" i="10"/>
  <c r="D349" i="10"/>
  <c r="E349" i="10"/>
  <c r="F349" i="10"/>
  <c r="G349" i="10"/>
  <c r="H349" i="10"/>
  <c r="I349" i="10"/>
  <c r="J349" i="10"/>
  <c r="K349" i="10"/>
  <c r="L349" i="10"/>
  <c r="M349" i="10"/>
  <c r="N349" i="10"/>
  <c r="S349" i="10" s="1"/>
  <c r="O349" i="10"/>
  <c r="P349" i="10"/>
  <c r="Q349" i="10"/>
  <c r="R349" i="10"/>
  <c r="U349" i="10"/>
  <c r="C350" i="10"/>
  <c r="P350" i="10" s="1"/>
  <c r="D350" i="10"/>
  <c r="E350" i="10"/>
  <c r="F350" i="10"/>
  <c r="G350" i="10"/>
  <c r="H350" i="10"/>
  <c r="I350" i="10"/>
  <c r="J350" i="10"/>
  <c r="K350" i="10"/>
  <c r="L350" i="10"/>
  <c r="M350" i="10"/>
  <c r="N350" i="10"/>
  <c r="O350" i="10"/>
  <c r="Q350" i="10"/>
  <c r="R350" i="10"/>
  <c r="U350" i="10"/>
  <c r="C351" i="10"/>
  <c r="D351" i="10"/>
  <c r="E351" i="10"/>
  <c r="F351" i="10"/>
  <c r="G351" i="10"/>
  <c r="H351" i="10"/>
  <c r="I351" i="10"/>
  <c r="J351" i="10"/>
  <c r="K351" i="10"/>
  <c r="L351" i="10"/>
  <c r="M351" i="10"/>
  <c r="N351" i="10"/>
  <c r="S351" i="10" s="1"/>
  <c r="O351" i="10"/>
  <c r="P351" i="10"/>
  <c r="Q351" i="10"/>
  <c r="R351" i="10"/>
  <c r="U351" i="10"/>
  <c r="C352" i="10"/>
  <c r="P352" i="10" s="1"/>
  <c r="D352" i="10"/>
  <c r="E352" i="10"/>
  <c r="F352" i="10"/>
  <c r="G352" i="10"/>
  <c r="H352" i="10"/>
  <c r="I352" i="10"/>
  <c r="J352" i="10"/>
  <c r="K352" i="10"/>
  <c r="L352" i="10"/>
  <c r="M352" i="10"/>
  <c r="N352" i="10"/>
  <c r="O352" i="10"/>
  <c r="Q352" i="10"/>
  <c r="R352" i="10"/>
  <c r="U352" i="10"/>
  <c r="C353" i="10"/>
  <c r="D353" i="10"/>
  <c r="E353" i="10"/>
  <c r="F353" i="10"/>
  <c r="G353" i="10"/>
  <c r="H353" i="10"/>
  <c r="I353" i="10"/>
  <c r="J353" i="10"/>
  <c r="K353" i="10"/>
  <c r="L353" i="10"/>
  <c r="M353" i="10"/>
  <c r="N353" i="10"/>
  <c r="S353" i="10" s="1"/>
  <c r="O353" i="10"/>
  <c r="P353" i="10"/>
  <c r="Q353" i="10"/>
  <c r="R353" i="10"/>
  <c r="U353" i="10"/>
  <c r="C354" i="10"/>
  <c r="P354" i="10" s="1"/>
  <c r="D354" i="10"/>
  <c r="E354" i="10"/>
  <c r="F354" i="10"/>
  <c r="G354" i="10"/>
  <c r="H354" i="10"/>
  <c r="I354" i="10"/>
  <c r="J354" i="10"/>
  <c r="K354" i="10"/>
  <c r="L354" i="10"/>
  <c r="M354" i="10"/>
  <c r="N354" i="10"/>
  <c r="O354" i="10"/>
  <c r="Q354" i="10"/>
  <c r="R354" i="10"/>
  <c r="U354" i="10"/>
  <c r="C355" i="10"/>
  <c r="D355" i="10"/>
  <c r="E355" i="10"/>
  <c r="F355" i="10"/>
  <c r="G355" i="10"/>
  <c r="H355" i="10"/>
  <c r="I355" i="10"/>
  <c r="J355" i="10"/>
  <c r="K355" i="10"/>
  <c r="L355" i="10"/>
  <c r="M355" i="10"/>
  <c r="N355" i="10"/>
  <c r="S355" i="10" s="1"/>
  <c r="O355" i="10"/>
  <c r="P355" i="10"/>
  <c r="Q355" i="10"/>
  <c r="R355" i="10"/>
  <c r="U355" i="10"/>
  <c r="C356" i="10"/>
  <c r="P356" i="10" s="1"/>
  <c r="D356" i="10"/>
  <c r="E356" i="10"/>
  <c r="F356" i="10"/>
  <c r="G356" i="10"/>
  <c r="H356" i="10"/>
  <c r="I356" i="10"/>
  <c r="J356" i="10"/>
  <c r="K356" i="10"/>
  <c r="L356" i="10"/>
  <c r="M356" i="10"/>
  <c r="N356" i="10"/>
  <c r="O356" i="10"/>
  <c r="Q356" i="10"/>
  <c r="R356" i="10"/>
  <c r="U356" i="10"/>
  <c r="C357" i="10"/>
  <c r="D357" i="10"/>
  <c r="E357" i="10"/>
  <c r="F357" i="10"/>
  <c r="G357" i="10"/>
  <c r="H357" i="10"/>
  <c r="I357" i="10"/>
  <c r="J357" i="10"/>
  <c r="K357" i="10"/>
  <c r="L357" i="10"/>
  <c r="M357" i="10"/>
  <c r="N357" i="10"/>
  <c r="S357" i="10" s="1"/>
  <c r="O357" i="10"/>
  <c r="P357" i="10"/>
  <c r="Q357" i="10"/>
  <c r="R357" i="10"/>
  <c r="U357" i="10"/>
  <c r="C358" i="10"/>
  <c r="P358" i="10" s="1"/>
  <c r="D358" i="10"/>
  <c r="E358" i="10"/>
  <c r="F358" i="10"/>
  <c r="G358" i="10"/>
  <c r="H358" i="10"/>
  <c r="I358" i="10"/>
  <c r="J358" i="10"/>
  <c r="K358" i="10"/>
  <c r="L358" i="10"/>
  <c r="M358" i="10"/>
  <c r="N358" i="10"/>
  <c r="O358" i="10"/>
  <c r="Q358" i="10"/>
  <c r="R358" i="10"/>
  <c r="U358" i="10"/>
  <c r="C359" i="10"/>
  <c r="D359" i="10"/>
  <c r="E359" i="10"/>
  <c r="F359" i="10"/>
  <c r="G359" i="10"/>
  <c r="H359" i="10"/>
  <c r="I359" i="10"/>
  <c r="J359" i="10"/>
  <c r="K359" i="10"/>
  <c r="L359" i="10"/>
  <c r="M359" i="10"/>
  <c r="N359" i="10"/>
  <c r="S359" i="10" s="1"/>
  <c r="O359" i="10"/>
  <c r="P359" i="10"/>
  <c r="Q359" i="10"/>
  <c r="R359" i="10"/>
  <c r="U359" i="10"/>
  <c r="C360" i="10"/>
  <c r="P360" i="10" s="1"/>
  <c r="D360" i="10"/>
  <c r="E360" i="10"/>
  <c r="F360" i="10"/>
  <c r="G360" i="10"/>
  <c r="H360" i="10"/>
  <c r="N361" i="10" s="1"/>
  <c r="S361" i="10" s="1"/>
  <c r="I360" i="10"/>
  <c r="J360" i="10"/>
  <c r="K360" i="10"/>
  <c r="L360" i="10"/>
  <c r="M360" i="10"/>
  <c r="N360" i="10"/>
  <c r="O360" i="10"/>
  <c r="Q360" i="10"/>
  <c r="R360" i="10"/>
  <c r="U360" i="10"/>
  <c r="C361" i="10"/>
  <c r="D361" i="10"/>
  <c r="E361" i="10"/>
  <c r="F361" i="10"/>
  <c r="G361" i="10"/>
  <c r="H361" i="10"/>
  <c r="I361" i="10"/>
  <c r="J361" i="10"/>
  <c r="K361" i="10"/>
  <c r="L361" i="10"/>
  <c r="M361" i="10"/>
  <c r="O361" i="10"/>
  <c r="P361" i="10"/>
  <c r="Q361" i="10"/>
  <c r="R361" i="10"/>
  <c r="U361" i="10"/>
  <c r="C362" i="10"/>
  <c r="P362" i="10" s="1"/>
  <c r="D362" i="10"/>
  <c r="E362" i="10"/>
  <c r="F362" i="10"/>
  <c r="G362" i="10"/>
  <c r="H362" i="10"/>
  <c r="I362" i="10"/>
  <c r="J362" i="10"/>
  <c r="K362" i="10"/>
  <c r="L362" i="10"/>
  <c r="M362" i="10"/>
  <c r="N362" i="10"/>
  <c r="O362" i="10"/>
  <c r="Q362" i="10"/>
  <c r="R362" i="10"/>
  <c r="U362" i="10"/>
  <c r="C363" i="10"/>
  <c r="D363" i="10"/>
  <c r="E363" i="10"/>
  <c r="F363" i="10"/>
  <c r="G363" i="10"/>
  <c r="H363" i="10"/>
  <c r="I363" i="10"/>
  <c r="J363" i="10"/>
  <c r="K363" i="10"/>
  <c r="L363" i="10"/>
  <c r="M363" i="10"/>
  <c r="N363" i="10"/>
  <c r="S363" i="10" s="1"/>
  <c r="O363" i="10"/>
  <c r="P363" i="10"/>
  <c r="Q363" i="10"/>
  <c r="R363" i="10"/>
  <c r="U363" i="10"/>
  <c r="C364" i="10"/>
  <c r="P364" i="10" s="1"/>
  <c r="D364" i="10"/>
  <c r="E364" i="10"/>
  <c r="F364" i="10"/>
  <c r="G364" i="10"/>
  <c r="H364" i="10"/>
  <c r="I364" i="10"/>
  <c r="J364" i="10"/>
  <c r="K364" i="10"/>
  <c r="L364" i="10"/>
  <c r="M364" i="10"/>
  <c r="N364" i="10"/>
  <c r="S364" i="10" s="1"/>
  <c r="O364" i="10"/>
  <c r="Q364" i="10"/>
  <c r="R364" i="10"/>
  <c r="U364" i="10"/>
  <c r="C365" i="10"/>
  <c r="D365" i="10"/>
  <c r="E365" i="10"/>
  <c r="F365" i="10"/>
  <c r="G365" i="10"/>
  <c r="H365" i="10"/>
  <c r="I365" i="10"/>
  <c r="J365" i="10"/>
  <c r="K365" i="10"/>
  <c r="L365" i="10"/>
  <c r="M365" i="10"/>
  <c r="N365" i="10"/>
  <c r="S365" i="10" s="1"/>
  <c r="O365" i="10"/>
  <c r="P365" i="10"/>
  <c r="Q365" i="10"/>
  <c r="R365" i="10"/>
  <c r="U365" i="10"/>
  <c r="C366" i="10"/>
  <c r="P366" i="10" s="1"/>
  <c r="D366" i="10"/>
  <c r="E366" i="10"/>
  <c r="F366" i="10"/>
  <c r="G366" i="10"/>
  <c r="H366" i="10"/>
  <c r="I366" i="10"/>
  <c r="J366" i="10"/>
  <c r="K366" i="10"/>
  <c r="L366" i="10"/>
  <c r="M366" i="10"/>
  <c r="N366" i="10"/>
  <c r="O366" i="10"/>
  <c r="Q366" i="10"/>
  <c r="R366" i="10"/>
  <c r="U366" i="10"/>
  <c r="C367" i="10"/>
  <c r="D367" i="10"/>
  <c r="E367" i="10"/>
  <c r="F367" i="10"/>
  <c r="G367" i="10"/>
  <c r="H367" i="10"/>
  <c r="I367" i="10"/>
  <c r="J367" i="10"/>
  <c r="K367" i="10"/>
  <c r="L367" i="10"/>
  <c r="M367" i="10"/>
  <c r="N367" i="10"/>
  <c r="S367" i="10" s="1"/>
  <c r="O367" i="10"/>
  <c r="P367" i="10"/>
  <c r="Q367" i="10"/>
  <c r="R367" i="10"/>
  <c r="U367" i="10"/>
  <c r="C368" i="10"/>
  <c r="P368" i="10" s="1"/>
  <c r="D368" i="10"/>
  <c r="E368" i="10"/>
  <c r="F368" i="10"/>
  <c r="G368" i="10"/>
  <c r="H368" i="10"/>
  <c r="I368" i="10"/>
  <c r="J368" i="10"/>
  <c r="K368" i="10"/>
  <c r="L368" i="10"/>
  <c r="M368" i="10"/>
  <c r="N368" i="10"/>
  <c r="S368" i="10" s="1"/>
  <c r="O368" i="10"/>
  <c r="Q368" i="10"/>
  <c r="R368" i="10"/>
  <c r="U368" i="10"/>
  <c r="C369" i="10"/>
  <c r="D369" i="10"/>
  <c r="E369" i="10"/>
  <c r="F369" i="10"/>
  <c r="G369" i="10"/>
  <c r="H369" i="10"/>
  <c r="I369" i="10"/>
  <c r="J369" i="10"/>
  <c r="K369" i="10"/>
  <c r="L369" i="10"/>
  <c r="M369" i="10"/>
  <c r="N369" i="10"/>
  <c r="S369" i="10" s="1"/>
  <c r="O369" i="10"/>
  <c r="P369" i="10"/>
  <c r="Q369" i="10"/>
  <c r="R369" i="10"/>
  <c r="U369" i="10"/>
  <c r="C370" i="10"/>
  <c r="P370" i="10" s="1"/>
  <c r="D370" i="10"/>
  <c r="E370" i="10"/>
  <c r="F370" i="10"/>
  <c r="G370" i="10"/>
  <c r="H370" i="10"/>
  <c r="I370" i="10"/>
  <c r="J370" i="10"/>
  <c r="K370" i="10"/>
  <c r="L370" i="10"/>
  <c r="M370" i="10"/>
  <c r="N370" i="10"/>
  <c r="O370" i="10"/>
  <c r="Q370" i="10"/>
  <c r="R370" i="10"/>
  <c r="U370" i="10"/>
  <c r="C371" i="10"/>
  <c r="D371" i="10"/>
  <c r="E371" i="10"/>
  <c r="F371" i="10"/>
  <c r="G371" i="10"/>
  <c r="H371" i="10"/>
  <c r="I371" i="10"/>
  <c r="J371" i="10"/>
  <c r="K371" i="10"/>
  <c r="L371" i="10"/>
  <c r="M371" i="10"/>
  <c r="N371" i="10"/>
  <c r="S371" i="10" s="1"/>
  <c r="O371" i="10"/>
  <c r="P371" i="10"/>
  <c r="Q371" i="10"/>
  <c r="R371" i="10"/>
  <c r="U371" i="10"/>
  <c r="C372" i="10"/>
  <c r="P372" i="10" s="1"/>
  <c r="D372" i="10"/>
  <c r="E372" i="10"/>
  <c r="F372" i="10"/>
  <c r="G372" i="10"/>
  <c r="H372" i="10"/>
  <c r="I372" i="10"/>
  <c r="J372" i="10"/>
  <c r="K372" i="10"/>
  <c r="L372" i="10"/>
  <c r="M372" i="10"/>
  <c r="N372" i="10"/>
  <c r="S372" i="10" s="1"/>
  <c r="O372" i="10"/>
  <c r="Q372" i="10"/>
  <c r="R372" i="10"/>
  <c r="U372" i="10"/>
  <c r="C373" i="10"/>
  <c r="D373" i="10"/>
  <c r="E373" i="10"/>
  <c r="F373" i="10"/>
  <c r="G373" i="10"/>
  <c r="H373" i="10"/>
  <c r="I373" i="10"/>
  <c r="J373" i="10"/>
  <c r="K373" i="10"/>
  <c r="L373" i="10"/>
  <c r="M373" i="10"/>
  <c r="N373" i="10"/>
  <c r="S373" i="10" s="1"/>
  <c r="O373" i="10"/>
  <c r="P373" i="10"/>
  <c r="Q373" i="10"/>
  <c r="R373" i="10"/>
  <c r="U373" i="10"/>
  <c r="C374" i="10"/>
  <c r="P374" i="10" s="1"/>
  <c r="D374" i="10"/>
  <c r="E374" i="10"/>
  <c r="F374" i="10"/>
  <c r="G374" i="10"/>
  <c r="H374" i="10"/>
  <c r="N375" i="10" s="1"/>
  <c r="S375" i="10" s="1"/>
  <c r="I374" i="10"/>
  <c r="J374" i="10"/>
  <c r="K374" i="10"/>
  <c r="L374" i="10"/>
  <c r="M374" i="10"/>
  <c r="N374" i="10"/>
  <c r="O374" i="10"/>
  <c r="Q374" i="10"/>
  <c r="R374" i="10"/>
  <c r="U374" i="10"/>
  <c r="C375" i="10"/>
  <c r="D375" i="10"/>
  <c r="E375" i="10"/>
  <c r="F375" i="10"/>
  <c r="G375" i="10"/>
  <c r="H375" i="10"/>
  <c r="I375" i="10"/>
  <c r="J375" i="10"/>
  <c r="K375" i="10"/>
  <c r="L375" i="10"/>
  <c r="M375" i="10"/>
  <c r="O375" i="10"/>
  <c r="P375" i="10"/>
  <c r="Q375" i="10"/>
  <c r="R375" i="10"/>
  <c r="U375" i="10"/>
  <c r="C376" i="10"/>
  <c r="P376" i="10" s="1"/>
  <c r="D376" i="10"/>
  <c r="E376" i="10"/>
  <c r="F376" i="10"/>
  <c r="G376" i="10"/>
  <c r="H376" i="10"/>
  <c r="I376" i="10"/>
  <c r="J376" i="10"/>
  <c r="K376" i="10"/>
  <c r="L376" i="10"/>
  <c r="M376" i="10"/>
  <c r="N376" i="10"/>
  <c r="S376" i="10" s="1"/>
  <c r="O376" i="10"/>
  <c r="Q376" i="10"/>
  <c r="R376" i="10"/>
  <c r="U376" i="10"/>
  <c r="C377" i="10"/>
  <c r="D377" i="10"/>
  <c r="E377" i="10"/>
  <c r="F377" i="10"/>
  <c r="G377" i="10"/>
  <c r="H377" i="10"/>
  <c r="I377" i="10"/>
  <c r="J377" i="10"/>
  <c r="K377" i="10"/>
  <c r="L377" i="10"/>
  <c r="M377" i="10"/>
  <c r="N377" i="10"/>
  <c r="S377" i="10" s="1"/>
  <c r="O377" i="10"/>
  <c r="P377" i="10"/>
  <c r="Q377" i="10"/>
  <c r="R377" i="10"/>
  <c r="U377" i="10"/>
  <c r="C378" i="10"/>
  <c r="P378" i="10" s="1"/>
  <c r="D378" i="10"/>
  <c r="E378" i="10"/>
  <c r="F378" i="10"/>
  <c r="G378" i="10"/>
  <c r="H378" i="10"/>
  <c r="I378" i="10"/>
  <c r="J378" i="10"/>
  <c r="K378" i="10"/>
  <c r="L378" i="10"/>
  <c r="M378" i="10"/>
  <c r="N378" i="10"/>
  <c r="S378" i="10" s="1"/>
  <c r="O378" i="10"/>
  <c r="Q378" i="10"/>
  <c r="R378" i="10"/>
  <c r="U378" i="10"/>
  <c r="C379" i="10"/>
  <c r="D379" i="10"/>
  <c r="E379" i="10"/>
  <c r="F379" i="10"/>
  <c r="G379" i="10"/>
  <c r="H379" i="10"/>
  <c r="I379" i="10"/>
  <c r="J379" i="10"/>
  <c r="K379" i="10"/>
  <c r="L379" i="10"/>
  <c r="M379" i="10"/>
  <c r="N379" i="10"/>
  <c r="S379" i="10" s="1"/>
  <c r="O379" i="10"/>
  <c r="P379" i="10"/>
  <c r="Q379" i="10"/>
  <c r="R379" i="10"/>
  <c r="U379" i="10"/>
  <c r="C380" i="10"/>
  <c r="P380" i="10" s="1"/>
  <c r="D380" i="10"/>
  <c r="E380" i="10"/>
  <c r="F380" i="10"/>
  <c r="G380" i="10"/>
  <c r="H380" i="10"/>
  <c r="I380" i="10"/>
  <c r="J380" i="10"/>
  <c r="K380" i="10"/>
  <c r="L380" i="10"/>
  <c r="M380" i="10"/>
  <c r="N380" i="10"/>
  <c r="S380" i="10" s="1"/>
  <c r="O380" i="10"/>
  <c r="Q380" i="10"/>
  <c r="R380" i="10"/>
  <c r="U380" i="10"/>
  <c r="C381" i="10"/>
  <c r="D381" i="10"/>
  <c r="E381" i="10"/>
  <c r="F381" i="10"/>
  <c r="G381" i="10"/>
  <c r="H381" i="10"/>
  <c r="I381" i="10"/>
  <c r="J381" i="10"/>
  <c r="K381" i="10"/>
  <c r="L381" i="10"/>
  <c r="M381" i="10"/>
  <c r="N381" i="10"/>
  <c r="S381" i="10" s="1"/>
  <c r="O381" i="10"/>
  <c r="P381" i="10"/>
  <c r="Q381" i="10"/>
  <c r="R381" i="10"/>
  <c r="U381" i="10"/>
  <c r="C382" i="10"/>
  <c r="P382" i="10" s="1"/>
  <c r="D382" i="10"/>
  <c r="E382" i="10"/>
  <c r="F382" i="10"/>
  <c r="G382" i="10"/>
  <c r="H382" i="10"/>
  <c r="N383" i="10" s="1"/>
  <c r="S383" i="10" s="1"/>
  <c r="I382" i="10"/>
  <c r="J382" i="10"/>
  <c r="K382" i="10"/>
  <c r="L382" i="10"/>
  <c r="M382" i="10"/>
  <c r="N382" i="10"/>
  <c r="S382" i="10" s="1"/>
  <c r="O382" i="10"/>
  <c r="Q382" i="10"/>
  <c r="R382" i="10"/>
  <c r="U382" i="10"/>
  <c r="C383" i="10"/>
  <c r="D383" i="10"/>
  <c r="E383" i="10"/>
  <c r="F383" i="10"/>
  <c r="G383" i="10"/>
  <c r="H383" i="10"/>
  <c r="I383" i="10"/>
  <c r="J383" i="10"/>
  <c r="K383" i="10"/>
  <c r="L383" i="10"/>
  <c r="M383" i="10"/>
  <c r="O383" i="10"/>
  <c r="P383" i="10"/>
  <c r="Q383" i="10"/>
  <c r="R383" i="10"/>
  <c r="U383" i="10"/>
  <c r="C384" i="10"/>
  <c r="P384" i="10" s="1"/>
  <c r="D384" i="10"/>
  <c r="E384" i="10"/>
  <c r="F384" i="10"/>
  <c r="G384" i="10"/>
  <c r="H384" i="10"/>
  <c r="I384" i="10"/>
  <c r="J384" i="10"/>
  <c r="K384" i="10"/>
  <c r="L384" i="10"/>
  <c r="M384" i="10"/>
  <c r="N384" i="10"/>
  <c r="O384" i="10"/>
  <c r="Q384" i="10"/>
  <c r="R384" i="10"/>
  <c r="U384" i="10"/>
  <c r="C385" i="10"/>
  <c r="D385" i="10"/>
  <c r="E385" i="10"/>
  <c r="F385" i="10"/>
  <c r="G385" i="10"/>
  <c r="H385" i="10"/>
  <c r="I385" i="10"/>
  <c r="J385" i="10"/>
  <c r="K385" i="10"/>
  <c r="L385" i="10"/>
  <c r="M385" i="10"/>
  <c r="N385" i="10"/>
  <c r="S385" i="10" s="1"/>
  <c r="O385" i="10"/>
  <c r="P385" i="10"/>
  <c r="Q385" i="10"/>
  <c r="R385" i="10"/>
  <c r="U385" i="10"/>
  <c r="C386" i="10"/>
  <c r="P386" i="10" s="1"/>
  <c r="D386" i="10"/>
  <c r="E386" i="10"/>
  <c r="F386" i="10"/>
  <c r="G386" i="10"/>
  <c r="H386" i="10"/>
  <c r="N387" i="10" s="1"/>
  <c r="S387" i="10" s="1"/>
  <c r="I386" i="10"/>
  <c r="J386" i="10"/>
  <c r="K386" i="10"/>
  <c r="L386" i="10"/>
  <c r="M386" i="10"/>
  <c r="N386" i="10"/>
  <c r="O386" i="10"/>
  <c r="Q386" i="10"/>
  <c r="R386" i="10"/>
  <c r="U386" i="10"/>
  <c r="C387" i="10"/>
  <c r="D387" i="10"/>
  <c r="E387" i="10"/>
  <c r="F387" i="10"/>
  <c r="G387" i="10"/>
  <c r="H387" i="10"/>
  <c r="I387" i="10"/>
  <c r="J387" i="10"/>
  <c r="K387" i="10"/>
  <c r="L387" i="10"/>
  <c r="M387" i="10"/>
  <c r="O387" i="10"/>
  <c r="P387" i="10"/>
  <c r="Q387" i="10"/>
  <c r="R387" i="10"/>
  <c r="U387" i="10"/>
  <c r="C388" i="10"/>
  <c r="P388" i="10" s="1"/>
  <c r="D388" i="10"/>
  <c r="E388" i="10"/>
  <c r="F388" i="10"/>
  <c r="G388" i="10"/>
  <c r="H388" i="10"/>
  <c r="I388" i="10"/>
  <c r="J388" i="10"/>
  <c r="K388" i="10"/>
  <c r="L388" i="10"/>
  <c r="M388" i="10"/>
  <c r="N388" i="10"/>
  <c r="O388" i="10"/>
  <c r="Q388" i="10"/>
  <c r="R388" i="10"/>
  <c r="U388" i="10"/>
  <c r="C389" i="10"/>
  <c r="D389" i="10"/>
  <c r="E389" i="10"/>
  <c r="F389" i="10"/>
  <c r="G389" i="10"/>
  <c r="H389" i="10"/>
  <c r="I389" i="10"/>
  <c r="J389" i="10"/>
  <c r="K389" i="10"/>
  <c r="L389" i="10"/>
  <c r="M389" i="10"/>
  <c r="N389" i="10"/>
  <c r="S389" i="10" s="1"/>
  <c r="O389" i="10"/>
  <c r="P389" i="10"/>
  <c r="Q389" i="10"/>
  <c r="R389" i="10"/>
  <c r="U389" i="10"/>
  <c r="C390" i="10"/>
  <c r="P390" i="10" s="1"/>
  <c r="D390" i="10"/>
  <c r="E390" i="10"/>
  <c r="F390" i="10"/>
  <c r="G390" i="10"/>
  <c r="H390" i="10"/>
  <c r="N391" i="10" s="1"/>
  <c r="S391" i="10" s="1"/>
  <c r="I390" i="10"/>
  <c r="J390" i="10"/>
  <c r="K390" i="10"/>
  <c r="L390" i="10"/>
  <c r="M390" i="10"/>
  <c r="N390" i="10"/>
  <c r="S390" i="10" s="1"/>
  <c r="O390" i="10"/>
  <c r="Q390" i="10"/>
  <c r="R390" i="10"/>
  <c r="U390" i="10"/>
  <c r="C391" i="10"/>
  <c r="D391" i="10"/>
  <c r="E391" i="10"/>
  <c r="F391" i="10"/>
  <c r="G391" i="10"/>
  <c r="H391" i="10"/>
  <c r="I391" i="10"/>
  <c r="J391" i="10"/>
  <c r="K391" i="10"/>
  <c r="L391" i="10"/>
  <c r="M391" i="10"/>
  <c r="O391" i="10"/>
  <c r="P391" i="10"/>
  <c r="Q391" i="10"/>
  <c r="R391" i="10"/>
  <c r="U391" i="10"/>
  <c r="C392" i="10"/>
  <c r="P392" i="10" s="1"/>
  <c r="D392" i="10"/>
  <c r="E392" i="10"/>
  <c r="F392" i="10"/>
  <c r="G392" i="10"/>
  <c r="H392" i="10"/>
  <c r="N393" i="10" s="1"/>
  <c r="S393" i="10" s="1"/>
  <c r="I392" i="10"/>
  <c r="J392" i="10"/>
  <c r="K392" i="10"/>
  <c r="L392" i="10"/>
  <c r="M392" i="10"/>
  <c r="N392" i="10"/>
  <c r="S392" i="10" s="1"/>
  <c r="O392" i="10"/>
  <c r="Q392" i="10"/>
  <c r="R392" i="10"/>
  <c r="U392" i="10"/>
  <c r="C393" i="10"/>
  <c r="D393" i="10"/>
  <c r="E393" i="10"/>
  <c r="F393" i="10"/>
  <c r="G393" i="10"/>
  <c r="H393" i="10"/>
  <c r="I393" i="10"/>
  <c r="J393" i="10"/>
  <c r="K393" i="10"/>
  <c r="L393" i="10"/>
  <c r="M393" i="10"/>
  <c r="O393" i="10"/>
  <c r="P393" i="10"/>
  <c r="Q393" i="10"/>
  <c r="R393" i="10"/>
  <c r="U393" i="10"/>
  <c r="C394" i="10"/>
  <c r="P394" i="10" s="1"/>
  <c r="D394" i="10"/>
  <c r="E394" i="10"/>
  <c r="F394" i="10"/>
  <c r="G394" i="10"/>
  <c r="H394" i="10"/>
  <c r="I394" i="10"/>
  <c r="J394" i="10"/>
  <c r="K394" i="10"/>
  <c r="L394" i="10"/>
  <c r="M394" i="10"/>
  <c r="N394" i="10"/>
  <c r="O394" i="10"/>
  <c r="Q394" i="10"/>
  <c r="R394" i="10"/>
  <c r="U394" i="10"/>
  <c r="C395" i="10"/>
  <c r="D395" i="10"/>
  <c r="E395" i="10"/>
  <c r="F395" i="10"/>
  <c r="G395" i="10"/>
  <c r="H395" i="10"/>
  <c r="I395" i="10"/>
  <c r="J395" i="10"/>
  <c r="K395" i="10"/>
  <c r="L395" i="10"/>
  <c r="M395" i="10"/>
  <c r="N395" i="10"/>
  <c r="S395" i="10" s="1"/>
  <c r="O395" i="10"/>
  <c r="P395" i="10"/>
  <c r="Q395" i="10"/>
  <c r="R395" i="10"/>
  <c r="U395" i="10"/>
  <c r="C396" i="10"/>
  <c r="P396" i="10" s="1"/>
  <c r="D396" i="10"/>
  <c r="E396" i="10"/>
  <c r="F396" i="10"/>
  <c r="G396" i="10"/>
  <c r="H396" i="10"/>
  <c r="N397" i="10" s="1"/>
  <c r="S397" i="10" s="1"/>
  <c r="I396" i="10"/>
  <c r="J396" i="10"/>
  <c r="K396" i="10"/>
  <c r="L396" i="10"/>
  <c r="M396" i="10"/>
  <c r="N396" i="10"/>
  <c r="O396" i="10"/>
  <c r="Q396" i="10"/>
  <c r="R396" i="10"/>
  <c r="U396" i="10"/>
  <c r="C397" i="10"/>
  <c r="D397" i="10"/>
  <c r="E397" i="10"/>
  <c r="F397" i="10"/>
  <c r="G397" i="10"/>
  <c r="H397" i="10"/>
  <c r="I397" i="10"/>
  <c r="J397" i="10"/>
  <c r="K397" i="10"/>
  <c r="L397" i="10"/>
  <c r="M397" i="10"/>
  <c r="O397" i="10"/>
  <c r="P397" i="10"/>
  <c r="Q397" i="10"/>
  <c r="R397" i="10"/>
  <c r="U397" i="10"/>
  <c r="C398" i="10"/>
  <c r="P398" i="10" s="1"/>
  <c r="D398" i="10"/>
  <c r="E398" i="10"/>
  <c r="F398" i="10"/>
  <c r="G398" i="10"/>
  <c r="H398" i="10"/>
  <c r="N399" i="10" s="1"/>
  <c r="S399" i="10" s="1"/>
  <c r="I398" i="10"/>
  <c r="J398" i="10"/>
  <c r="K398" i="10"/>
  <c r="L398" i="10"/>
  <c r="M398" i="10"/>
  <c r="N398" i="10"/>
  <c r="O398" i="10"/>
  <c r="Q398" i="10"/>
  <c r="R398" i="10"/>
  <c r="U398" i="10"/>
  <c r="C399" i="10"/>
  <c r="D399" i="10"/>
  <c r="E399" i="10"/>
  <c r="F399" i="10"/>
  <c r="G399" i="10"/>
  <c r="H399" i="10"/>
  <c r="I399" i="10"/>
  <c r="J399" i="10"/>
  <c r="K399" i="10"/>
  <c r="L399" i="10"/>
  <c r="M399" i="10"/>
  <c r="O399" i="10"/>
  <c r="P399" i="10"/>
  <c r="Q399" i="10"/>
  <c r="R399" i="10"/>
  <c r="U399" i="10"/>
  <c r="C288" i="10"/>
  <c r="D288" i="10"/>
  <c r="E288" i="10"/>
  <c r="F288" i="10"/>
  <c r="G288" i="10"/>
  <c r="H288" i="10"/>
  <c r="I288" i="10"/>
  <c r="J288" i="10"/>
  <c r="K288" i="10"/>
  <c r="L288" i="10"/>
  <c r="M288" i="10"/>
  <c r="N288" i="10"/>
  <c r="S288" i="10" s="1"/>
  <c r="O288" i="10"/>
  <c r="P288" i="10"/>
  <c r="Q288" i="10"/>
  <c r="R288" i="10"/>
  <c r="U288" i="10"/>
  <c r="C289" i="10"/>
  <c r="D289" i="10"/>
  <c r="E289" i="10"/>
  <c r="F289" i="10"/>
  <c r="G289" i="10"/>
  <c r="H289" i="10"/>
  <c r="I289" i="10"/>
  <c r="J289" i="10"/>
  <c r="K289" i="10"/>
  <c r="L289" i="10"/>
  <c r="M289" i="10"/>
  <c r="N289" i="10"/>
  <c r="S289" i="10" s="1"/>
  <c r="O289" i="10"/>
  <c r="P289" i="10"/>
  <c r="Q289" i="10"/>
  <c r="R289" i="10"/>
  <c r="U289" i="10"/>
  <c r="C290" i="10"/>
  <c r="D290" i="10"/>
  <c r="E290" i="10"/>
  <c r="F290" i="10"/>
  <c r="G290" i="10"/>
  <c r="H290" i="10"/>
  <c r="I290" i="10"/>
  <c r="J290" i="10"/>
  <c r="K290" i="10"/>
  <c r="L290" i="10"/>
  <c r="M290" i="10"/>
  <c r="N290" i="10"/>
  <c r="S290" i="10" s="1"/>
  <c r="O290" i="10"/>
  <c r="P290" i="10"/>
  <c r="Q290" i="10"/>
  <c r="R290" i="10"/>
  <c r="U290" i="10"/>
  <c r="C291" i="10"/>
  <c r="D291" i="10"/>
  <c r="E291" i="10"/>
  <c r="F291" i="10"/>
  <c r="G291" i="10"/>
  <c r="H291" i="10"/>
  <c r="N292" i="10" s="1"/>
  <c r="S292" i="10" s="1"/>
  <c r="I291" i="10"/>
  <c r="J291" i="10"/>
  <c r="K291" i="10"/>
  <c r="L291" i="10"/>
  <c r="M291" i="10"/>
  <c r="N291" i="10"/>
  <c r="S291" i="10" s="1"/>
  <c r="O291" i="10"/>
  <c r="P291" i="10"/>
  <c r="Q291" i="10"/>
  <c r="R291" i="10"/>
  <c r="U291" i="10"/>
  <c r="C292" i="10"/>
  <c r="D292" i="10"/>
  <c r="E292" i="10"/>
  <c r="F292" i="10"/>
  <c r="G292" i="10"/>
  <c r="H292" i="10"/>
  <c r="I292" i="10"/>
  <c r="J292" i="10"/>
  <c r="K292" i="10"/>
  <c r="L292" i="10"/>
  <c r="M292" i="10"/>
  <c r="O292" i="10"/>
  <c r="P292" i="10"/>
  <c r="Q292" i="10"/>
  <c r="R292" i="10"/>
  <c r="U292" i="10"/>
  <c r="C293" i="10"/>
  <c r="D293" i="10"/>
  <c r="E293" i="10"/>
  <c r="F293" i="10"/>
  <c r="G293" i="10"/>
  <c r="H293" i="10"/>
  <c r="I293" i="10"/>
  <c r="J293" i="10"/>
  <c r="K293" i="10"/>
  <c r="L293" i="10"/>
  <c r="M293" i="10"/>
  <c r="N293" i="10"/>
  <c r="S293" i="10" s="1"/>
  <c r="O293" i="10"/>
  <c r="P293" i="10"/>
  <c r="Q293" i="10"/>
  <c r="R293" i="10"/>
  <c r="U293" i="10"/>
  <c r="C294" i="10"/>
  <c r="D294" i="10"/>
  <c r="E294" i="10"/>
  <c r="F294" i="10"/>
  <c r="G294" i="10"/>
  <c r="H294" i="10"/>
  <c r="I294" i="10"/>
  <c r="J294" i="10"/>
  <c r="K294" i="10"/>
  <c r="L294" i="10"/>
  <c r="M294" i="10"/>
  <c r="N294" i="10"/>
  <c r="S294" i="10" s="1"/>
  <c r="O294" i="10"/>
  <c r="P294" i="10"/>
  <c r="Q294" i="10"/>
  <c r="R294" i="10"/>
  <c r="U294" i="10"/>
  <c r="C295" i="10"/>
  <c r="D295" i="10"/>
  <c r="E295" i="10"/>
  <c r="F295" i="10"/>
  <c r="G295" i="10"/>
  <c r="H295" i="10"/>
  <c r="I295" i="10"/>
  <c r="J295" i="10"/>
  <c r="K295" i="10"/>
  <c r="L295" i="10"/>
  <c r="M295" i="10"/>
  <c r="N295" i="10"/>
  <c r="S295" i="10" s="1"/>
  <c r="O295" i="10"/>
  <c r="P295" i="10"/>
  <c r="Q295" i="10"/>
  <c r="R295" i="10"/>
  <c r="U295" i="10"/>
  <c r="C296" i="10"/>
  <c r="D296" i="10"/>
  <c r="E296" i="10"/>
  <c r="F296" i="10"/>
  <c r="G296" i="10"/>
  <c r="H296" i="10"/>
  <c r="I296" i="10"/>
  <c r="J296" i="10"/>
  <c r="K296" i="10"/>
  <c r="L296" i="10"/>
  <c r="M296" i="10"/>
  <c r="N296" i="10"/>
  <c r="S296" i="10" s="1"/>
  <c r="O296" i="10"/>
  <c r="P296" i="10"/>
  <c r="Q296" i="10"/>
  <c r="R296" i="10"/>
  <c r="U296" i="10"/>
  <c r="C296" i="9"/>
  <c r="D296" i="9"/>
  <c r="E296" i="9"/>
  <c r="F296" i="9"/>
  <c r="G296" i="9"/>
  <c r="H296" i="9"/>
  <c r="I296" i="9"/>
  <c r="J296" i="9"/>
  <c r="K296" i="9"/>
  <c r="L296" i="9"/>
  <c r="M296" i="9"/>
  <c r="N296" i="9"/>
  <c r="S296" i="9" s="1"/>
  <c r="O296" i="9"/>
  <c r="P296" i="9"/>
  <c r="Q296" i="9"/>
  <c r="R296" i="9"/>
  <c r="U296" i="9"/>
  <c r="C297" i="9"/>
  <c r="D297" i="9"/>
  <c r="E297" i="9"/>
  <c r="F297" i="9"/>
  <c r="G297" i="9"/>
  <c r="H297" i="9"/>
  <c r="I297" i="9"/>
  <c r="J297" i="9"/>
  <c r="K297" i="9"/>
  <c r="L297" i="9"/>
  <c r="M297" i="9"/>
  <c r="N297" i="9"/>
  <c r="S297" i="9" s="1"/>
  <c r="O297" i="9"/>
  <c r="P297" i="9"/>
  <c r="Q297" i="9"/>
  <c r="R297" i="9"/>
  <c r="U297" i="9"/>
  <c r="C298" i="9"/>
  <c r="D298" i="9"/>
  <c r="E298" i="9"/>
  <c r="F298" i="9"/>
  <c r="G298" i="9"/>
  <c r="H298" i="9"/>
  <c r="I298" i="9"/>
  <c r="J298" i="9"/>
  <c r="K298" i="9"/>
  <c r="L298" i="9"/>
  <c r="M298" i="9"/>
  <c r="N298" i="9"/>
  <c r="S298" i="9" s="1"/>
  <c r="O298" i="9"/>
  <c r="P298" i="9"/>
  <c r="Q298" i="9"/>
  <c r="R298" i="9"/>
  <c r="U298" i="9"/>
  <c r="C299" i="9"/>
  <c r="D299" i="9"/>
  <c r="E299" i="9"/>
  <c r="F299" i="9"/>
  <c r="G299" i="9"/>
  <c r="H299" i="9"/>
  <c r="I299" i="9"/>
  <c r="J299" i="9"/>
  <c r="K299" i="9"/>
  <c r="L299" i="9"/>
  <c r="M299" i="9"/>
  <c r="N299" i="9"/>
  <c r="S299" i="9" s="1"/>
  <c r="O299" i="9"/>
  <c r="P299" i="9"/>
  <c r="Q299" i="9"/>
  <c r="R299" i="9"/>
  <c r="U299" i="9"/>
  <c r="C300" i="9"/>
  <c r="D300" i="9"/>
  <c r="E300" i="9"/>
  <c r="F300" i="9"/>
  <c r="G300" i="9"/>
  <c r="H300" i="9"/>
  <c r="I300" i="9"/>
  <c r="J300" i="9"/>
  <c r="K300" i="9"/>
  <c r="L300" i="9"/>
  <c r="M300" i="9"/>
  <c r="N300" i="9"/>
  <c r="S300" i="9" s="1"/>
  <c r="O300" i="9"/>
  <c r="P300" i="9"/>
  <c r="Q300" i="9"/>
  <c r="R300" i="9"/>
  <c r="U300" i="9"/>
  <c r="C301" i="9"/>
  <c r="D301" i="9"/>
  <c r="E301" i="9"/>
  <c r="F301" i="9"/>
  <c r="G301" i="9"/>
  <c r="H301" i="9"/>
  <c r="N302" i="9" s="1"/>
  <c r="S302" i="9" s="1"/>
  <c r="I301" i="9"/>
  <c r="J301" i="9"/>
  <c r="K301" i="9"/>
  <c r="L301" i="9"/>
  <c r="M301" i="9"/>
  <c r="N301" i="9"/>
  <c r="S301" i="9" s="1"/>
  <c r="O301" i="9"/>
  <c r="P301" i="9"/>
  <c r="Q301" i="9"/>
  <c r="R301" i="9"/>
  <c r="U301" i="9"/>
  <c r="C302" i="9"/>
  <c r="D302" i="9"/>
  <c r="E302" i="9"/>
  <c r="F302" i="9"/>
  <c r="G302" i="9"/>
  <c r="H302" i="9"/>
  <c r="I302" i="9"/>
  <c r="J302" i="9"/>
  <c r="K302" i="9"/>
  <c r="L302" i="9"/>
  <c r="M302" i="9"/>
  <c r="O302" i="9"/>
  <c r="P302" i="9"/>
  <c r="Q302" i="9"/>
  <c r="R302" i="9"/>
  <c r="U302" i="9"/>
  <c r="C303" i="9"/>
  <c r="D303" i="9"/>
  <c r="E303" i="9"/>
  <c r="F303" i="9"/>
  <c r="G303" i="9"/>
  <c r="H303" i="9"/>
  <c r="I303" i="9"/>
  <c r="J303" i="9"/>
  <c r="K303" i="9"/>
  <c r="L303" i="9"/>
  <c r="M303" i="9"/>
  <c r="N303" i="9"/>
  <c r="S303" i="9" s="1"/>
  <c r="O303" i="9"/>
  <c r="P303" i="9"/>
  <c r="Q303" i="9"/>
  <c r="R303" i="9"/>
  <c r="U303" i="9"/>
  <c r="C304" i="9"/>
  <c r="D304" i="9"/>
  <c r="E304" i="9"/>
  <c r="F304" i="9"/>
  <c r="G304" i="9"/>
  <c r="H304" i="9"/>
  <c r="I304" i="9"/>
  <c r="J304" i="9"/>
  <c r="K304" i="9"/>
  <c r="L304" i="9"/>
  <c r="M304" i="9"/>
  <c r="N304" i="9"/>
  <c r="S304" i="9" s="1"/>
  <c r="O304" i="9"/>
  <c r="P304" i="9"/>
  <c r="Q304" i="9"/>
  <c r="R304" i="9"/>
  <c r="U304" i="9"/>
  <c r="C305" i="9"/>
  <c r="D305" i="9"/>
  <c r="E305" i="9"/>
  <c r="F305" i="9"/>
  <c r="G305" i="9"/>
  <c r="H305" i="9"/>
  <c r="I305" i="9"/>
  <c r="J305" i="9"/>
  <c r="K305" i="9"/>
  <c r="L305" i="9"/>
  <c r="M305" i="9"/>
  <c r="N305" i="9"/>
  <c r="S305" i="9" s="1"/>
  <c r="O305" i="9"/>
  <c r="P305" i="9"/>
  <c r="Q305" i="9"/>
  <c r="R305" i="9"/>
  <c r="U305" i="9"/>
  <c r="C306" i="9"/>
  <c r="D306" i="9"/>
  <c r="E306" i="9"/>
  <c r="F306" i="9"/>
  <c r="G306" i="9"/>
  <c r="H306" i="9"/>
  <c r="I306" i="9"/>
  <c r="J306" i="9"/>
  <c r="K306" i="9"/>
  <c r="L306" i="9"/>
  <c r="M306" i="9"/>
  <c r="N306" i="9"/>
  <c r="S306" i="9" s="1"/>
  <c r="O306" i="9"/>
  <c r="P306" i="9"/>
  <c r="Q306" i="9"/>
  <c r="R306" i="9"/>
  <c r="U306" i="9"/>
  <c r="C307" i="9"/>
  <c r="D307" i="9"/>
  <c r="E307" i="9"/>
  <c r="F307" i="9"/>
  <c r="G307" i="9"/>
  <c r="H307" i="9"/>
  <c r="I307" i="9"/>
  <c r="J307" i="9"/>
  <c r="K307" i="9"/>
  <c r="L307" i="9"/>
  <c r="M307" i="9"/>
  <c r="N307" i="9"/>
  <c r="S307" i="9" s="1"/>
  <c r="O307" i="9"/>
  <c r="P307" i="9"/>
  <c r="Q307" i="9"/>
  <c r="R307" i="9"/>
  <c r="U307" i="9"/>
  <c r="C308" i="9"/>
  <c r="D308" i="9"/>
  <c r="E308" i="9"/>
  <c r="F308" i="9"/>
  <c r="G308" i="9"/>
  <c r="H308" i="9"/>
  <c r="I308" i="9"/>
  <c r="J308" i="9"/>
  <c r="K308" i="9"/>
  <c r="L308" i="9"/>
  <c r="M308" i="9"/>
  <c r="N308" i="9"/>
  <c r="S308" i="9" s="1"/>
  <c r="O308" i="9"/>
  <c r="P308" i="9"/>
  <c r="Q308" i="9"/>
  <c r="R308" i="9"/>
  <c r="U308" i="9"/>
  <c r="C309" i="9"/>
  <c r="D309" i="9"/>
  <c r="E309" i="9"/>
  <c r="F309" i="9"/>
  <c r="G309" i="9"/>
  <c r="H309" i="9"/>
  <c r="I309" i="9"/>
  <c r="J309" i="9"/>
  <c r="K309" i="9"/>
  <c r="L309" i="9"/>
  <c r="M309" i="9"/>
  <c r="N309" i="9"/>
  <c r="S309" i="9" s="1"/>
  <c r="O309" i="9"/>
  <c r="P309" i="9"/>
  <c r="Q309" i="9"/>
  <c r="R309" i="9"/>
  <c r="U309" i="9"/>
  <c r="C310" i="9"/>
  <c r="D310" i="9"/>
  <c r="E310" i="9"/>
  <c r="F310" i="9"/>
  <c r="G310" i="9"/>
  <c r="H310" i="9"/>
  <c r="I310" i="9"/>
  <c r="J310" i="9"/>
  <c r="K310" i="9"/>
  <c r="L310" i="9"/>
  <c r="M310" i="9"/>
  <c r="N310" i="9"/>
  <c r="S310" i="9" s="1"/>
  <c r="O310" i="9"/>
  <c r="P310" i="9"/>
  <c r="Q310" i="9"/>
  <c r="R310" i="9"/>
  <c r="U310" i="9"/>
  <c r="C311" i="9"/>
  <c r="D311" i="9"/>
  <c r="E311" i="9"/>
  <c r="F311" i="9"/>
  <c r="G311" i="9"/>
  <c r="H311" i="9"/>
  <c r="I311" i="9"/>
  <c r="J311" i="9"/>
  <c r="K311" i="9"/>
  <c r="L311" i="9"/>
  <c r="M311" i="9"/>
  <c r="N311" i="9"/>
  <c r="S311" i="9" s="1"/>
  <c r="O311" i="9"/>
  <c r="P311" i="9"/>
  <c r="Q311" i="9"/>
  <c r="R311" i="9"/>
  <c r="U311" i="9"/>
  <c r="C312" i="9"/>
  <c r="D312" i="9"/>
  <c r="E312" i="9"/>
  <c r="F312" i="9"/>
  <c r="G312" i="9"/>
  <c r="H312" i="9"/>
  <c r="I312" i="9"/>
  <c r="J312" i="9"/>
  <c r="K312" i="9"/>
  <c r="L312" i="9"/>
  <c r="M312" i="9"/>
  <c r="N312" i="9"/>
  <c r="S312" i="9" s="1"/>
  <c r="O312" i="9"/>
  <c r="P312" i="9"/>
  <c r="Q312" i="9"/>
  <c r="R312" i="9"/>
  <c r="U312" i="9"/>
  <c r="C313" i="9"/>
  <c r="D313" i="9"/>
  <c r="E313" i="9"/>
  <c r="F313" i="9"/>
  <c r="G313" i="9"/>
  <c r="H313" i="9"/>
  <c r="I313" i="9"/>
  <c r="J313" i="9"/>
  <c r="K313" i="9"/>
  <c r="L313" i="9"/>
  <c r="M313" i="9"/>
  <c r="N313" i="9"/>
  <c r="S313" i="9" s="1"/>
  <c r="O313" i="9"/>
  <c r="P313" i="9"/>
  <c r="Q313" i="9"/>
  <c r="R313" i="9"/>
  <c r="U313" i="9"/>
  <c r="C314" i="9"/>
  <c r="D314" i="9"/>
  <c r="E314" i="9"/>
  <c r="F314" i="9"/>
  <c r="G314" i="9"/>
  <c r="H314" i="9"/>
  <c r="I314" i="9"/>
  <c r="J314" i="9"/>
  <c r="K314" i="9"/>
  <c r="L314" i="9"/>
  <c r="M314" i="9"/>
  <c r="N314" i="9"/>
  <c r="S314" i="9" s="1"/>
  <c r="O314" i="9"/>
  <c r="P314" i="9"/>
  <c r="Q314" i="9"/>
  <c r="R314" i="9"/>
  <c r="U314" i="9"/>
  <c r="C315" i="9"/>
  <c r="D315" i="9"/>
  <c r="E315" i="9"/>
  <c r="F315" i="9"/>
  <c r="G315" i="9"/>
  <c r="H315" i="9"/>
  <c r="I315" i="9"/>
  <c r="J315" i="9"/>
  <c r="K315" i="9"/>
  <c r="L315" i="9"/>
  <c r="M315" i="9"/>
  <c r="N315" i="9"/>
  <c r="S315" i="9" s="1"/>
  <c r="O315" i="9"/>
  <c r="P315" i="9"/>
  <c r="Q315" i="9"/>
  <c r="R315" i="9"/>
  <c r="U315" i="9"/>
  <c r="C316" i="9"/>
  <c r="D316" i="9"/>
  <c r="E316" i="9"/>
  <c r="F316" i="9"/>
  <c r="G316" i="9"/>
  <c r="H316" i="9"/>
  <c r="I316" i="9"/>
  <c r="J316" i="9"/>
  <c r="K316" i="9"/>
  <c r="L316" i="9"/>
  <c r="M316" i="9"/>
  <c r="N316" i="9"/>
  <c r="S316" i="9" s="1"/>
  <c r="O316" i="9"/>
  <c r="P316" i="9"/>
  <c r="Q316" i="9"/>
  <c r="R316" i="9"/>
  <c r="U316" i="9"/>
  <c r="C317" i="9"/>
  <c r="D317" i="9"/>
  <c r="E317" i="9"/>
  <c r="F317" i="9"/>
  <c r="G317" i="9"/>
  <c r="H317" i="9"/>
  <c r="I317" i="9"/>
  <c r="J317" i="9"/>
  <c r="K317" i="9"/>
  <c r="L317" i="9"/>
  <c r="M317" i="9"/>
  <c r="N317" i="9"/>
  <c r="S317" i="9" s="1"/>
  <c r="O317" i="9"/>
  <c r="P317" i="9"/>
  <c r="Q317" i="9"/>
  <c r="R317" i="9"/>
  <c r="U317" i="9"/>
  <c r="C318" i="9"/>
  <c r="D318" i="9"/>
  <c r="E318" i="9"/>
  <c r="F318" i="9"/>
  <c r="G318" i="9"/>
  <c r="H318" i="9"/>
  <c r="I318" i="9"/>
  <c r="J318" i="9"/>
  <c r="K318" i="9"/>
  <c r="L318" i="9"/>
  <c r="M318" i="9"/>
  <c r="N318" i="9"/>
  <c r="S318" i="9" s="1"/>
  <c r="O318" i="9"/>
  <c r="P318" i="9"/>
  <c r="Q318" i="9"/>
  <c r="R318" i="9"/>
  <c r="U318" i="9"/>
  <c r="C319" i="9"/>
  <c r="D319" i="9"/>
  <c r="E319" i="9"/>
  <c r="F319" i="9"/>
  <c r="G319" i="9"/>
  <c r="H319" i="9"/>
  <c r="I319" i="9"/>
  <c r="J319" i="9"/>
  <c r="K319" i="9"/>
  <c r="L319" i="9"/>
  <c r="M319" i="9"/>
  <c r="N319" i="9"/>
  <c r="S319" i="9" s="1"/>
  <c r="O319" i="9"/>
  <c r="P319" i="9"/>
  <c r="Q319" i="9"/>
  <c r="R319" i="9"/>
  <c r="U319" i="9"/>
  <c r="C320" i="9"/>
  <c r="D320" i="9"/>
  <c r="E320" i="9"/>
  <c r="F320" i="9"/>
  <c r="G320" i="9"/>
  <c r="H320" i="9"/>
  <c r="I320" i="9"/>
  <c r="J320" i="9"/>
  <c r="K320" i="9"/>
  <c r="L320" i="9"/>
  <c r="M320" i="9"/>
  <c r="N320" i="9"/>
  <c r="S320" i="9" s="1"/>
  <c r="O320" i="9"/>
  <c r="P320" i="9"/>
  <c r="Q320" i="9"/>
  <c r="R320" i="9"/>
  <c r="U320" i="9"/>
  <c r="C321" i="9"/>
  <c r="D321" i="9"/>
  <c r="E321" i="9"/>
  <c r="F321" i="9"/>
  <c r="G321" i="9"/>
  <c r="H321" i="9"/>
  <c r="I321" i="9"/>
  <c r="J321" i="9"/>
  <c r="K321" i="9"/>
  <c r="L321" i="9"/>
  <c r="M321" i="9"/>
  <c r="N321" i="9"/>
  <c r="S321" i="9" s="1"/>
  <c r="O321" i="9"/>
  <c r="P321" i="9"/>
  <c r="Q321" i="9"/>
  <c r="R321" i="9"/>
  <c r="U321" i="9"/>
  <c r="C322" i="9"/>
  <c r="D322" i="9"/>
  <c r="E322" i="9"/>
  <c r="F322" i="9"/>
  <c r="G322" i="9"/>
  <c r="H322" i="9"/>
  <c r="I322" i="9"/>
  <c r="J322" i="9"/>
  <c r="K322" i="9"/>
  <c r="L322" i="9"/>
  <c r="M322" i="9"/>
  <c r="N322" i="9"/>
  <c r="S322" i="9" s="1"/>
  <c r="O322" i="9"/>
  <c r="P322" i="9"/>
  <c r="Q322" i="9"/>
  <c r="R322" i="9"/>
  <c r="U322" i="9"/>
  <c r="C323" i="9"/>
  <c r="D323" i="9"/>
  <c r="E323" i="9"/>
  <c r="F323" i="9"/>
  <c r="G323" i="9"/>
  <c r="H323" i="9"/>
  <c r="I323" i="9"/>
  <c r="J323" i="9"/>
  <c r="K323" i="9"/>
  <c r="L323" i="9"/>
  <c r="M323" i="9"/>
  <c r="N323" i="9"/>
  <c r="S323" i="9" s="1"/>
  <c r="O323" i="9"/>
  <c r="P323" i="9"/>
  <c r="Q323" i="9"/>
  <c r="R323" i="9"/>
  <c r="U323" i="9"/>
  <c r="C324" i="9"/>
  <c r="D324" i="9"/>
  <c r="E324" i="9"/>
  <c r="F324" i="9"/>
  <c r="G324" i="9"/>
  <c r="H324" i="9"/>
  <c r="I324" i="9"/>
  <c r="J324" i="9"/>
  <c r="K324" i="9"/>
  <c r="L324" i="9"/>
  <c r="M324" i="9"/>
  <c r="N324" i="9"/>
  <c r="S324" i="9" s="1"/>
  <c r="O324" i="9"/>
  <c r="P324" i="9"/>
  <c r="Q324" i="9"/>
  <c r="R324" i="9"/>
  <c r="U324" i="9"/>
  <c r="C325" i="9"/>
  <c r="D325" i="9"/>
  <c r="E325" i="9"/>
  <c r="F325" i="9"/>
  <c r="G325" i="9"/>
  <c r="H325" i="9"/>
  <c r="I325" i="9"/>
  <c r="J325" i="9"/>
  <c r="K325" i="9"/>
  <c r="L325" i="9"/>
  <c r="M325" i="9"/>
  <c r="N325" i="9"/>
  <c r="S325" i="9" s="1"/>
  <c r="O325" i="9"/>
  <c r="P325" i="9"/>
  <c r="Q325" i="9"/>
  <c r="R325" i="9"/>
  <c r="U325" i="9"/>
  <c r="C326" i="9"/>
  <c r="D326" i="9"/>
  <c r="E326" i="9"/>
  <c r="F326" i="9"/>
  <c r="G326" i="9"/>
  <c r="H326" i="9"/>
  <c r="I326" i="9"/>
  <c r="J326" i="9"/>
  <c r="K326" i="9"/>
  <c r="L326" i="9"/>
  <c r="M326" i="9"/>
  <c r="N326" i="9"/>
  <c r="S326" i="9" s="1"/>
  <c r="O326" i="9"/>
  <c r="P326" i="9"/>
  <c r="Q326" i="9"/>
  <c r="R326" i="9"/>
  <c r="U326" i="9"/>
  <c r="C327" i="9"/>
  <c r="D327" i="9"/>
  <c r="E327" i="9"/>
  <c r="F327" i="9"/>
  <c r="G327" i="9"/>
  <c r="H327" i="9"/>
  <c r="I327" i="9"/>
  <c r="J327" i="9"/>
  <c r="K327" i="9"/>
  <c r="L327" i="9"/>
  <c r="M327" i="9"/>
  <c r="N327" i="9"/>
  <c r="S327" i="9" s="1"/>
  <c r="O327" i="9"/>
  <c r="P327" i="9"/>
  <c r="Q327" i="9"/>
  <c r="R327" i="9"/>
  <c r="U327" i="9"/>
  <c r="C328" i="9"/>
  <c r="D328" i="9"/>
  <c r="E328" i="9"/>
  <c r="F328" i="9"/>
  <c r="G328" i="9"/>
  <c r="H328" i="9"/>
  <c r="I328" i="9"/>
  <c r="J328" i="9"/>
  <c r="K328" i="9"/>
  <c r="L328" i="9"/>
  <c r="M328" i="9"/>
  <c r="N328" i="9"/>
  <c r="S328" i="9" s="1"/>
  <c r="O328" i="9"/>
  <c r="P328" i="9"/>
  <c r="Q328" i="9"/>
  <c r="R328" i="9"/>
  <c r="U328" i="9"/>
  <c r="C329" i="9"/>
  <c r="D329" i="9"/>
  <c r="E329" i="9"/>
  <c r="F329" i="9"/>
  <c r="G329" i="9"/>
  <c r="H329" i="9"/>
  <c r="I329" i="9"/>
  <c r="J329" i="9"/>
  <c r="K329" i="9"/>
  <c r="L329" i="9"/>
  <c r="M329" i="9"/>
  <c r="N329" i="9"/>
  <c r="S329" i="9" s="1"/>
  <c r="O329" i="9"/>
  <c r="P329" i="9"/>
  <c r="Q329" i="9"/>
  <c r="R329" i="9"/>
  <c r="U329" i="9"/>
  <c r="C330" i="9"/>
  <c r="D330" i="9"/>
  <c r="E330" i="9"/>
  <c r="F330" i="9"/>
  <c r="G330" i="9"/>
  <c r="H330" i="9"/>
  <c r="I330" i="9"/>
  <c r="J330" i="9"/>
  <c r="K330" i="9"/>
  <c r="L330" i="9"/>
  <c r="M330" i="9"/>
  <c r="N330" i="9"/>
  <c r="S330" i="9" s="1"/>
  <c r="O330" i="9"/>
  <c r="P330" i="9"/>
  <c r="Q330" i="9"/>
  <c r="R330" i="9"/>
  <c r="U330" i="9"/>
  <c r="C331" i="9"/>
  <c r="D331" i="9"/>
  <c r="E331" i="9"/>
  <c r="F331" i="9"/>
  <c r="G331" i="9"/>
  <c r="H331" i="9"/>
  <c r="I331" i="9"/>
  <c r="J331" i="9"/>
  <c r="K331" i="9"/>
  <c r="L331" i="9"/>
  <c r="M331" i="9"/>
  <c r="N331" i="9"/>
  <c r="S331" i="9" s="1"/>
  <c r="O331" i="9"/>
  <c r="P331" i="9"/>
  <c r="Q331" i="9"/>
  <c r="R331" i="9"/>
  <c r="U331" i="9"/>
  <c r="C332" i="9"/>
  <c r="D332" i="9"/>
  <c r="E332" i="9"/>
  <c r="F332" i="9"/>
  <c r="G332" i="9"/>
  <c r="H332" i="9"/>
  <c r="I332" i="9"/>
  <c r="J332" i="9"/>
  <c r="K332" i="9"/>
  <c r="L332" i="9"/>
  <c r="M332" i="9"/>
  <c r="N332" i="9"/>
  <c r="S332" i="9" s="1"/>
  <c r="O332" i="9"/>
  <c r="P332" i="9"/>
  <c r="Q332" i="9"/>
  <c r="R332" i="9"/>
  <c r="U332" i="9"/>
  <c r="C333" i="9"/>
  <c r="D333" i="9"/>
  <c r="E333" i="9"/>
  <c r="F333" i="9"/>
  <c r="G333" i="9"/>
  <c r="H333" i="9"/>
  <c r="I333" i="9"/>
  <c r="J333" i="9"/>
  <c r="K333" i="9"/>
  <c r="L333" i="9"/>
  <c r="M333" i="9"/>
  <c r="N333" i="9"/>
  <c r="S333" i="9" s="1"/>
  <c r="O333" i="9"/>
  <c r="P333" i="9"/>
  <c r="Q333" i="9"/>
  <c r="R333" i="9"/>
  <c r="U333" i="9"/>
  <c r="C334" i="9"/>
  <c r="D334" i="9"/>
  <c r="E334" i="9"/>
  <c r="F334" i="9"/>
  <c r="G334" i="9"/>
  <c r="H334" i="9"/>
  <c r="I334" i="9"/>
  <c r="J334" i="9"/>
  <c r="K334" i="9"/>
  <c r="L334" i="9"/>
  <c r="M334" i="9"/>
  <c r="N334" i="9"/>
  <c r="S334" i="9" s="1"/>
  <c r="O334" i="9"/>
  <c r="P334" i="9"/>
  <c r="Q334" i="9"/>
  <c r="R334" i="9"/>
  <c r="U334" i="9"/>
  <c r="C335" i="9"/>
  <c r="D335" i="9"/>
  <c r="E335" i="9"/>
  <c r="F335" i="9"/>
  <c r="G335" i="9"/>
  <c r="H335" i="9"/>
  <c r="I335" i="9"/>
  <c r="J335" i="9"/>
  <c r="K335" i="9"/>
  <c r="L335" i="9"/>
  <c r="M335" i="9"/>
  <c r="N335" i="9"/>
  <c r="S335" i="9" s="1"/>
  <c r="O335" i="9"/>
  <c r="P335" i="9"/>
  <c r="Q335" i="9"/>
  <c r="R335" i="9"/>
  <c r="U335" i="9"/>
  <c r="C336" i="9"/>
  <c r="D336" i="9"/>
  <c r="E336" i="9"/>
  <c r="F336" i="9"/>
  <c r="G336" i="9"/>
  <c r="H336" i="9"/>
  <c r="I336" i="9"/>
  <c r="J336" i="9"/>
  <c r="K336" i="9"/>
  <c r="L336" i="9"/>
  <c r="M336" i="9"/>
  <c r="N336" i="9"/>
  <c r="S336" i="9" s="1"/>
  <c r="O336" i="9"/>
  <c r="P336" i="9"/>
  <c r="Q336" i="9"/>
  <c r="R336" i="9"/>
  <c r="U336" i="9"/>
  <c r="C337" i="9"/>
  <c r="D337" i="9"/>
  <c r="E337" i="9"/>
  <c r="F337" i="9"/>
  <c r="G337" i="9"/>
  <c r="H337" i="9"/>
  <c r="N338" i="9" s="1"/>
  <c r="S338" i="9" s="1"/>
  <c r="I337" i="9"/>
  <c r="J337" i="9"/>
  <c r="K337" i="9"/>
  <c r="L337" i="9"/>
  <c r="M337" i="9"/>
  <c r="N337" i="9"/>
  <c r="S337" i="9" s="1"/>
  <c r="O337" i="9"/>
  <c r="P337" i="9"/>
  <c r="Q337" i="9"/>
  <c r="R337" i="9"/>
  <c r="U337" i="9"/>
  <c r="C338" i="9"/>
  <c r="D338" i="9"/>
  <c r="E338" i="9"/>
  <c r="F338" i="9"/>
  <c r="G338" i="9"/>
  <c r="H338" i="9"/>
  <c r="I338" i="9"/>
  <c r="J338" i="9"/>
  <c r="K338" i="9"/>
  <c r="L338" i="9"/>
  <c r="M338" i="9"/>
  <c r="O338" i="9"/>
  <c r="P338" i="9"/>
  <c r="Q338" i="9"/>
  <c r="R338" i="9"/>
  <c r="U338" i="9"/>
  <c r="C339" i="9"/>
  <c r="D339" i="9"/>
  <c r="E339" i="9"/>
  <c r="F339" i="9"/>
  <c r="G339" i="9"/>
  <c r="H339" i="9"/>
  <c r="I339" i="9"/>
  <c r="J339" i="9"/>
  <c r="K339" i="9"/>
  <c r="L339" i="9"/>
  <c r="M339" i="9"/>
  <c r="N339" i="9"/>
  <c r="S339" i="9" s="1"/>
  <c r="O339" i="9"/>
  <c r="P339" i="9"/>
  <c r="Q339" i="9"/>
  <c r="R339" i="9"/>
  <c r="U339" i="9"/>
  <c r="C340" i="9"/>
  <c r="D340" i="9"/>
  <c r="E340" i="9"/>
  <c r="F340" i="9"/>
  <c r="G340" i="9"/>
  <c r="H340" i="9"/>
  <c r="I340" i="9"/>
  <c r="J340" i="9"/>
  <c r="K340" i="9"/>
  <c r="L340" i="9"/>
  <c r="M340" i="9"/>
  <c r="N340" i="9"/>
  <c r="S340" i="9" s="1"/>
  <c r="O340" i="9"/>
  <c r="P340" i="9"/>
  <c r="Q340" i="9"/>
  <c r="R340" i="9"/>
  <c r="U340" i="9"/>
  <c r="C341" i="9"/>
  <c r="D341" i="9"/>
  <c r="E341" i="9"/>
  <c r="F341" i="9"/>
  <c r="G341" i="9"/>
  <c r="H341" i="9"/>
  <c r="I341" i="9"/>
  <c r="J341" i="9"/>
  <c r="K341" i="9"/>
  <c r="L341" i="9"/>
  <c r="M341" i="9"/>
  <c r="N341" i="9"/>
  <c r="S341" i="9" s="1"/>
  <c r="O341" i="9"/>
  <c r="P341" i="9"/>
  <c r="Q341" i="9"/>
  <c r="R341" i="9"/>
  <c r="U341" i="9"/>
  <c r="C342" i="9"/>
  <c r="D342" i="9"/>
  <c r="E342" i="9"/>
  <c r="F342" i="9"/>
  <c r="G342" i="9"/>
  <c r="H342" i="9"/>
  <c r="I342" i="9"/>
  <c r="J342" i="9"/>
  <c r="K342" i="9"/>
  <c r="L342" i="9"/>
  <c r="M342" i="9"/>
  <c r="N342" i="9"/>
  <c r="S342" i="9" s="1"/>
  <c r="O342" i="9"/>
  <c r="P342" i="9"/>
  <c r="Q342" i="9"/>
  <c r="R342" i="9"/>
  <c r="U342" i="9"/>
  <c r="C343" i="9"/>
  <c r="D343" i="9"/>
  <c r="E343" i="9"/>
  <c r="F343" i="9"/>
  <c r="G343" i="9"/>
  <c r="H343" i="9"/>
  <c r="N344" i="9" s="1"/>
  <c r="S344" i="9" s="1"/>
  <c r="I343" i="9"/>
  <c r="J343" i="9"/>
  <c r="K343" i="9"/>
  <c r="L343" i="9"/>
  <c r="M343" i="9"/>
  <c r="N343" i="9"/>
  <c r="S343" i="9" s="1"/>
  <c r="O343" i="9"/>
  <c r="P343" i="9"/>
  <c r="Q343" i="9"/>
  <c r="R343" i="9"/>
  <c r="U343" i="9"/>
  <c r="C344" i="9"/>
  <c r="D344" i="9"/>
  <c r="E344" i="9"/>
  <c r="F344" i="9"/>
  <c r="G344" i="9"/>
  <c r="H344" i="9"/>
  <c r="I344" i="9"/>
  <c r="J344" i="9"/>
  <c r="K344" i="9"/>
  <c r="L344" i="9"/>
  <c r="M344" i="9"/>
  <c r="O344" i="9"/>
  <c r="P344" i="9"/>
  <c r="Q344" i="9"/>
  <c r="R344" i="9"/>
  <c r="U344" i="9"/>
  <c r="C345" i="9"/>
  <c r="D345" i="9"/>
  <c r="E345" i="9"/>
  <c r="F345" i="9"/>
  <c r="G345" i="9"/>
  <c r="H345" i="9"/>
  <c r="I345" i="9"/>
  <c r="J345" i="9"/>
  <c r="K345" i="9"/>
  <c r="L345" i="9"/>
  <c r="M345" i="9"/>
  <c r="N345" i="9"/>
  <c r="S345" i="9" s="1"/>
  <c r="O345" i="9"/>
  <c r="P345" i="9"/>
  <c r="Q345" i="9"/>
  <c r="R345" i="9"/>
  <c r="U345" i="9"/>
  <c r="C346" i="9"/>
  <c r="D346" i="9"/>
  <c r="E346" i="9"/>
  <c r="F346" i="9"/>
  <c r="G346" i="9"/>
  <c r="H346" i="9"/>
  <c r="I346" i="9"/>
  <c r="J346" i="9"/>
  <c r="K346" i="9"/>
  <c r="L346" i="9"/>
  <c r="M346" i="9"/>
  <c r="N346" i="9"/>
  <c r="S346" i="9" s="1"/>
  <c r="O346" i="9"/>
  <c r="P346" i="9"/>
  <c r="Q346" i="9"/>
  <c r="R346" i="9"/>
  <c r="U346" i="9"/>
  <c r="C347" i="9"/>
  <c r="D347" i="9"/>
  <c r="E347" i="9"/>
  <c r="F347" i="9"/>
  <c r="G347" i="9"/>
  <c r="H347" i="9"/>
  <c r="I347" i="9"/>
  <c r="J347" i="9"/>
  <c r="K347" i="9"/>
  <c r="L347" i="9"/>
  <c r="M347" i="9"/>
  <c r="N347" i="9"/>
  <c r="S347" i="9" s="1"/>
  <c r="O347" i="9"/>
  <c r="P347" i="9"/>
  <c r="Q347" i="9"/>
  <c r="R347" i="9"/>
  <c r="U347" i="9"/>
  <c r="C348" i="9"/>
  <c r="D348" i="9"/>
  <c r="E348" i="9"/>
  <c r="F348" i="9"/>
  <c r="G348" i="9"/>
  <c r="H348" i="9"/>
  <c r="I348" i="9"/>
  <c r="J348" i="9"/>
  <c r="K348" i="9"/>
  <c r="L348" i="9"/>
  <c r="M348" i="9"/>
  <c r="N348" i="9"/>
  <c r="S348" i="9" s="1"/>
  <c r="O348" i="9"/>
  <c r="P348" i="9"/>
  <c r="Q348" i="9"/>
  <c r="R348" i="9"/>
  <c r="U348" i="9"/>
  <c r="C349" i="9"/>
  <c r="D349" i="9"/>
  <c r="E349" i="9"/>
  <c r="F349" i="9"/>
  <c r="G349" i="9"/>
  <c r="H349" i="9"/>
  <c r="I349" i="9"/>
  <c r="J349" i="9"/>
  <c r="K349" i="9"/>
  <c r="L349" i="9"/>
  <c r="M349" i="9"/>
  <c r="N349" i="9"/>
  <c r="S349" i="9" s="1"/>
  <c r="O349" i="9"/>
  <c r="P349" i="9"/>
  <c r="Q349" i="9"/>
  <c r="R349" i="9"/>
  <c r="U349" i="9"/>
  <c r="C350" i="9"/>
  <c r="D350" i="9"/>
  <c r="E350" i="9"/>
  <c r="F350" i="9"/>
  <c r="G350" i="9"/>
  <c r="H350" i="9"/>
  <c r="I350" i="9"/>
  <c r="J350" i="9"/>
  <c r="K350" i="9"/>
  <c r="L350" i="9"/>
  <c r="M350" i="9"/>
  <c r="N350" i="9"/>
  <c r="S350" i="9" s="1"/>
  <c r="O350" i="9"/>
  <c r="P350" i="9"/>
  <c r="Q350" i="9"/>
  <c r="R350" i="9"/>
  <c r="U350" i="9"/>
  <c r="C351" i="9"/>
  <c r="D351" i="9"/>
  <c r="E351" i="9"/>
  <c r="F351" i="9"/>
  <c r="G351" i="9"/>
  <c r="H351" i="9"/>
  <c r="I351" i="9"/>
  <c r="J351" i="9"/>
  <c r="K351" i="9"/>
  <c r="L351" i="9"/>
  <c r="M351" i="9"/>
  <c r="N351" i="9"/>
  <c r="S351" i="9" s="1"/>
  <c r="O351" i="9"/>
  <c r="P351" i="9"/>
  <c r="Q351" i="9"/>
  <c r="R351" i="9"/>
  <c r="U351" i="9"/>
  <c r="C352" i="9"/>
  <c r="D352" i="9"/>
  <c r="E352" i="9"/>
  <c r="F352" i="9"/>
  <c r="G352" i="9"/>
  <c r="H352" i="9"/>
  <c r="I352" i="9"/>
  <c r="J352" i="9"/>
  <c r="K352" i="9"/>
  <c r="L352" i="9"/>
  <c r="M352" i="9"/>
  <c r="N352" i="9"/>
  <c r="S352" i="9" s="1"/>
  <c r="O352" i="9"/>
  <c r="P352" i="9"/>
  <c r="Q352" i="9"/>
  <c r="R352" i="9"/>
  <c r="U352" i="9"/>
  <c r="C353" i="9"/>
  <c r="D353" i="9"/>
  <c r="E353" i="9"/>
  <c r="F353" i="9"/>
  <c r="G353" i="9"/>
  <c r="H353" i="9"/>
  <c r="I353" i="9"/>
  <c r="J353" i="9"/>
  <c r="K353" i="9"/>
  <c r="L353" i="9"/>
  <c r="M353" i="9"/>
  <c r="N353" i="9"/>
  <c r="S353" i="9" s="1"/>
  <c r="O353" i="9"/>
  <c r="P353" i="9"/>
  <c r="Q353" i="9"/>
  <c r="R353" i="9"/>
  <c r="U353" i="9"/>
  <c r="C354" i="9"/>
  <c r="D354" i="9"/>
  <c r="E354" i="9"/>
  <c r="F354" i="9"/>
  <c r="G354" i="9"/>
  <c r="H354" i="9"/>
  <c r="I354" i="9"/>
  <c r="J354" i="9"/>
  <c r="K354" i="9"/>
  <c r="L354" i="9"/>
  <c r="M354" i="9"/>
  <c r="N354" i="9"/>
  <c r="S354" i="9" s="1"/>
  <c r="O354" i="9"/>
  <c r="P354" i="9"/>
  <c r="Q354" i="9"/>
  <c r="R354" i="9"/>
  <c r="U354" i="9"/>
  <c r="C355" i="9"/>
  <c r="D355" i="9"/>
  <c r="E355" i="9"/>
  <c r="F355" i="9"/>
  <c r="G355" i="9"/>
  <c r="H355" i="9"/>
  <c r="I355" i="9"/>
  <c r="J355" i="9"/>
  <c r="K355" i="9"/>
  <c r="L355" i="9"/>
  <c r="M355" i="9"/>
  <c r="N355" i="9"/>
  <c r="S355" i="9" s="1"/>
  <c r="O355" i="9"/>
  <c r="P355" i="9"/>
  <c r="Q355" i="9"/>
  <c r="R355" i="9"/>
  <c r="U355" i="9"/>
  <c r="C356" i="9"/>
  <c r="D356" i="9"/>
  <c r="E356" i="9"/>
  <c r="F356" i="9"/>
  <c r="G356" i="9"/>
  <c r="H356" i="9"/>
  <c r="I356" i="9"/>
  <c r="J356" i="9"/>
  <c r="K356" i="9"/>
  <c r="L356" i="9"/>
  <c r="M356" i="9"/>
  <c r="N356" i="9"/>
  <c r="S356" i="9" s="1"/>
  <c r="O356" i="9"/>
  <c r="P356" i="9"/>
  <c r="Q356" i="9"/>
  <c r="R356" i="9"/>
  <c r="U356" i="9"/>
  <c r="C357" i="9"/>
  <c r="D357" i="9"/>
  <c r="E357" i="9"/>
  <c r="F357" i="9"/>
  <c r="G357" i="9"/>
  <c r="H357" i="9"/>
  <c r="I357" i="9"/>
  <c r="J357" i="9"/>
  <c r="K357" i="9"/>
  <c r="L357" i="9"/>
  <c r="M357" i="9"/>
  <c r="N357" i="9"/>
  <c r="S357" i="9" s="1"/>
  <c r="O357" i="9"/>
  <c r="P357" i="9"/>
  <c r="Q357" i="9"/>
  <c r="R357" i="9"/>
  <c r="U357" i="9"/>
  <c r="C358" i="9"/>
  <c r="D358" i="9"/>
  <c r="E358" i="9"/>
  <c r="F358" i="9"/>
  <c r="G358" i="9"/>
  <c r="H358" i="9"/>
  <c r="I358" i="9"/>
  <c r="J358" i="9"/>
  <c r="K358" i="9"/>
  <c r="L358" i="9"/>
  <c r="M358" i="9"/>
  <c r="N358" i="9"/>
  <c r="S358" i="9" s="1"/>
  <c r="O358" i="9"/>
  <c r="P358" i="9"/>
  <c r="Q358" i="9"/>
  <c r="R358" i="9"/>
  <c r="U358" i="9"/>
  <c r="C359" i="9"/>
  <c r="D359" i="9"/>
  <c r="E359" i="9"/>
  <c r="F359" i="9"/>
  <c r="G359" i="9"/>
  <c r="H359" i="9"/>
  <c r="I359" i="9"/>
  <c r="J359" i="9"/>
  <c r="K359" i="9"/>
  <c r="L359" i="9"/>
  <c r="M359" i="9"/>
  <c r="N359" i="9"/>
  <c r="S359" i="9" s="1"/>
  <c r="O359" i="9"/>
  <c r="P359" i="9"/>
  <c r="Q359" i="9"/>
  <c r="R359" i="9"/>
  <c r="U359" i="9"/>
  <c r="C360" i="9"/>
  <c r="D360" i="9"/>
  <c r="E360" i="9"/>
  <c r="F360" i="9"/>
  <c r="G360" i="9"/>
  <c r="H360" i="9"/>
  <c r="I360" i="9"/>
  <c r="J360" i="9"/>
  <c r="K360" i="9"/>
  <c r="L360" i="9"/>
  <c r="M360" i="9"/>
  <c r="N360" i="9"/>
  <c r="S360" i="9" s="1"/>
  <c r="O360" i="9"/>
  <c r="P360" i="9"/>
  <c r="Q360" i="9"/>
  <c r="R360" i="9"/>
  <c r="U360" i="9"/>
  <c r="C361" i="9"/>
  <c r="D361" i="9"/>
  <c r="E361" i="9"/>
  <c r="F361" i="9"/>
  <c r="G361" i="9"/>
  <c r="H361" i="9"/>
  <c r="I361" i="9"/>
  <c r="J361" i="9"/>
  <c r="K361" i="9"/>
  <c r="L361" i="9"/>
  <c r="M361" i="9"/>
  <c r="N361" i="9"/>
  <c r="S361" i="9" s="1"/>
  <c r="O361" i="9"/>
  <c r="P361" i="9"/>
  <c r="Q361" i="9"/>
  <c r="R361" i="9"/>
  <c r="U361" i="9"/>
  <c r="C362" i="9"/>
  <c r="D362" i="9"/>
  <c r="E362" i="9"/>
  <c r="F362" i="9"/>
  <c r="G362" i="9"/>
  <c r="H362" i="9"/>
  <c r="I362" i="9"/>
  <c r="J362" i="9"/>
  <c r="K362" i="9"/>
  <c r="L362" i="9"/>
  <c r="M362" i="9"/>
  <c r="N362" i="9"/>
  <c r="S362" i="9" s="1"/>
  <c r="O362" i="9"/>
  <c r="P362" i="9"/>
  <c r="Q362" i="9"/>
  <c r="R362" i="9"/>
  <c r="U362" i="9"/>
  <c r="C363" i="9"/>
  <c r="D363" i="9"/>
  <c r="E363" i="9"/>
  <c r="F363" i="9"/>
  <c r="G363" i="9"/>
  <c r="H363" i="9"/>
  <c r="I363" i="9"/>
  <c r="J363" i="9"/>
  <c r="K363" i="9"/>
  <c r="L363" i="9"/>
  <c r="M363" i="9"/>
  <c r="N363" i="9"/>
  <c r="S363" i="9" s="1"/>
  <c r="O363" i="9"/>
  <c r="P363" i="9"/>
  <c r="Q363" i="9"/>
  <c r="R363" i="9"/>
  <c r="U363" i="9"/>
  <c r="C364" i="9"/>
  <c r="D364" i="9"/>
  <c r="E364" i="9"/>
  <c r="F364" i="9"/>
  <c r="G364" i="9"/>
  <c r="H364" i="9"/>
  <c r="I364" i="9"/>
  <c r="J364" i="9"/>
  <c r="K364" i="9"/>
  <c r="L364" i="9"/>
  <c r="M364" i="9"/>
  <c r="N364" i="9"/>
  <c r="S364" i="9" s="1"/>
  <c r="O364" i="9"/>
  <c r="P364" i="9"/>
  <c r="Q364" i="9"/>
  <c r="R364" i="9"/>
  <c r="U364" i="9"/>
  <c r="C365" i="9"/>
  <c r="D365" i="9"/>
  <c r="E365" i="9"/>
  <c r="F365" i="9"/>
  <c r="G365" i="9"/>
  <c r="H365" i="9"/>
  <c r="I365" i="9"/>
  <c r="J365" i="9"/>
  <c r="K365" i="9"/>
  <c r="L365" i="9"/>
  <c r="M365" i="9"/>
  <c r="N365" i="9"/>
  <c r="S365" i="9" s="1"/>
  <c r="O365" i="9"/>
  <c r="P365" i="9"/>
  <c r="Q365" i="9"/>
  <c r="R365" i="9"/>
  <c r="U365" i="9"/>
  <c r="C366" i="9"/>
  <c r="D366" i="9"/>
  <c r="E366" i="9"/>
  <c r="F366" i="9"/>
  <c r="G366" i="9"/>
  <c r="H366" i="9"/>
  <c r="I366" i="9"/>
  <c r="J366" i="9"/>
  <c r="K366" i="9"/>
  <c r="L366" i="9"/>
  <c r="M366" i="9"/>
  <c r="N366" i="9"/>
  <c r="S366" i="9" s="1"/>
  <c r="O366" i="9"/>
  <c r="P366" i="9"/>
  <c r="Q366" i="9"/>
  <c r="R366" i="9"/>
  <c r="U366" i="9"/>
  <c r="C367" i="9"/>
  <c r="D367" i="9"/>
  <c r="E367" i="9"/>
  <c r="F367" i="9"/>
  <c r="G367" i="9"/>
  <c r="H367" i="9"/>
  <c r="I367" i="9"/>
  <c r="J367" i="9"/>
  <c r="K367" i="9"/>
  <c r="L367" i="9"/>
  <c r="M367" i="9"/>
  <c r="N367" i="9"/>
  <c r="S367" i="9" s="1"/>
  <c r="O367" i="9"/>
  <c r="P367" i="9"/>
  <c r="Q367" i="9"/>
  <c r="R367" i="9"/>
  <c r="U367" i="9"/>
  <c r="C368" i="9"/>
  <c r="D368" i="9"/>
  <c r="E368" i="9"/>
  <c r="F368" i="9"/>
  <c r="G368" i="9"/>
  <c r="H368" i="9"/>
  <c r="I368" i="9"/>
  <c r="J368" i="9"/>
  <c r="K368" i="9"/>
  <c r="L368" i="9"/>
  <c r="M368" i="9"/>
  <c r="N368" i="9"/>
  <c r="S368" i="9" s="1"/>
  <c r="O368" i="9"/>
  <c r="P368" i="9"/>
  <c r="Q368" i="9"/>
  <c r="R368" i="9"/>
  <c r="U368" i="9"/>
  <c r="C369" i="9"/>
  <c r="D369" i="9"/>
  <c r="E369" i="9"/>
  <c r="F369" i="9"/>
  <c r="G369" i="9"/>
  <c r="H369" i="9"/>
  <c r="I369" i="9"/>
  <c r="J369" i="9"/>
  <c r="K369" i="9"/>
  <c r="L369" i="9"/>
  <c r="M369" i="9"/>
  <c r="N369" i="9"/>
  <c r="S369" i="9" s="1"/>
  <c r="O369" i="9"/>
  <c r="P369" i="9"/>
  <c r="Q369" i="9"/>
  <c r="R369" i="9"/>
  <c r="U369" i="9"/>
  <c r="C370" i="9"/>
  <c r="D370" i="9"/>
  <c r="E370" i="9"/>
  <c r="F370" i="9"/>
  <c r="G370" i="9"/>
  <c r="H370" i="9"/>
  <c r="I370" i="9"/>
  <c r="J370" i="9"/>
  <c r="K370" i="9"/>
  <c r="L370" i="9"/>
  <c r="M370" i="9"/>
  <c r="N370" i="9"/>
  <c r="S370" i="9" s="1"/>
  <c r="O370" i="9"/>
  <c r="P370" i="9"/>
  <c r="Q370" i="9"/>
  <c r="R370" i="9"/>
  <c r="U370" i="9"/>
  <c r="C371" i="9"/>
  <c r="D371" i="9"/>
  <c r="E371" i="9"/>
  <c r="F371" i="9"/>
  <c r="G371" i="9"/>
  <c r="H371" i="9"/>
  <c r="I371" i="9"/>
  <c r="J371" i="9"/>
  <c r="K371" i="9"/>
  <c r="L371" i="9"/>
  <c r="M371" i="9"/>
  <c r="N371" i="9"/>
  <c r="S371" i="9" s="1"/>
  <c r="O371" i="9"/>
  <c r="P371" i="9"/>
  <c r="Q371" i="9"/>
  <c r="R371" i="9"/>
  <c r="U371" i="9"/>
  <c r="C372" i="9"/>
  <c r="D372" i="9"/>
  <c r="E372" i="9"/>
  <c r="F372" i="9"/>
  <c r="G372" i="9"/>
  <c r="H372" i="9"/>
  <c r="N373" i="9" s="1"/>
  <c r="S373" i="9" s="1"/>
  <c r="I372" i="9"/>
  <c r="J372" i="9"/>
  <c r="K372" i="9"/>
  <c r="L372" i="9"/>
  <c r="M372" i="9"/>
  <c r="N372" i="9"/>
  <c r="S372" i="9" s="1"/>
  <c r="O372" i="9"/>
  <c r="P372" i="9"/>
  <c r="Q372" i="9"/>
  <c r="R372" i="9"/>
  <c r="U372" i="9"/>
  <c r="C373" i="9"/>
  <c r="D373" i="9"/>
  <c r="E373" i="9"/>
  <c r="F373" i="9"/>
  <c r="G373" i="9"/>
  <c r="H373" i="9"/>
  <c r="I373" i="9"/>
  <c r="J373" i="9"/>
  <c r="K373" i="9"/>
  <c r="L373" i="9"/>
  <c r="M373" i="9"/>
  <c r="O373" i="9"/>
  <c r="P373" i="9"/>
  <c r="Q373" i="9"/>
  <c r="R373" i="9"/>
  <c r="U373" i="9"/>
  <c r="C374" i="9"/>
  <c r="D374" i="9"/>
  <c r="E374" i="9"/>
  <c r="F374" i="9"/>
  <c r="G374" i="9"/>
  <c r="H374" i="9"/>
  <c r="I374" i="9"/>
  <c r="J374" i="9"/>
  <c r="K374" i="9"/>
  <c r="L374" i="9"/>
  <c r="M374" i="9"/>
  <c r="N374" i="9"/>
  <c r="S374" i="9" s="1"/>
  <c r="O374" i="9"/>
  <c r="P374" i="9"/>
  <c r="Q374" i="9"/>
  <c r="R374" i="9"/>
  <c r="U374" i="9"/>
  <c r="C375" i="9"/>
  <c r="D375" i="9"/>
  <c r="E375" i="9"/>
  <c r="F375" i="9"/>
  <c r="G375" i="9"/>
  <c r="H375" i="9"/>
  <c r="N376" i="9" s="1"/>
  <c r="S376" i="9" s="1"/>
  <c r="I375" i="9"/>
  <c r="J375" i="9"/>
  <c r="K375" i="9"/>
  <c r="L375" i="9"/>
  <c r="M375" i="9"/>
  <c r="N375" i="9"/>
  <c r="S375" i="9" s="1"/>
  <c r="O375" i="9"/>
  <c r="P375" i="9"/>
  <c r="Q375" i="9"/>
  <c r="R375" i="9"/>
  <c r="U375" i="9"/>
  <c r="C376" i="9"/>
  <c r="D376" i="9"/>
  <c r="E376" i="9"/>
  <c r="F376" i="9"/>
  <c r="G376" i="9"/>
  <c r="H376" i="9"/>
  <c r="I376" i="9"/>
  <c r="J376" i="9"/>
  <c r="K376" i="9"/>
  <c r="L376" i="9"/>
  <c r="M376" i="9"/>
  <c r="O376" i="9"/>
  <c r="P376" i="9"/>
  <c r="Q376" i="9"/>
  <c r="R376" i="9"/>
  <c r="U376" i="9"/>
  <c r="C377" i="9"/>
  <c r="D377" i="9"/>
  <c r="E377" i="9"/>
  <c r="F377" i="9"/>
  <c r="G377" i="9"/>
  <c r="H377" i="9"/>
  <c r="N378" i="9" s="1"/>
  <c r="S378" i="9" s="1"/>
  <c r="I377" i="9"/>
  <c r="J377" i="9"/>
  <c r="K377" i="9"/>
  <c r="L377" i="9"/>
  <c r="M377" i="9"/>
  <c r="N377" i="9"/>
  <c r="S377" i="9" s="1"/>
  <c r="O377" i="9"/>
  <c r="P377" i="9"/>
  <c r="Q377" i="9"/>
  <c r="R377" i="9"/>
  <c r="U377" i="9"/>
  <c r="C378" i="9"/>
  <c r="D378" i="9"/>
  <c r="E378" i="9"/>
  <c r="F378" i="9"/>
  <c r="G378" i="9"/>
  <c r="H378" i="9"/>
  <c r="I378" i="9"/>
  <c r="J378" i="9"/>
  <c r="K378" i="9"/>
  <c r="Q379" i="9" s="1"/>
  <c r="L378" i="9"/>
  <c r="M378" i="9"/>
  <c r="O378" i="9"/>
  <c r="P378" i="9"/>
  <c r="Q378" i="9"/>
  <c r="R378" i="9"/>
  <c r="U378" i="9"/>
  <c r="C379" i="9"/>
  <c r="D379" i="9"/>
  <c r="E379" i="9"/>
  <c r="F379" i="9"/>
  <c r="G379" i="9"/>
  <c r="H379" i="9"/>
  <c r="I379" i="9"/>
  <c r="J379" i="9"/>
  <c r="K379" i="9"/>
  <c r="L379" i="9"/>
  <c r="M379" i="9"/>
  <c r="N379" i="9"/>
  <c r="O379" i="9"/>
  <c r="P379" i="9"/>
  <c r="R379" i="9"/>
  <c r="U379" i="9"/>
  <c r="C380" i="9"/>
  <c r="D380" i="9"/>
  <c r="E380" i="9"/>
  <c r="F380" i="9"/>
  <c r="G380" i="9"/>
  <c r="H380" i="9"/>
  <c r="I380" i="9"/>
  <c r="J380" i="9"/>
  <c r="K380" i="9"/>
  <c r="L380" i="9"/>
  <c r="M380" i="9"/>
  <c r="N380" i="9"/>
  <c r="S380" i="9" s="1"/>
  <c r="O380" i="9"/>
  <c r="P380" i="9"/>
  <c r="Q380" i="9"/>
  <c r="R380" i="9"/>
  <c r="U380" i="9"/>
  <c r="C381" i="9"/>
  <c r="D381" i="9"/>
  <c r="E381" i="9"/>
  <c r="F381" i="9"/>
  <c r="G381" i="9"/>
  <c r="H381" i="9"/>
  <c r="I381" i="9"/>
  <c r="J381" i="9"/>
  <c r="K381" i="9"/>
  <c r="L381" i="9"/>
  <c r="M381" i="9"/>
  <c r="N381" i="9"/>
  <c r="S381" i="9" s="1"/>
  <c r="O381" i="9"/>
  <c r="P381" i="9"/>
  <c r="Q381" i="9"/>
  <c r="R381" i="9"/>
  <c r="U381" i="9"/>
  <c r="C382" i="9"/>
  <c r="D382" i="9"/>
  <c r="E382" i="9"/>
  <c r="F382" i="9"/>
  <c r="G382" i="9"/>
  <c r="H382" i="9"/>
  <c r="I382" i="9"/>
  <c r="J382" i="9"/>
  <c r="K382" i="9"/>
  <c r="L382" i="9"/>
  <c r="M382" i="9"/>
  <c r="N382" i="9"/>
  <c r="S382" i="9" s="1"/>
  <c r="O382" i="9"/>
  <c r="P382" i="9"/>
  <c r="Q382" i="9"/>
  <c r="R382" i="9"/>
  <c r="U382" i="9"/>
  <c r="C383" i="9"/>
  <c r="D383" i="9"/>
  <c r="E383" i="9"/>
  <c r="F383" i="9"/>
  <c r="G383" i="9"/>
  <c r="H383" i="9"/>
  <c r="I383" i="9"/>
  <c r="J383" i="9"/>
  <c r="K383" i="9"/>
  <c r="L383" i="9"/>
  <c r="M383" i="9"/>
  <c r="N383" i="9"/>
  <c r="S383" i="9" s="1"/>
  <c r="O383" i="9"/>
  <c r="P383" i="9"/>
  <c r="Q383" i="9"/>
  <c r="R383" i="9"/>
  <c r="U383" i="9"/>
  <c r="C384" i="9"/>
  <c r="D384" i="9"/>
  <c r="E384" i="9"/>
  <c r="F384" i="9"/>
  <c r="G384" i="9"/>
  <c r="H384" i="9"/>
  <c r="I384" i="9"/>
  <c r="J384" i="9"/>
  <c r="K384" i="9"/>
  <c r="L384" i="9"/>
  <c r="M384" i="9"/>
  <c r="N384" i="9"/>
  <c r="S384" i="9" s="1"/>
  <c r="O384" i="9"/>
  <c r="P384" i="9"/>
  <c r="Q384" i="9"/>
  <c r="R384" i="9"/>
  <c r="U384" i="9"/>
  <c r="C385" i="9"/>
  <c r="D385" i="9"/>
  <c r="E385" i="9"/>
  <c r="F385" i="9"/>
  <c r="G385" i="9"/>
  <c r="H385" i="9"/>
  <c r="N386" i="9" s="1"/>
  <c r="S386" i="9" s="1"/>
  <c r="I385" i="9"/>
  <c r="J385" i="9"/>
  <c r="K385" i="9"/>
  <c r="L385" i="9"/>
  <c r="M385" i="9"/>
  <c r="N385" i="9"/>
  <c r="S385" i="9" s="1"/>
  <c r="O385" i="9"/>
  <c r="P385" i="9"/>
  <c r="Q385" i="9"/>
  <c r="R385" i="9"/>
  <c r="U385" i="9"/>
  <c r="C386" i="9"/>
  <c r="D386" i="9"/>
  <c r="E386" i="9"/>
  <c r="F386" i="9"/>
  <c r="G386" i="9"/>
  <c r="H386" i="9"/>
  <c r="I386" i="9"/>
  <c r="J386" i="9"/>
  <c r="K386" i="9"/>
  <c r="L386" i="9"/>
  <c r="M386" i="9"/>
  <c r="O386" i="9"/>
  <c r="P386" i="9"/>
  <c r="Q386" i="9"/>
  <c r="R386" i="9"/>
  <c r="U386" i="9"/>
  <c r="C387" i="9"/>
  <c r="D387" i="9"/>
  <c r="E387" i="9"/>
  <c r="F387" i="9"/>
  <c r="G387" i="9"/>
  <c r="H387" i="9"/>
  <c r="N388" i="9" s="1"/>
  <c r="S388" i="9" s="1"/>
  <c r="I387" i="9"/>
  <c r="J387" i="9"/>
  <c r="K387" i="9"/>
  <c r="L387" i="9"/>
  <c r="M387" i="9"/>
  <c r="N387" i="9"/>
  <c r="S387" i="9" s="1"/>
  <c r="O387" i="9"/>
  <c r="P387" i="9"/>
  <c r="Q387" i="9"/>
  <c r="R387" i="9"/>
  <c r="U387" i="9"/>
  <c r="C388" i="9"/>
  <c r="D388" i="9"/>
  <c r="E388" i="9"/>
  <c r="F388" i="9"/>
  <c r="G388" i="9"/>
  <c r="H388" i="9"/>
  <c r="I388" i="9"/>
  <c r="J388" i="9"/>
  <c r="K388" i="9"/>
  <c r="L388" i="9"/>
  <c r="M388" i="9"/>
  <c r="O388" i="9"/>
  <c r="P388" i="9"/>
  <c r="Q388" i="9"/>
  <c r="R388" i="9"/>
  <c r="U388" i="9"/>
  <c r="C389" i="9"/>
  <c r="D389" i="9"/>
  <c r="E389" i="9"/>
  <c r="F389" i="9"/>
  <c r="G389" i="9"/>
  <c r="H389" i="9"/>
  <c r="N390" i="9" s="1"/>
  <c r="S390" i="9" s="1"/>
  <c r="I389" i="9"/>
  <c r="J389" i="9"/>
  <c r="K389" i="9"/>
  <c r="L389" i="9"/>
  <c r="M389" i="9"/>
  <c r="N389" i="9"/>
  <c r="S389" i="9" s="1"/>
  <c r="O389" i="9"/>
  <c r="P389" i="9"/>
  <c r="Q389" i="9"/>
  <c r="R389" i="9"/>
  <c r="U389" i="9"/>
  <c r="C390" i="9"/>
  <c r="D390" i="9"/>
  <c r="E390" i="9"/>
  <c r="F390" i="9"/>
  <c r="G390" i="9"/>
  <c r="H390" i="9"/>
  <c r="I390" i="9"/>
  <c r="J390" i="9"/>
  <c r="K390" i="9"/>
  <c r="L390" i="9"/>
  <c r="M390" i="9"/>
  <c r="O390" i="9"/>
  <c r="P390" i="9"/>
  <c r="Q390" i="9"/>
  <c r="R390" i="9"/>
  <c r="U390" i="9"/>
  <c r="C391" i="9"/>
  <c r="D391" i="9"/>
  <c r="E391" i="9"/>
  <c r="F391" i="9"/>
  <c r="G391" i="9"/>
  <c r="H391" i="9"/>
  <c r="N392" i="9" s="1"/>
  <c r="S392" i="9" s="1"/>
  <c r="I391" i="9"/>
  <c r="J391" i="9"/>
  <c r="K391" i="9"/>
  <c r="L391" i="9"/>
  <c r="M391" i="9"/>
  <c r="N391" i="9"/>
  <c r="S391" i="9" s="1"/>
  <c r="O391" i="9"/>
  <c r="P391" i="9"/>
  <c r="Q391" i="9"/>
  <c r="R391" i="9"/>
  <c r="U391" i="9"/>
  <c r="C392" i="9"/>
  <c r="D392" i="9"/>
  <c r="E392" i="9"/>
  <c r="F392" i="9"/>
  <c r="G392" i="9"/>
  <c r="H392" i="9"/>
  <c r="I392" i="9"/>
  <c r="J392" i="9"/>
  <c r="K392" i="9"/>
  <c r="L392" i="9"/>
  <c r="M392" i="9"/>
  <c r="O392" i="9"/>
  <c r="P392" i="9"/>
  <c r="Q392" i="9"/>
  <c r="R392" i="9"/>
  <c r="U392" i="9"/>
  <c r="C393" i="9"/>
  <c r="D393" i="9"/>
  <c r="E393" i="9"/>
  <c r="F393" i="9"/>
  <c r="G393" i="9"/>
  <c r="H393" i="9"/>
  <c r="I393" i="9"/>
  <c r="J393" i="9"/>
  <c r="K393" i="9"/>
  <c r="L393" i="9"/>
  <c r="M393" i="9"/>
  <c r="N393" i="9"/>
  <c r="S393" i="9" s="1"/>
  <c r="O393" i="9"/>
  <c r="P393" i="9"/>
  <c r="Q393" i="9"/>
  <c r="R393" i="9"/>
  <c r="U393" i="9"/>
  <c r="C394" i="9"/>
  <c r="D394" i="9"/>
  <c r="E394" i="9"/>
  <c r="F394" i="9"/>
  <c r="G394" i="9"/>
  <c r="H394" i="9"/>
  <c r="N395" i="9" s="1"/>
  <c r="S395" i="9" s="1"/>
  <c r="I394" i="9"/>
  <c r="J394" i="9"/>
  <c r="K394" i="9"/>
  <c r="L394" i="9"/>
  <c r="M394" i="9"/>
  <c r="N394" i="9"/>
  <c r="S394" i="9" s="1"/>
  <c r="O394" i="9"/>
  <c r="P394" i="9"/>
  <c r="Q394" i="9"/>
  <c r="R394" i="9"/>
  <c r="U394" i="9"/>
  <c r="C395" i="9"/>
  <c r="D395" i="9"/>
  <c r="E395" i="9"/>
  <c r="F395" i="9"/>
  <c r="G395" i="9"/>
  <c r="H395" i="9"/>
  <c r="N396" i="9" s="1"/>
  <c r="S396" i="9" s="1"/>
  <c r="I395" i="9"/>
  <c r="J395" i="9"/>
  <c r="K395" i="9"/>
  <c r="L395" i="9"/>
  <c r="M395" i="9"/>
  <c r="O395" i="9"/>
  <c r="P395" i="9"/>
  <c r="Q395" i="9"/>
  <c r="R395" i="9"/>
  <c r="U395" i="9"/>
  <c r="C396" i="9"/>
  <c r="D396" i="9"/>
  <c r="E396" i="9"/>
  <c r="F396" i="9"/>
  <c r="G396" i="9"/>
  <c r="H396" i="9"/>
  <c r="I396" i="9"/>
  <c r="J396" i="9"/>
  <c r="K396" i="9"/>
  <c r="L396" i="9"/>
  <c r="M396" i="9"/>
  <c r="O396" i="9"/>
  <c r="P396" i="9"/>
  <c r="Q396" i="9"/>
  <c r="R396" i="9"/>
  <c r="U396" i="9"/>
  <c r="C397" i="9"/>
  <c r="D397" i="9"/>
  <c r="E397" i="9"/>
  <c r="F397" i="9"/>
  <c r="G397" i="9"/>
  <c r="H397" i="9"/>
  <c r="I397" i="9"/>
  <c r="J397" i="9"/>
  <c r="K397" i="9"/>
  <c r="L397" i="9"/>
  <c r="M397" i="9"/>
  <c r="N397" i="9"/>
  <c r="S397" i="9" s="1"/>
  <c r="O397" i="9"/>
  <c r="P397" i="9"/>
  <c r="Q397" i="9"/>
  <c r="R397" i="9"/>
  <c r="U397" i="9"/>
  <c r="C398" i="9"/>
  <c r="D398" i="9"/>
  <c r="E398" i="9"/>
  <c r="F398" i="9"/>
  <c r="G398" i="9"/>
  <c r="H398" i="9"/>
  <c r="I398" i="9"/>
  <c r="J398" i="9"/>
  <c r="K398" i="9"/>
  <c r="L398" i="9"/>
  <c r="M398" i="9"/>
  <c r="N398" i="9"/>
  <c r="S398" i="9" s="1"/>
  <c r="O398" i="9"/>
  <c r="P398" i="9"/>
  <c r="Q398" i="9"/>
  <c r="R398" i="9"/>
  <c r="U398" i="9"/>
  <c r="C399" i="9"/>
  <c r="D399" i="9"/>
  <c r="E399" i="9"/>
  <c r="F399" i="9"/>
  <c r="G399" i="9"/>
  <c r="H399" i="9"/>
  <c r="I399" i="9"/>
  <c r="J399" i="9"/>
  <c r="K399" i="9"/>
  <c r="L399" i="9"/>
  <c r="M399" i="9"/>
  <c r="N399" i="9"/>
  <c r="S399" i="9" s="1"/>
  <c r="O399" i="9"/>
  <c r="P399" i="9"/>
  <c r="Q399" i="9"/>
  <c r="R399" i="9"/>
  <c r="U399" i="9"/>
  <c r="C289" i="9"/>
  <c r="D289" i="9"/>
  <c r="E289" i="9"/>
  <c r="F289" i="9"/>
  <c r="G289" i="9"/>
  <c r="H289" i="9"/>
  <c r="I289" i="9"/>
  <c r="J289" i="9"/>
  <c r="U289" i="9" s="1"/>
  <c r="K289" i="9"/>
  <c r="L289" i="9"/>
  <c r="M289" i="9"/>
  <c r="N289" i="9"/>
  <c r="S289" i="9" s="1"/>
  <c r="O289" i="9"/>
  <c r="P289" i="9"/>
  <c r="Q289" i="9"/>
  <c r="R289" i="9"/>
  <c r="C290" i="9"/>
  <c r="D290" i="9"/>
  <c r="E290" i="9"/>
  <c r="F290" i="9"/>
  <c r="G290" i="9"/>
  <c r="H290" i="9"/>
  <c r="I290" i="9"/>
  <c r="J290" i="9"/>
  <c r="P291" i="9" s="1"/>
  <c r="K290" i="9"/>
  <c r="L290" i="9"/>
  <c r="R291" i="9" s="1"/>
  <c r="M290" i="9"/>
  <c r="N290" i="9"/>
  <c r="O290" i="9"/>
  <c r="P290" i="9"/>
  <c r="S290" i="9" s="1"/>
  <c r="Q290" i="9"/>
  <c r="R290" i="9"/>
  <c r="C291" i="9"/>
  <c r="D291" i="9"/>
  <c r="E291" i="9"/>
  <c r="F291" i="9"/>
  <c r="G291" i="9"/>
  <c r="H291" i="9"/>
  <c r="I291" i="9"/>
  <c r="J291" i="9"/>
  <c r="U291" i="9" s="1"/>
  <c r="K291" i="9"/>
  <c r="L291" i="9"/>
  <c r="M291" i="9"/>
  <c r="N291" i="9"/>
  <c r="O291" i="9"/>
  <c r="Q291" i="9"/>
  <c r="C292" i="9"/>
  <c r="D292" i="9"/>
  <c r="E292" i="9"/>
  <c r="F292" i="9"/>
  <c r="G292" i="9"/>
  <c r="H292" i="9"/>
  <c r="I292" i="9"/>
  <c r="J292" i="9"/>
  <c r="U292" i="9" s="1"/>
  <c r="K292" i="9"/>
  <c r="L292" i="9"/>
  <c r="M292" i="9"/>
  <c r="N292" i="9"/>
  <c r="O292" i="9"/>
  <c r="P292" i="9"/>
  <c r="S292" i="9" s="1"/>
  <c r="Q292" i="9"/>
  <c r="R292" i="9"/>
  <c r="C293" i="9"/>
  <c r="D293" i="9"/>
  <c r="E293" i="9"/>
  <c r="F293" i="9"/>
  <c r="G293" i="9"/>
  <c r="H293" i="9"/>
  <c r="I293" i="9"/>
  <c r="J293" i="9"/>
  <c r="U293" i="9" s="1"/>
  <c r="K293" i="9"/>
  <c r="L293" i="9"/>
  <c r="M293" i="9"/>
  <c r="N293" i="9"/>
  <c r="S293" i="9" s="1"/>
  <c r="O293" i="9"/>
  <c r="P293" i="9"/>
  <c r="Q293" i="9"/>
  <c r="R293" i="9"/>
  <c r="C294" i="9"/>
  <c r="D294" i="9"/>
  <c r="E294" i="9"/>
  <c r="F294" i="9"/>
  <c r="G294" i="9"/>
  <c r="H294" i="9"/>
  <c r="I294" i="9"/>
  <c r="J294" i="9"/>
  <c r="U294" i="9" s="1"/>
  <c r="K294" i="9"/>
  <c r="L294" i="9"/>
  <c r="M294" i="9"/>
  <c r="N294" i="9"/>
  <c r="O294" i="9"/>
  <c r="P294" i="9"/>
  <c r="S294" i="9" s="1"/>
  <c r="Q294" i="9"/>
  <c r="R294" i="9"/>
  <c r="C295" i="9"/>
  <c r="D295" i="9"/>
  <c r="E295" i="9"/>
  <c r="F295" i="9"/>
  <c r="G295" i="9"/>
  <c r="H295" i="9"/>
  <c r="I295" i="9"/>
  <c r="J295" i="9"/>
  <c r="U295" i="9" s="1"/>
  <c r="K295" i="9"/>
  <c r="L295" i="9"/>
  <c r="M295" i="9"/>
  <c r="N295" i="9"/>
  <c r="S295" i="9" s="1"/>
  <c r="O295" i="9"/>
  <c r="P295" i="9"/>
  <c r="Q295" i="9"/>
  <c r="R295" i="9"/>
  <c r="C296" i="3"/>
  <c r="D296" i="3"/>
  <c r="J296" i="3" s="1"/>
  <c r="E296" i="3"/>
  <c r="F296" i="3"/>
  <c r="N296" i="3"/>
  <c r="O296" i="3"/>
  <c r="U296" i="3" s="1"/>
  <c r="P296" i="3"/>
  <c r="Q296" i="3"/>
  <c r="C297" i="3"/>
  <c r="D297" i="3"/>
  <c r="E297" i="3"/>
  <c r="F297" i="3"/>
  <c r="N297" i="3"/>
  <c r="O297" i="3"/>
  <c r="P297" i="3"/>
  <c r="Q297" i="3"/>
  <c r="C298" i="3"/>
  <c r="D298" i="3"/>
  <c r="E298" i="3"/>
  <c r="F298" i="3"/>
  <c r="N298" i="3"/>
  <c r="O298" i="3"/>
  <c r="P298" i="3"/>
  <c r="Q298" i="3"/>
  <c r="R298" i="3"/>
  <c r="U298" i="3"/>
  <c r="S298" i="3" s="1"/>
  <c r="C299" i="3"/>
  <c r="D299" i="3"/>
  <c r="E299" i="3"/>
  <c r="F299" i="3"/>
  <c r="J299" i="3" s="1"/>
  <c r="N299" i="3"/>
  <c r="O299" i="3"/>
  <c r="P299" i="3"/>
  <c r="Q299" i="3"/>
  <c r="U299" i="3" s="1"/>
  <c r="T299" i="3"/>
  <c r="C300" i="3"/>
  <c r="D300" i="3"/>
  <c r="G300" i="3" s="1"/>
  <c r="E300" i="3"/>
  <c r="F300" i="3"/>
  <c r="J300" i="3"/>
  <c r="N300" i="3"/>
  <c r="O300" i="3"/>
  <c r="P300" i="3"/>
  <c r="Q300" i="3"/>
  <c r="C301" i="3"/>
  <c r="D301" i="3"/>
  <c r="M301" i="3" s="1"/>
  <c r="E301" i="3"/>
  <c r="F301" i="3"/>
  <c r="J301" i="3"/>
  <c r="H301" i="3" s="1"/>
  <c r="L301" i="3"/>
  <c r="N301" i="3"/>
  <c r="O301" i="3"/>
  <c r="P301" i="3"/>
  <c r="Q301" i="3"/>
  <c r="C302" i="3"/>
  <c r="D302" i="3"/>
  <c r="J302" i="3" s="1"/>
  <c r="E302" i="3"/>
  <c r="G302" i="3" s="1"/>
  <c r="F302" i="3"/>
  <c r="N302" i="3"/>
  <c r="O302" i="3"/>
  <c r="U302" i="3" s="1"/>
  <c r="P302" i="3"/>
  <c r="Q302" i="3"/>
  <c r="C303" i="3"/>
  <c r="D303" i="3"/>
  <c r="E303" i="3"/>
  <c r="F303" i="3"/>
  <c r="N303" i="3"/>
  <c r="O303" i="3"/>
  <c r="P303" i="3"/>
  <c r="Q303" i="3"/>
  <c r="C304" i="3"/>
  <c r="D304" i="3"/>
  <c r="E304" i="3"/>
  <c r="F304" i="3"/>
  <c r="N304" i="3"/>
  <c r="O304" i="3"/>
  <c r="P304" i="3"/>
  <c r="Q304" i="3"/>
  <c r="R304" i="3"/>
  <c r="U304" i="3"/>
  <c r="C305" i="3"/>
  <c r="D305" i="3"/>
  <c r="M305" i="3" s="1"/>
  <c r="E305" i="3"/>
  <c r="G305" i="3" s="1"/>
  <c r="F305" i="3"/>
  <c r="J305" i="3" s="1"/>
  <c r="H305" i="3"/>
  <c r="K305" i="3"/>
  <c r="N305" i="3"/>
  <c r="O305" i="3"/>
  <c r="P305" i="3"/>
  <c r="Q305" i="3"/>
  <c r="U305" i="3" s="1"/>
  <c r="R305" i="3"/>
  <c r="T305" i="3"/>
  <c r="W305" i="3"/>
  <c r="C306" i="3"/>
  <c r="D306" i="3"/>
  <c r="G306" i="3" s="1"/>
  <c r="E306" i="3"/>
  <c r="F306" i="3"/>
  <c r="J306" i="3"/>
  <c r="M306" i="3"/>
  <c r="N306" i="3"/>
  <c r="O306" i="3"/>
  <c r="P306" i="3"/>
  <c r="Q306" i="3"/>
  <c r="C307" i="3"/>
  <c r="D307" i="3"/>
  <c r="E307" i="3"/>
  <c r="F307" i="3"/>
  <c r="J307" i="3"/>
  <c r="L307" i="3"/>
  <c r="N307" i="3"/>
  <c r="O307" i="3"/>
  <c r="P307" i="3"/>
  <c r="Q307" i="3"/>
  <c r="C308" i="3"/>
  <c r="D308" i="3"/>
  <c r="J308" i="3" s="1"/>
  <c r="H308" i="3" s="1"/>
  <c r="E308" i="3"/>
  <c r="F308" i="3"/>
  <c r="N308" i="3"/>
  <c r="O308" i="3"/>
  <c r="U308" i="3" s="1"/>
  <c r="P308" i="3"/>
  <c r="Q308" i="3"/>
  <c r="R308" i="3"/>
  <c r="C309" i="3"/>
  <c r="D309" i="3"/>
  <c r="E309" i="3"/>
  <c r="F309" i="3"/>
  <c r="G309" i="3"/>
  <c r="J309" i="3"/>
  <c r="M309" i="3"/>
  <c r="N309" i="3"/>
  <c r="O309" i="3"/>
  <c r="U309" i="3" s="1"/>
  <c r="P309" i="3"/>
  <c r="Q309" i="3"/>
  <c r="T309" i="3"/>
  <c r="V309" i="3"/>
  <c r="C310" i="3"/>
  <c r="D310" i="3"/>
  <c r="E310" i="3"/>
  <c r="F310" i="3"/>
  <c r="J310" i="3"/>
  <c r="N310" i="3"/>
  <c r="O310" i="3"/>
  <c r="P310" i="3"/>
  <c r="Q310" i="3"/>
  <c r="R310" i="3"/>
  <c r="U310" i="3"/>
  <c r="V310" i="3" s="1"/>
  <c r="X310" i="3"/>
  <c r="C311" i="3"/>
  <c r="D311" i="3"/>
  <c r="E311" i="3"/>
  <c r="F311" i="3"/>
  <c r="J311" i="3" s="1"/>
  <c r="N311" i="3"/>
  <c r="O311" i="3"/>
  <c r="P311" i="3"/>
  <c r="Q311" i="3"/>
  <c r="U311" i="3" s="1"/>
  <c r="R311" i="3"/>
  <c r="T311" i="3"/>
  <c r="W311" i="3"/>
  <c r="C312" i="3"/>
  <c r="D312" i="3"/>
  <c r="G312" i="3" s="1"/>
  <c r="E312" i="3"/>
  <c r="F312" i="3"/>
  <c r="J312" i="3"/>
  <c r="L312" i="3" s="1"/>
  <c r="N312" i="3"/>
  <c r="O312" i="3"/>
  <c r="P312" i="3"/>
  <c r="Q312" i="3"/>
  <c r="C313" i="3"/>
  <c r="D313" i="3"/>
  <c r="J313" i="3" s="1"/>
  <c r="E313" i="3"/>
  <c r="F313" i="3"/>
  <c r="N313" i="3"/>
  <c r="O313" i="3"/>
  <c r="P313" i="3"/>
  <c r="U313" i="3" s="1"/>
  <c r="Q313" i="3"/>
  <c r="C314" i="3"/>
  <c r="D314" i="3"/>
  <c r="E314" i="3"/>
  <c r="F314" i="3"/>
  <c r="N314" i="3"/>
  <c r="O314" i="3"/>
  <c r="P314" i="3"/>
  <c r="Q314" i="3"/>
  <c r="C315" i="3"/>
  <c r="D315" i="3"/>
  <c r="E315" i="3"/>
  <c r="F315" i="3"/>
  <c r="J315" i="3"/>
  <c r="M315" i="3"/>
  <c r="N315" i="3"/>
  <c r="O315" i="3"/>
  <c r="U315" i="3" s="1"/>
  <c r="P315" i="3"/>
  <c r="Q315" i="3"/>
  <c r="C316" i="3"/>
  <c r="D316" i="3"/>
  <c r="E316" i="3"/>
  <c r="F316" i="3"/>
  <c r="N316" i="3"/>
  <c r="O316" i="3"/>
  <c r="P316" i="3"/>
  <c r="U316" i="3" s="1"/>
  <c r="Q316" i="3"/>
  <c r="C317" i="3"/>
  <c r="D317" i="3"/>
  <c r="E317" i="3"/>
  <c r="F317" i="3"/>
  <c r="J317" i="3"/>
  <c r="K317" i="3"/>
  <c r="N317" i="3"/>
  <c r="O317" i="3"/>
  <c r="P317" i="3"/>
  <c r="Q317" i="3"/>
  <c r="U317" i="3" s="1"/>
  <c r="R317" i="3"/>
  <c r="V317" i="3"/>
  <c r="X317" i="3"/>
  <c r="C318" i="3"/>
  <c r="D318" i="3"/>
  <c r="E318" i="3"/>
  <c r="F318" i="3"/>
  <c r="N318" i="3"/>
  <c r="O318" i="3"/>
  <c r="P318" i="3"/>
  <c r="Q318" i="3"/>
  <c r="C319" i="3"/>
  <c r="D319" i="3"/>
  <c r="E319" i="3"/>
  <c r="F319" i="3"/>
  <c r="N319" i="3"/>
  <c r="O319" i="3"/>
  <c r="U319" i="3" s="1"/>
  <c r="R319" i="3" s="1"/>
  <c r="P319" i="3"/>
  <c r="Q319" i="3"/>
  <c r="C320" i="3"/>
  <c r="D320" i="3"/>
  <c r="E320" i="3"/>
  <c r="F320" i="3"/>
  <c r="N320" i="3"/>
  <c r="O320" i="3"/>
  <c r="P320" i="3"/>
  <c r="Q320" i="3"/>
  <c r="C321" i="3"/>
  <c r="D321" i="3"/>
  <c r="E321" i="3"/>
  <c r="F321" i="3"/>
  <c r="J321" i="3"/>
  <c r="M321" i="3" s="1"/>
  <c r="N321" i="3"/>
  <c r="O321" i="3"/>
  <c r="P321" i="3"/>
  <c r="Q321" i="3"/>
  <c r="C322" i="3"/>
  <c r="D322" i="3"/>
  <c r="E322" i="3"/>
  <c r="F322" i="3"/>
  <c r="J322" i="3"/>
  <c r="N322" i="3"/>
  <c r="O322" i="3"/>
  <c r="U322" i="3" s="1"/>
  <c r="P322" i="3"/>
  <c r="R322" i="3" s="1"/>
  <c r="Q322" i="3"/>
  <c r="C323" i="3"/>
  <c r="D323" i="3"/>
  <c r="E323" i="3"/>
  <c r="F323" i="3"/>
  <c r="J323" i="3"/>
  <c r="L323" i="3" s="1"/>
  <c r="N323" i="3"/>
  <c r="O323" i="3"/>
  <c r="P323" i="3"/>
  <c r="Q323" i="3"/>
  <c r="U323" i="3" s="1"/>
  <c r="X323" i="3" s="1"/>
  <c r="T323" i="3"/>
  <c r="W323" i="3"/>
  <c r="C324" i="3"/>
  <c r="D324" i="3"/>
  <c r="E324" i="3"/>
  <c r="F324" i="3"/>
  <c r="J324" i="3"/>
  <c r="M324" i="3" s="1"/>
  <c r="N324" i="3"/>
  <c r="O324" i="3"/>
  <c r="P324" i="3"/>
  <c r="Q324" i="3"/>
  <c r="C325" i="3"/>
  <c r="D325" i="3"/>
  <c r="J325" i="3" s="1"/>
  <c r="E325" i="3"/>
  <c r="F325" i="3"/>
  <c r="N325" i="3"/>
  <c r="O325" i="3"/>
  <c r="P325" i="3"/>
  <c r="Q325" i="3"/>
  <c r="U325" i="3"/>
  <c r="V325" i="3" s="1"/>
  <c r="C326" i="3"/>
  <c r="D326" i="3"/>
  <c r="E326" i="3"/>
  <c r="F326" i="3"/>
  <c r="N326" i="3"/>
  <c r="O326" i="3"/>
  <c r="P326" i="3"/>
  <c r="Q326" i="3"/>
  <c r="C327" i="3"/>
  <c r="D327" i="3"/>
  <c r="E327" i="3"/>
  <c r="F327" i="3"/>
  <c r="J327" i="3"/>
  <c r="M327" i="3" s="1"/>
  <c r="N327" i="3"/>
  <c r="O327" i="3"/>
  <c r="P327" i="3"/>
  <c r="U327" i="3" s="1"/>
  <c r="Q327" i="3"/>
  <c r="R327" i="3"/>
  <c r="S327" i="3"/>
  <c r="T327" i="3"/>
  <c r="V327" i="3"/>
  <c r="C328" i="3"/>
  <c r="D328" i="3"/>
  <c r="E328" i="3"/>
  <c r="F328" i="3"/>
  <c r="N328" i="3"/>
  <c r="O328" i="3"/>
  <c r="P328" i="3"/>
  <c r="Q328" i="3"/>
  <c r="C329" i="3"/>
  <c r="D329" i="3"/>
  <c r="E329" i="3"/>
  <c r="F329" i="3"/>
  <c r="N329" i="3"/>
  <c r="O329" i="3"/>
  <c r="P329" i="3"/>
  <c r="Q329" i="3"/>
  <c r="U329" i="3" s="1"/>
  <c r="S329" i="3" s="1"/>
  <c r="R329" i="3"/>
  <c r="T329" i="3"/>
  <c r="V329" i="3"/>
  <c r="W329" i="3"/>
  <c r="X329" i="3"/>
  <c r="C330" i="3"/>
  <c r="D330" i="3"/>
  <c r="E330" i="3"/>
  <c r="F330" i="3"/>
  <c r="N330" i="3"/>
  <c r="O330" i="3"/>
  <c r="U330" i="3" s="1"/>
  <c r="W330" i="3" s="1"/>
  <c r="P330" i="3"/>
  <c r="Q330" i="3"/>
  <c r="V330" i="3"/>
  <c r="C331" i="3"/>
  <c r="D331" i="3"/>
  <c r="E331" i="3"/>
  <c r="F331" i="3"/>
  <c r="J331" i="3"/>
  <c r="L331" i="3" s="1"/>
  <c r="N331" i="3"/>
  <c r="O331" i="3"/>
  <c r="U331" i="3" s="1"/>
  <c r="P331" i="3"/>
  <c r="R331" i="3" s="1"/>
  <c r="Q331" i="3"/>
  <c r="C332" i="3"/>
  <c r="D332" i="3"/>
  <c r="E332" i="3"/>
  <c r="F332" i="3"/>
  <c r="N332" i="3"/>
  <c r="O332" i="3"/>
  <c r="P332" i="3"/>
  <c r="Q332" i="3"/>
  <c r="C333" i="3"/>
  <c r="D333" i="3"/>
  <c r="E333" i="3"/>
  <c r="F333" i="3"/>
  <c r="G333" i="3"/>
  <c r="J333" i="3"/>
  <c r="N333" i="3"/>
  <c r="O333" i="3"/>
  <c r="P333" i="3"/>
  <c r="U333" i="3" s="1"/>
  <c r="Q333" i="3"/>
  <c r="R333" i="3"/>
  <c r="T333" i="3"/>
  <c r="V333" i="3"/>
  <c r="C334" i="3"/>
  <c r="D334" i="3"/>
  <c r="E334" i="3"/>
  <c r="F334" i="3"/>
  <c r="J334" i="3"/>
  <c r="L334" i="3" s="1"/>
  <c r="N334" i="3"/>
  <c r="O334" i="3"/>
  <c r="P334" i="3"/>
  <c r="Q334" i="3"/>
  <c r="R334" i="3"/>
  <c r="T334" i="3"/>
  <c r="U334" i="3"/>
  <c r="X334" i="3"/>
  <c r="C335" i="3"/>
  <c r="D335" i="3"/>
  <c r="E335" i="3"/>
  <c r="J335" i="3" s="1"/>
  <c r="F335" i="3"/>
  <c r="N335" i="3"/>
  <c r="O335" i="3"/>
  <c r="P335" i="3"/>
  <c r="Q335" i="3"/>
  <c r="U335" i="3" s="1"/>
  <c r="T335" i="3"/>
  <c r="V335" i="3"/>
  <c r="W335" i="3"/>
  <c r="C336" i="3"/>
  <c r="D336" i="3"/>
  <c r="E336" i="3"/>
  <c r="F336" i="3"/>
  <c r="N336" i="3"/>
  <c r="O336" i="3"/>
  <c r="U336" i="3" s="1"/>
  <c r="W336" i="3" s="1"/>
  <c r="P336" i="3"/>
  <c r="Q336" i="3"/>
  <c r="S336" i="3"/>
  <c r="T336" i="3"/>
  <c r="V336" i="3"/>
  <c r="C337" i="3"/>
  <c r="D337" i="3"/>
  <c r="E337" i="3"/>
  <c r="F337" i="3"/>
  <c r="J337" i="3" s="1"/>
  <c r="N337" i="3"/>
  <c r="O337" i="3"/>
  <c r="P337" i="3"/>
  <c r="Q337" i="3"/>
  <c r="C338" i="3"/>
  <c r="D338" i="3"/>
  <c r="E338" i="3"/>
  <c r="F338" i="3"/>
  <c r="N338" i="3"/>
  <c r="O338" i="3"/>
  <c r="U338" i="3" s="1"/>
  <c r="T338" i="3" s="1"/>
  <c r="P338" i="3"/>
  <c r="Q338" i="3"/>
  <c r="C339" i="3"/>
  <c r="D339" i="3"/>
  <c r="E339" i="3"/>
  <c r="F339" i="3"/>
  <c r="N339" i="3"/>
  <c r="O339" i="3"/>
  <c r="P339" i="3"/>
  <c r="Q339" i="3"/>
  <c r="C340" i="3"/>
  <c r="D340" i="3"/>
  <c r="E340" i="3"/>
  <c r="F340" i="3"/>
  <c r="H340" i="3"/>
  <c r="I340" i="3"/>
  <c r="J340" i="3"/>
  <c r="N340" i="3"/>
  <c r="O340" i="3"/>
  <c r="U340" i="3" s="1"/>
  <c r="V340" i="3" s="1"/>
  <c r="P340" i="3"/>
  <c r="Q340" i="3"/>
  <c r="R340" i="3"/>
  <c r="T340" i="3"/>
  <c r="X340" i="3"/>
  <c r="C341" i="3"/>
  <c r="D341" i="3"/>
  <c r="E341" i="3"/>
  <c r="J341" i="3" s="1"/>
  <c r="F341" i="3"/>
  <c r="N341" i="3"/>
  <c r="O341" i="3"/>
  <c r="P341" i="3"/>
  <c r="Q341" i="3"/>
  <c r="U341" i="3" s="1"/>
  <c r="C342" i="3"/>
  <c r="D342" i="3"/>
  <c r="J342" i="3" s="1"/>
  <c r="I342" i="3" s="1"/>
  <c r="E342" i="3"/>
  <c r="F342" i="3"/>
  <c r="G342" i="3"/>
  <c r="H342" i="3"/>
  <c r="K342" i="3"/>
  <c r="L342" i="3"/>
  <c r="M342" i="3"/>
  <c r="N342" i="3"/>
  <c r="O342" i="3"/>
  <c r="U342" i="3" s="1"/>
  <c r="T342" i="3" s="1"/>
  <c r="P342" i="3"/>
  <c r="Q342" i="3"/>
  <c r="W342" i="3"/>
  <c r="C343" i="3"/>
  <c r="D343" i="3"/>
  <c r="E343" i="3"/>
  <c r="F343" i="3"/>
  <c r="G343" i="3"/>
  <c r="J343" i="3"/>
  <c r="M343" i="3" s="1"/>
  <c r="N343" i="3"/>
  <c r="O343" i="3"/>
  <c r="U343" i="3" s="1"/>
  <c r="V343" i="3" s="1"/>
  <c r="P343" i="3"/>
  <c r="Q343" i="3"/>
  <c r="C344" i="3"/>
  <c r="D344" i="3"/>
  <c r="E344" i="3"/>
  <c r="F344" i="3"/>
  <c r="N344" i="3"/>
  <c r="O344" i="3"/>
  <c r="U344" i="3" s="1"/>
  <c r="R344" i="3" s="1"/>
  <c r="P344" i="3"/>
  <c r="Q344" i="3"/>
  <c r="C345" i="3"/>
  <c r="D345" i="3"/>
  <c r="E345" i="3"/>
  <c r="F345" i="3"/>
  <c r="N345" i="3"/>
  <c r="O345" i="3"/>
  <c r="P345" i="3"/>
  <c r="U345" i="3" s="1"/>
  <c r="X345" i="3" s="1"/>
  <c r="Q345" i="3"/>
  <c r="R345" i="3"/>
  <c r="S345" i="3"/>
  <c r="V345" i="3"/>
  <c r="C346" i="3"/>
  <c r="D346" i="3"/>
  <c r="M346" i="3" s="1"/>
  <c r="E346" i="3"/>
  <c r="F346" i="3"/>
  <c r="G346" i="3"/>
  <c r="J346" i="3"/>
  <c r="L346" i="3"/>
  <c r="N346" i="3"/>
  <c r="O346" i="3"/>
  <c r="U346" i="3" s="1"/>
  <c r="P346" i="3"/>
  <c r="Q346" i="3"/>
  <c r="X346" i="3"/>
  <c r="C347" i="3"/>
  <c r="D347" i="3"/>
  <c r="E347" i="3"/>
  <c r="F347" i="3"/>
  <c r="N347" i="3"/>
  <c r="O347" i="3"/>
  <c r="P347" i="3"/>
  <c r="Q347" i="3"/>
  <c r="R347" i="3"/>
  <c r="U347" i="3"/>
  <c r="W347" i="3"/>
  <c r="C348" i="3"/>
  <c r="D348" i="3"/>
  <c r="E348" i="3"/>
  <c r="G348" i="3" s="1"/>
  <c r="F348" i="3"/>
  <c r="J348" i="3"/>
  <c r="I348" i="3" s="1"/>
  <c r="L348" i="3"/>
  <c r="N348" i="3"/>
  <c r="O348" i="3"/>
  <c r="P348" i="3"/>
  <c r="Q348" i="3"/>
  <c r="C349" i="3"/>
  <c r="D349" i="3"/>
  <c r="E349" i="3"/>
  <c r="F349" i="3"/>
  <c r="J349" i="3" s="1"/>
  <c r="N349" i="3"/>
  <c r="O349" i="3"/>
  <c r="P349" i="3"/>
  <c r="Q349" i="3"/>
  <c r="C350" i="3"/>
  <c r="D350" i="3"/>
  <c r="E350" i="3"/>
  <c r="F350" i="3"/>
  <c r="N350" i="3"/>
  <c r="O350" i="3"/>
  <c r="P350" i="3"/>
  <c r="Q350" i="3"/>
  <c r="C351" i="3"/>
  <c r="D351" i="3"/>
  <c r="E351" i="3"/>
  <c r="F351" i="3"/>
  <c r="N351" i="3"/>
  <c r="O351" i="3"/>
  <c r="P351" i="3"/>
  <c r="Q351" i="3"/>
  <c r="C352" i="3"/>
  <c r="D352" i="3"/>
  <c r="E352" i="3"/>
  <c r="F352" i="3"/>
  <c r="G352" i="3"/>
  <c r="I352" i="3"/>
  <c r="J352" i="3"/>
  <c r="K352" i="3" s="1"/>
  <c r="L352" i="3"/>
  <c r="N352" i="3"/>
  <c r="O352" i="3"/>
  <c r="P352" i="3"/>
  <c r="Q352" i="3"/>
  <c r="U352" i="3"/>
  <c r="X352" i="3" s="1"/>
  <c r="V352" i="3"/>
  <c r="C353" i="3"/>
  <c r="D353" i="3"/>
  <c r="E353" i="3"/>
  <c r="J353" i="3" s="1"/>
  <c r="F353" i="3"/>
  <c r="N353" i="3"/>
  <c r="O353" i="3"/>
  <c r="P353" i="3"/>
  <c r="Q353" i="3"/>
  <c r="C354" i="3"/>
  <c r="D354" i="3"/>
  <c r="E354" i="3"/>
  <c r="F354" i="3"/>
  <c r="N354" i="3"/>
  <c r="O354" i="3"/>
  <c r="P354" i="3"/>
  <c r="Q354" i="3"/>
  <c r="C355" i="3"/>
  <c r="D355" i="3"/>
  <c r="E355" i="3"/>
  <c r="F355" i="3"/>
  <c r="G355" i="3"/>
  <c r="J355" i="3"/>
  <c r="L355" i="3"/>
  <c r="M355" i="3"/>
  <c r="N355" i="3"/>
  <c r="O355" i="3"/>
  <c r="P355" i="3"/>
  <c r="Q355" i="3"/>
  <c r="U355" i="3"/>
  <c r="V355" i="3"/>
  <c r="C356" i="3"/>
  <c r="D356" i="3"/>
  <c r="E356" i="3"/>
  <c r="F356" i="3"/>
  <c r="N356" i="3"/>
  <c r="O356" i="3"/>
  <c r="P356" i="3"/>
  <c r="Q356" i="3"/>
  <c r="C357" i="3"/>
  <c r="D357" i="3"/>
  <c r="J357" i="3" s="1"/>
  <c r="H357" i="3" s="1"/>
  <c r="E357" i="3"/>
  <c r="F357" i="3"/>
  <c r="N357" i="3"/>
  <c r="O357" i="3"/>
  <c r="P357" i="3"/>
  <c r="Q357" i="3"/>
  <c r="C358" i="3"/>
  <c r="D358" i="3"/>
  <c r="E358" i="3"/>
  <c r="F358" i="3"/>
  <c r="J358" i="3"/>
  <c r="N358" i="3"/>
  <c r="O358" i="3"/>
  <c r="P358" i="3"/>
  <c r="Q358" i="3"/>
  <c r="C359" i="3"/>
  <c r="D359" i="3"/>
  <c r="E359" i="3"/>
  <c r="F359" i="3"/>
  <c r="J359" i="3" s="1"/>
  <c r="N359" i="3"/>
  <c r="O359" i="3"/>
  <c r="P359" i="3"/>
  <c r="Q359" i="3"/>
  <c r="T359" i="3"/>
  <c r="U359" i="3"/>
  <c r="R359" i="3" s="1"/>
  <c r="W359" i="3"/>
  <c r="X359" i="3"/>
  <c r="C360" i="3"/>
  <c r="D360" i="3"/>
  <c r="E360" i="3"/>
  <c r="G360" i="3" s="1"/>
  <c r="F360" i="3"/>
  <c r="J360" i="3"/>
  <c r="L360" i="3" s="1"/>
  <c r="K360" i="3"/>
  <c r="N360" i="3"/>
  <c r="O360" i="3"/>
  <c r="P360" i="3"/>
  <c r="Q360" i="3"/>
  <c r="C361" i="3"/>
  <c r="D361" i="3"/>
  <c r="E361" i="3"/>
  <c r="F361" i="3"/>
  <c r="J361" i="3" s="1"/>
  <c r="I361" i="3" s="1"/>
  <c r="N361" i="3"/>
  <c r="O361" i="3"/>
  <c r="P361" i="3"/>
  <c r="Q361" i="3"/>
  <c r="U361" i="3"/>
  <c r="V361" i="3"/>
  <c r="X361" i="3"/>
  <c r="C362" i="3"/>
  <c r="D362" i="3"/>
  <c r="E362" i="3"/>
  <c r="F362" i="3"/>
  <c r="N362" i="3"/>
  <c r="O362" i="3"/>
  <c r="P362" i="3"/>
  <c r="Q362" i="3"/>
  <c r="C363" i="3"/>
  <c r="D363" i="3"/>
  <c r="E363" i="3"/>
  <c r="F363" i="3"/>
  <c r="N363" i="3"/>
  <c r="O363" i="3"/>
  <c r="P363" i="3"/>
  <c r="Q363" i="3"/>
  <c r="C364" i="3"/>
  <c r="D364" i="3"/>
  <c r="E364" i="3"/>
  <c r="F364" i="3"/>
  <c r="J364" i="3"/>
  <c r="N364" i="3"/>
  <c r="O364" i="3"/>
  <c r="P364" i="3"/>
  <c r="Q364" i="3"/>
  <c r="C365" i="3"/>
  <c r="D365" i="3"/>
  <c r="E365" i="3"/>
  <c r="F365" i="3"/>
  <c r="N365" i="3"/>
  <c r="O365" i="3"/>
  <c r="R365" i="3" s="1"/>
  <c r="P365" i="3"/>
  <c r="Q365" i="3"/>
  <c r="S365" i="3"/>
  <c r="U365" i="3"/>
  <c r="V365" i="3" s="1"/>
  <c r="W365" i="3"/>
  <c r="C366" i="3"/>
  <c r="D366" i="3"/>
  <c r="E366" i="3"/>
  <c r="F366" i="3"/>
  <c r="N366" i="3"/>
  <c r="O366" i="3"/>
  <c r="P366" i="3"/>
  <c r="Q366" i="3"/>
  <c r="C367" i="3"/>
  <c r="D367" i="3"/>
  <c r="E367" i="3"/>
  <c r="F367" i="3"/>
  <c r="N367" i="3"/>
  <c r="O367" i="3"/>
  <c r="P367" i="3"/>
  <c r="Q367" i="3"/>
  <c r="C368" i="3"/>
  <c r="D368" i="3"/>
  <c r="E368" i="3"/>
  <c r="F368" i="3"/>
  <c r="N368" i="3"/>
  <c r="O368" i="3"/>
  <c r="P368" i="3"/>
  <c r="Q368" i="3"/>
  <c r="C369" i="3"/>
  <c r="D369" i="3"/>
  <c r="E369" i="3"/>
  <c r="F369" i="3"/>
  <c r="N369" i="3"/>
  <c r="O369" i="3"/>
  <c r="P369" i="3"/>
  <c r="Q369" i="3"/>
  <c r="U369" i="3" s="1"/>
  <c r="R369" i="3" s="1"/>
  <c r="W369" i="3"/>
  <c r="C370" i="3"/>
  <c r="D370" i="3"/>
  <c r="G370" i="3" s="1"/>
  <c r="E370" i="3"/>
  <c r="F370" i="3"/>
  <c r="J370" i="3"/>
  <c r="M370" i="3"/>
  <c r="N370" i="3"/>
  <c r="O370" i="3"/>
  <c r="P370" i="3"/>
  <c r="Q370" i="3"/>
  <c r="C371" i="3"/>
  <c r="D371" i="3"/>
  <c r="E371" i="3"/>
  <c r="J371" i="3" s="1"/>
  <c r="I371" i="3" s="1"/>
  <c r="F371" i="3"/>
  <c r="G371" i="3"/>
  <c r="N371" i="3"/>
  <c r="O371" i="3"/>
  <c r="X371" i="3" s="1"/>
  <c r="P371" i="3"/>
  <c r="Q371" i="3"/>
  <c r="R371" i="3"/>
  <c r="U371" i="3"/>
  <c r="V371" i="3"/>
  <c r="C372" i="3"/>
  <c r="D372" i="3"/>
  <c r="E372" i="3"/>
  <c r="J372" i="3" s="1"/>
  <c r="H372" i="3" s="1"/>
  <c r="F372" i="3"/>
  <c r="G372" i="3"/>
  <c r="I372" i="3"/>
  <c r="K372" i="3"/>
  <c r="L372" i="3"/>
  <c r="M372" i="3"/>
  <c r="N372" i="3"/>
  <c r="O372" i="3"/>
  <c r="P372" i="3"/>
  <c r="Q372" i="3"/>
  <c r="U372" i="3"/>
  <c r="X372" i="3" s="1"/>
  <c r="C373" i="3"/>
  <c r="D373" i="3"/>
  <c r="E373" i="3"/>
  <c r="F373" i="3"/>
  <c r="N373" i="3"/>
  <c r="O373" i="3"/>
  <c r="P373" i="3"/>
  <c r="Q373" i="3"/>
  <c r="U373" i="3"/>
  <c r="S373" i="3" s="1"/>
  <c r="C374" i="3"/>
  <c r="D374" i="3"/>
  <c r="E374" i="3"/>
  <c r="F374" i="3"/>
  <c r="N374" i="3"/>
  <c r="O374" i="3"/>
  <c r="P374" i="3"/>
  <c r="Q374" i="3"/>
  <c r="U374" i="3"/>
  <c r="W374" i="3"/>
  <c r="C375" i="3"/>
  <c r="D375" i="3"/>
  <c r="E375" i="3"/>
  <c r="F375" i="3"/>
  <c r="N375" i="3"/>
  <c r="O375" i="3"/>
  <c r="P375" i="3"/>
  <c r="Q375" i="3"/>
  <c r="C376" i="3"/>
  <c r="D376" i="3"/>
  <c r="E376" i="3"/>
  <c r="F376" i="3"/>
  <c r="G376" i="3"/>
  <c r="I376" i="3"/>
  <c r="J376" i="3"/>
  <c r="L376" i="3" s="1"/>
  <c r="K376" i="3"/>
  <c r="M376" i="3"/>
  <c r="N376" i="3"/>
  <c r="O376" i="3"/>
  <c r="P376" i="3"/>
  <c r="Q376" i="3"/>
  <c r="T376" i="3"/>
  <c r="U376" i="3"/>
  <c r="W376" i="3"/>
  <c r="C377" i="3"/>
  <c r="D377" i="3"/>
  <c r="E377" i="3"/>
  <c r="F377" i="3"/>
  <c r="N377" i="3"/>
  <c r="O377" i="3"/>
  <c r="P377" i="3"/>
  <c r="Q377" i="3"/>
  <c r="C378" i="3"/>
  <c r="D378" i="3"/>
  <c r="E378" i="3"/>
  <c r="J378" i="3" s="1"/>
  <c r="L378" i="3" s="1"/>
  <c r="F378" i="3"/>
  <c r="G378" i="3"/>
  <c r="H378" i="3"/>
  <c r="I378" i="3"/>
  <c r="K378" i="3"/>
  <c r="M378" i="3"/>
  <c r="N378" i="3"/>
  <c r="O378" i="3"/>
  <c r="P378" i="3"/>
  <c r="Q378" i="3"/>
  <c r="U378" i="3" s="1"/>
  <c r="W378" i="3" s="1"/>
  <c r="T378" i="3"/>
  <c r="C379" i="3"/>
  <c r="D379" i="3"/>
  <c r="E379" i="3"/>
  <c r="F379" i="3"/>
  <c r="I379" i="3"/>
  <c r="J379" i="3"/>
  <c r="M379" i="3"/>
  <c r="N379" i="3"/>
  <c r="O379" i="3"/>
  <c r="U379" i="3" s="1"/>
  <c r="P379" i="3"/>
  <c r="Q379" i="3"/>
  <c r="C380" i="3"/>
  <c r="D380" i="3"/>
  <c r="E380" i="3"/>
  <c r="F380" i="3"/>
  <c r="N380" i="3"/>
  <c r="O380" i="3"/>
  <c r="P380" i="3"/>
  <c r="Q380" i="3"/>
  <c r="U380" i="3"/>
  <c r="X380" i="3" s="1"/>
  <c r="C381" i="3"/>
  <c r="D381" i="3"/>
  <c r="J381" i="3" s="1"/>
  <c r="K381" i="3" s="1"/>
  <c r="E381" i="3"/>
  <c r="F381" i="3"/>
  <c r="I381" i="3"/>
  <c r="N381" i="3"/>
  <c r="O381" i="3"/>
  <c r="U381" i="3" s="1"/>
  <c r="T381" i="3" s="1"/>
  <c r="P381" i="3"/>
  <c r="Q381" i="3"/>
  <c r="R381" i="3"/>
  <c r="C382" i="3"/>
  <c r="D382" i="3"/>
  <c r="E382" i="3"/>
  <c r="F382" i="3"/>
  <c r="H382" i="3"/>
  <c r="J382" i="3"/>
  <c r="M382" i="3" s="1"/>
  <c r="N382" i="3"/>
  <c r="O382" i="3"/>
  <c r="P382" i="3"/>
  <c r="Q382" i="3"/>
  <c r="C383" i="3"/>
  <c r="D383" i="3"/>
  <c r="E383" i="3"/>
  <c r="F383" i="3"/>
  <c r="I383" i="3"/>
  <c r="J383" i="3"/>
  <c r="L383" i="3"/>
  <c r="N383" i="3"/>
  <c r="O383" i="3"/>
  <c r="P383" i="3"/>
  <c r="Q383" i="3"/>
  <c r="C384" i="3"/>
  <c r="D384" i="3"/>
  <c r="E384" i="3"/>
  <c r="J384" i="3" s="1"/>
  <c r="I384" i="3" s="1"/>
  <c r="F384" i="3"/>
  <c r="N384" i="3"/>
  <c r="O384" i="3"/>
  <c r="P384" i="3"/>
  <c r="Q384" i="3"/>
  <c r="S384" i="3"/>
  <c r="U384" i="3"/>
  <c r="X384" i="3"/>
  <c r="C385" i="3"/>
  <c r="D385" i="3"/>
  <c r="E385" i="3"/>
  <c r="F385" i="3"/>
  <c r="N385" i="3"/>
  <c r="O385" i="3"/>
  <c r="P385" i="3"/>
  <c r="Q385" i="3"/>
  <c r="T385" i="3"/>
  <c r="U385" i="3"/>
  <c r="W385" i="3"/>
  <c r="C386" i="3"/>
  <c r="D386" i="3"/>
  <c r="E386" i="3"/>
  <c r="F386" i="3"/>
  <c r="N386" i="3"/>
  <c r="O386" i="3"/>
  <c r="P386" i="3"/>
  <c r="Q386" i="3"/>
  <c r="C387" i="3"/>
  <c r="D387" i="3"/>
  <c r="E387" i="3"/>
  <c r="F387" i="3"/>
  <c r="N387" i="3"/>
  <c r="O387" i="3"/>
  <c r="P387" i="3"/>
  <c r="R387" i="3" s="1"/>
  <c r="Q387" i="3"/>
  <c r="U387" i="3"/>
  <c r="W387" i="3" s="1"/>
  <c r="C388" i="3"/>
  <c r="D388" i="3"/>
  <c r="E388" i="3"/>
  <c r="F388" i="3"/>
  <c r="J388" i="3" s="1"/>
  <c r="G388" i="3" s="1"/>
  <c r="N388" i="3"/>
  <c r="O388" i="3"/>
  <c r="P388" i="3"/>
  <c r="Q388" i="3"/>
  <c r="C389" i="3"/>
  <c r="D389" i="3"/>
  <c r="E389" i="3"/>
  <c r="G389" i="3" s="1"/>
  <c r="F389" i="3"/>
  <c r="J389" i="3"/>
  <c r="K389" i="3"/>
  <c r="M389" i="3"/>
  <c r="N389" i="3"/>
  <c r="O389" i="3"/>
  <c r="P389" i="3"/>
  <c r="Q389" i="3"/>
  <c r="C390" i="3"/>
  <c r="D390" i="3"/>
  <c r="E390" i="3"/>
  <c r="F390" i="3"/>
  <c r="N390" i="3"/>
  <c r="O390" i="3"/>
  <c r="P390" i="3"/>
  <c r="Q390" i="3"/>
  <c r="C391" i="3"/>
  <c r="D391" i="3"/>
  <c r="E391" i="3"/>
  <c r="F391" i="3"/>
  <c r="N391" i="3"/>
  <c r="O391" i="3"/>
  <c r="X391" i="3" s="1"/>
  <c r="P391" i="3"/>
  <c r="Q391" i="3"/>
  <c r="U391" i="3" s="1"/>
  <c r="C392" i="3"/>
  <c r="D392" i="3"/>
  <c r="E392" i="3"/>
  <c r="F392" i="3"/>
  <c r="N392" i="3"/>
  <c r="O392" i="3"/>
  <c r="U392" i="3" s="1"/>
  <c r="V392" i="3" s="1"/>
  <c r="P392" i="3"/>
  <c r="Q392" i="3"/>
  <c r="S392" i="3"/>
  <c r="C393" i="3"/>
  <c r="D393" i="3"/>
  <c r="E393" i="3"/>
  <c r="F393" i="3"/>
  <c r="J393" i="3" s="1"/>
  <c r="N393" i="3"/>
  <c r="O393" i="3"/>
  <c r="P393" i="3"/>
  <c r="Q393" i="3"/>
  <c r="C394" i="3"/>
  <c r="D394" i="3"/>
  <c r="E394" i="3"/>
  <c r="F394" i="3"/>
  <c r="N394" i="3"/>
  <c r="O394" i="3"/>
  <c r="P394" i="3"/>
  <c r="Q394" i="3"/>
  <c r="C395" i="3"/>
  <c r="D395" i="3"/>
  <c r="E395" i="3"/>
  <c r="F395" i="3"/>
  <c r="J395" i="3" s="1"/>
  <c r="N395" i="3"/>
  <c r="O395" i="3"/>
  <c r="P395" i="3"/>
  <c r="Q395" i="3"/>
  <c r="C396" i="3"/>
  <c r="D396" i="3"/>
  <c r="E396" i="3"/>
  <c r="F396" i="3"/>
  <c r="J396" i="3"/>
  <c r="K396" i="3" s="1"/>
  <c r="N396" i="3"/>
  <c r="O396" i="3"/>
  <c r="P396" i="3"/>
  <c r="R396" i="3" s="1"/>
  <c r="Q396" i="3"/>
  <c r="U396" i="3"/>
  <c r="V396" i="3" s="1"/>
  <c r="C397" i="3"/>
  <c r="D397" i="3"/>
  <c r="E397" i="3"/>
  <c r="J397" i="3" s="1"/>
  <c r="F397" i="3"/>
  <c r="N397" i="3"/>
  <c r="O397" i="3"/>
  <c r="P397" i="3"/>
  <c r="Q397" i="3"/>
  <c r="U397" i="3" s="1"/>
  <c r="S397" i="3" s="1"/>
  <c r="R397" i="3"/>
  <c r="T397" i="3"/>
  <c r="V397" i="3"/>
  <c r="W397" i="3"/>
  <c r="C398" i="3"/>
  <c r="D398" i="3"/>
  <c r="E398" i="3"/>
  <c r="F398" i="3"/>
  <c r="N398" i="3"/>
  <c r="O398" i="3"/>
  <c r="P398" i="3"/>
  <c r="Q398" i="3"/>
  <c r="C399" i="3"/>
  <c r="D399" i="3"/>
  <c r="E399" i="3"/>
  <c r="F399" i="3"/>
  <c r="J399" i="3"/>
  <c r="L399" i="3" s="1"/>
  <c r="N399" i="3"/>
  <c r="O399" i="3"/>
  <c r="P399" i="3"/>
  <c r="Q399" i="3"/>
  <c r="C290" i="3"/>
  <c r="D290" i="3"/>
  <c r="E290" i="3"/>
  <c r="F290" i="3"/>
  <c r="J290" i="3" s="1"/>
  <c r="N290" i="3"/>
  <c r="O290" i="3"/>
  <c r="U290" i="3" s="1"/>
  <c r="P290" i="3"/>
  <c r="Q290" i="3"/>
  <c r="C291" i="3"/>
  <c r="D291" i="3"/>
  <c r="J291" i="3" s="1"/>
  <c r="E291" i="3"/>
  <c r="G291" i="3" s="1"/>
  <c r="F291" i="3"/>
  <c r="N291" i="3"/>
  <c r="O291" i="3"/>
  <c r="U291" i="3" s="1"/>
  <c r="P291" i="3"/>
  <c r="R291" i="3" s="1"/>
  <c r="Q291" i="3"/>
  <c r="C292" i="3"/>
  <c r="D292" i="3"/>
  <c r="E292" i="3"/>
  <c r="F292" i="3"/>
  <c r="N292" i="3"/>
  <c r="O292" i="3"/>
  <c r="U292" i="3" s="1"/>
  <c r="P292" i="3"/>
  <c r="R292" i="3" s="1"/>
  <c r="Q292" i="3"/>
  <c r="C293" i="3"/>
  <c r="D293" i="3"/>
  <c r="J293" i="3" s="1"/>
  <c r="E293" i="3"/>
  <c r="G293" i="3" s="1"/>
  <c r="F293" i="3"/>
  <c r="N293" i="3"/>
  <c r="O293" i="3"/>
  <c r="P293" i="3"/>
  <c r="Q293" i="3"/>
  <c r="R293" i="3"/>
  <c r="T293" i="3"/>
  <c r="U293" i="3"/>
  <c r="V293" i="3" s="1"/>
  <c r="X293" i="3"/>
  <c r="C294" i="3"/>
  <c r="D294" i="3"/>
  <c r="M294" i="3" s="1"/>
  <c r="E294" i="3"/>
  <c r="F294" i="3"/>
  <c r="J294" i="3"/>
  <c r="K294" i="3" s="1"/>
  <c r="N294" i="3"/>
  <c r="O294" i="3"/>
  <c r="X294" i="3" s="1"/>
  <c r="P294" i="3"/>
  <c r="Q294" i="3"/>
  <c r="T294" i="3"/>
  <c r="U294" i="3"/>
  <c r="R294" i="3" s="1"/>
  <c r="V294" i="3"/>
  <c r="W294" i="3"/>
  <c r="C295" i="3"/>
  <c r="D295" i="3"/>
  <c r="M295" i="3" s="1"/>
  <c r="E295" i="3"/>
  <c r="F295" i="3"/>
  <c r="J295" i="3"/>
  <c r="H295" i="3" s="1"/>
  <c r="N295" i="3"/>
  <c r="O295" i="3"/>
  <c r="P295" i="3"/>
  <c r="Q295" i="3"/>
  <c r="O290" i="4"/>
  <c r="P290" i="4"/>
  <c r="Q290" i="4"/>
  <c r="R290" i="4"/>
  <c r="S290" i="4"/>
  <c r="T290" i="4"/>
  <c r="V290" i="4" s="1"/>
  <c r="U290" i="4"/>
  <c r="O291" i="4"/>
  <c r="P291" i="4"/>
  <c r="Q291" i="4"/>
  <c r="R291" i="4"/>
  <c r="S291" i="4"/>
  <c r="T291" i="4"/>
  <c r="V291" i="4" s="1"/>
  <c r="U291" i="4"/>
  <c r="W291" i="4"/>
  <c r="O292" i="4"/>
  <c r="P292" i="4"/>
  <c r="Q292" i="4"/>
  <c r="R292" i="4"/>
  <c r="S292" i="4"/>
  <c r="T292" i="4"/>
  <c r="V292" i="4" s="1"/>
  <c r="U292" i="4"/>
  <c r="O293" i="4"/>
  <c r="P293" i="4"/>
  <c r="Q293" i="4"/>
  <c r="R293" i="4"/>
  <c r="S293" i="4"/>
  <c r="T293" i="4"/>
  <c r="U293" i="4"/>
  <c r="V293" i="4"/>
  <c r="W293" i="4"/>
  <c r="O294" i="4"/>
  <c r="P294" i="4"/>
  <c r="Q294" i="4"/>
  <c r="R294" i="4"/>
  <c r="S294" i="4"/>
  <c r="T294" i="4"/>
  <c r="V294" i="4" s="1"/>
  <c r="U294" i="4"/>
  <c r="O295" i="4"/>
  <c r="P295" i="4"/>
  <c r="Q295" i="4"/>
  <c r="R295" i="4"/>
  <c r="S295" i="4"/>
  <c r="T295" i="4"/>
  <c r="V295" i="4" s="1"/>
  <c r="U295" i="4"/>
  <c r="W295" i="4"/>
  <c r="O296" i="4"/>
  <c r="P296" i="4"/>
  <c r="Q296" i="4"/>
  <c r="R296" i="4"/>
  <c r="S296" i="4"/>
  <c r="T296" i="4"/>
  <c r="V296" i="4" s="1"/>
  <c r="U296" i="4"/>
  <c r="O297" i="4"/>
  <c r="P297" i="4"/>
  <c r="Q297" i="4"/>
  <c r="R297" i="4"/>
  <c r="S297" i="4"/>
  <c r="T297" i="4"/>
  <c r="U297" i="4"/>
  <c r="V297" i="4"/>
  <c r="W297" i="4"/>
  <c r="O298" i="4"/>
  <c r="P298" i="4"/>
  <c r="Q298" i="4"/>
  <c r="R298" i="4"/>
  <c r="S298" i="4"/>
  <c r="T298" i="4"/>
  <c r="V298" i="4" s="1"/>
  <c r="U298" i="4"/>
  <c r="O299" i="4"/>
  <c r="P299" i="4"/>
  <c r="Q299" i="4"/>
  <c r="R299" i="4"/>
  <c r="S299" i="4"/>
  <c r="T299" i="4"/>
  <c r="V299" i="4" s="1"/>
  <c r="U299" i="4"/>
  <c r="W299" i="4"/>
  <c r="O300" i="4"/>
  <c r="P300" i="4"/>
  <c r="Q300" i="4"/>
  <c r="R300" i="4"/>
  <c r="S300" i="4"/>
  <c r="T300" i="4"/>
  <c r="V300" i="4" s="1"/>
  <c r="U300" i="4"/>
  <c r="O301" i="4"/>
  <c r="P301" i="4"/>
  <c r="Q301" i="4"/>
  <c r="R301" i="4"/>
  <c r="S301" i="4"/>
  <c r="T301" i="4"/>
  <c r="U301" i="4"/>
  <c r="V301" i="4"/>
  <c r="W301" i="4"/>
  <c r="O302" i="4"/>
  <c r="P302" i="4"/>
  <c r="Q302" i="4"/>
  <c r="R302" i="4"/>
  <c r="S302" i="4"/>
  <c r="T302" i="4"/>
  <c r="V302" i="4" s="1"/>
  <c r="U302" i="4"/>
  <c r="O303" i="4"/>
  <c r="P303" i="4"/>
  <c r="Q303" i="4"/>
  <c r="R303" i="4"/>
  <c r="S303" i="4"/>
  <c r="T303" i="4"/>
  <c r="V303" i="4" s="1"/>
  <c r="U303" i="4"/>
  <c r="W303" i="4"/>
  <c r="O304" i="4"/>
  <c r="P304" i="4"/>
  <c r="Q304" i="4"/>
  <c r="R304" i="4"/>
  <c r="S304" i="4"/>
  <c r="T304" i="4"/>
  <c r="V304" i="4" s="1"/>
  <c r="U304" i="4"/>
  <c r="O305" i="4"/>
  <c r="P305" i="4"/>
  <c r="Q305" i="4"/>
  <c r="R305" i="4"/>
  <c r="S305" i="4"/>
  <c r="T305" i="4"/>
  <c r="U305" i="4"/>
  <c r="V305" i="4"/>
  <c r="W305" i="4"/>
  <c r="O306" i="4"/>
  <c r="P306" i="4"/>
  <c r="Q306" i="4"/>
  <c r="R306" i="4"/>
  <c r="S306" i="4"/>
  <c r="T306" i="4"/>
  <c r="V306" i="4" s="1"/>
  <c r="U306" i="4"/>
  <c r="O307" i="4"/>
  <c r="P307" i="4"/>
  <c r="Q307" i="4"/>
  <c r="R307" i="4"/>
  <c r="S307" i="4"/>
  <c r="T307" i="4"/>
  <c r="V307" i="4" s="1"/>
  <c r="U307" i="4"/>
  <c r="W307" i="4"/>
  <c r="O308" i="4"/>
  <c r="P308" i="4"/>
  <c r="Q308" i="4"/>
  <c r="R308" i="4"/>
  <c r="S308" i="4"/>
  <c r="T308" i="4"/>
  <c r="V308" i="4" s="1"/>
  <c r="U308" i="4"/>
  <c r="O309" i="4"/>
  <c r="P309" i="4"/>
  <c r="Q309" i="4"/>
  <c r="R309" i="4"/>
  <c r="S309" i="4"/>
  <c r="T309" i="4"/>
  <c r="U309" i="4"/>
  <c r="V309" i="4"/>
  <c r="W309" i="4"/>
  <c r="O310" i="4"/>
  <c r="P310" i="4"/>
  <c r="Q310" i="4"/>
  <c r="R310" i="4"/>
  <c r="S310" i="4"/>
  <c r="T310" i="4"/>
  <c r="V310" i="4" s="1"/>
  <c r="U310" i="4"/>
  <c r="O311" i="4"/>
  <c r="P311" i="4"/>
  <c r="Q311" i="4"/>
  <c r="R311" i="4"/>
  <c r="S311" i="4"/>
  <c r="T311" i="4"/>
  <c r="V311" i="4" s="1"/>
  <c r="U311" i="4"/>
  <c r="W311" i="4"/>
  <c r="O312" i="4"/>
  <c r="P312" i="4"/>
  <c r="Q312" i="4"/>
  <c r="R312" i="4"/>
  <c r="S312" i="4"/>
  <c r="T312" i="4"/>
  <c r="V312" i="4" s="1"/>
  <c r="U312" i="4"/>
  <c r="O313" i="4"/>
  <c r="P313" i="4"/>
  <c r="Q313" i="4"/>
  <c r="R313" i="4"/>
  <c r="S313" i="4"/>
  <c r="T313" i="4"/>
  <c r="U313" i="4"/>
  <c r="V313" i="4"/>
  <c r="W313" i="4"/>
  <c r="O314" i="4"/>
  <c r="P314" i="4"/>
  <c r="Q314" i="4"/>
  <c r="R314" i="4"/>
  <c r="S314" i="4"/>
  <c r="T314" i="4"/>
  <c r="V314" i="4" s="1"/>
  <c r="U314" i="4"/>
  <c r="O315" i="4"/>
  <c r="P315" i="4"/>
  <c r="Q315" i="4"/>
  <c r="R315" i="4"/>
  <c r="S315" i="4"/>
  <c r="T315" i="4"/>
  <c r="V315" i="4" s="1"/>
  <c r="U315" i="4"/>
  <c r="O316" i="4"/>
  <c r="P316" i="4"/>
  <c r="Q316" i="4"/>
  <c r="R316" i="4"/>
  <c r="S316" i="4"/>
  <c r="T316" i="4"/>
  <c r="V316" i="4" s="1"/>
  <c r="U316" i="4"/>
  <c r="O317" i="4"/>
  <c r="P317" i="4"/>
  <c r="Q317" i="4"/>
  <c r="R317" i="4"/>
  <c r="S317" i="4"/>
  <c r="T317" i="4"/>
  <c r="U317" i="4"/>
  <c r="V317" i="4"/>
  <c r="W317" i="4"/>
  <c r="O318" i="4"/>
  <c r="P318" i="4"/>
  <c r="Q318" i="4"/>
  <c r="R318" i="4"/>
  <c r="S318" i="4"/>
  <c r="T318" i="4"/>
  <c r="V318" i="4" s="1"/>
  <c r="U318" i="4"/>
  <c r="O319" i="4"/>
  <c r="P319" i="4"/>
  <c r="Q319" i="4"/>
  <c r="R319" i="4"/>
  <c r="S319" i="4"/>
  <c r="T319" i="4"/>
  <c r="V319" i="4" s="1"/>
  <c r="U319" i="4"/>
  <c r="O320" i="4"/>
  <c r="P320" i="4"/>
  <c r="Q320" i="4"/>
  <c r="R320" i="4"/>
  <c r="S320" i="4"/>
  <c r="T320" i="4"/>
  <c r="V320" i="4" s="1"/>
  <c r="U320" i="4"/>
  <c r="O321" i="4"/>
  <c r="P321" i="4"/>
  <c r="Q321" i="4"/>
  <c r="R321" i="4"/>
  <c r="S321" i="4"/>
  <c r="T321" i="4"/>
  <c r="U321" i="4"/>
  <c r="V321" i="4"/>
  <c r="W321" i="4"/>
  <c r="O322" i="4"/>
  <c r="P322" i="4"/>
  <c r="Q322" i="4"/>
  <c r="R322" i="4"/>
  <c r="S322" i="4"/>
  <c r="T322" i="4"/>
  <c r="V322" i="4" s="1"/>
  <c r="U322" i="4"/>
  <c r="O323" i="4"/>
  <c r="P323" i="4"/>
  <c r="Q323" i="4"/>
  <c r="R323" i="4"/>
  <c r="S323" i="4"/>
  <c r="T323" i="4"/>
  <c r="V323" i="4" s="1"/>
  <c r="U323" i="4"/>
  <c r="O324" i="4"/>
  <c r="P324" i="4"/>
  <c r="Q324" i="4"/>
  <c r="R324" i="4"/>
  <c r="S324" i="4"/>
  <c r="T324" i="4"/>
  <c r="V324" i="4" s="1"/>
  <c r="U324" i="4"/>
  <c r="O325" i="4"/>
  <c r="P325" i="4"/>
  <c r="Q325" i="4"/>
  <c r="R325" i="4"/>
  <c r="S325" i="4"/>
  <c r="T325" i="4"/>
  <c r="U325" i="4"/>
  <c r="V325" i="4"/>
  <c r="W325" i="4"/>
  <c r="O326" i="4"/>
  <c r="P326" i="4"/>
  <c r="Q326" i="4"/>
  <c r="R326" i="4"/>
  <c r="S326" i="4"/>
  <c r="T326" i="4"/>
  <c r="V326" i="4" s="1"/>
  <c r="U326" i="4"/>
  <c r="O327" i="4"/>
  <c r="P327" i="4"/>
  <c r="Q327" i="4"/>
  <c r="R327" i="4"/>
  <c r="S327" i="4"/>
  <c r="T327" i="4"/>
  <c r="V327" i="4" s="1"/>
  <c r="U327" i="4"/>
  <c r="O328" i="4"/>
  <c r="P328" i="4"/>
  <c r="Q328" i="4"/>
  <c r="R328" i="4"/>
  <c r="S328" i="4"/>
  <c r="T328" i="4"/>
  <c r="V328" i="4" s="1"/>
  <c r="U328" i="4"/>
  <c r="O329" i="4"/>
  <c r="P329" i="4"/>
  <c r="Q329" i="4"/>
  <c r="R329" i="4"/>
  <c r="S329" i="4"/>
  <c r="T329" i="4"/>
  <c r="U329" i="4"/>
  <c r="V329" i="4"/>
  <c r="W329" i="4"/>
  <c r="O330" i="4"/>
  <c r="P330" i="4"/>
  <c r="Q330" i="4"/>
  <c r="R330" i="4"/>
  <c r="S330" i="4"/>
  <c r="T330" i="4"/>
  <c r="V330" i="4" s="1"/>
  <c r="U330" i="4"/>
  <c r="O331" i="4"/>
  <c r="P331" i="4"/>
  <c r="Q331" i="4"/>
  <c r="R331" i="4"/>
  <c r="S331" i="4"/>
  <c r="T331" i="4"/>
  <c r="V331" i="4" s="1"/>
  <c r="U331" i="4"/>
  <c r="O332" i="4"/>
  <c r="P332" i="4"/>
  <c r="Q332" i="4"/>
  <c r="R332" i="4"/>
  <c r="S332" i="4"/>
  <c r="T332" i="4"/>
  <c r="V332" i="4" s="1"/>
  <c r="U332" i="4"/>
  <c r="O333" i="4"/>
  <c r="P333" i="4"/>
  <c r="Q333" i="4"/>
  <c r="R333" i="4"/>
  <c r="S333" i="4"/>
  <c r="T333" i="4"/>
  <c r="U333" i="4"/>
  <c r="V333" i="4"/>
  <c r="W333" i="4"/>
  <c r="O334" i="4"/>
  <c r="P334" i="4"/>
  <c r="Q334" i="4"/>
  <c r="R334" i="4"/>
  <c r="S334" i="4"/>
  <c r="T334" i="4"/>
  <c r="V334" i="4" s="1"/>
  <c r="U334" i="4"/>
  <c r="O335" i="4"/>
  <c r="P335" i="4"/>
  <c r="Q335" i="4"/>
  <c r="R335" i="4"/>
  <c r="S335" i="4"/>
  <c r="T335" i="4"/>
  <c r="V335" i="4" s="1"/>
  <c r="U335" i="4"/>
  <c r="O336" i="4"/>
  <c r="P336" i="4"/>
  <c r="Q336" i="4"/>
  <c r="R336" i="4"/>
  <c r="S336" i="4"/>
  <c r="T336" i="4"/>
  <c r="V336" i="4" s="1"/>
  <c r="U336" i="4"/>
  <c r="O337" i="4"/>
  <c r="P337" i="4"/>
  <c r="Q337" i="4"/>
  <c r="R337" i="4"/>
  <c r="S337" i="4"/>
  <c r="T337" i="4"/>
  <c r="U337" i="4"/>
  <c r="V337" i="4"/>
  <c r="W337" i="4"/>
  <c r="O338" i="4"/>
  <c r="P338" i="4"/>
  <c r="Q338" i="4"/>
  <c r="R338" i="4"/>
  <c r="S338" i="4"/>
  <c r="T338" i="4"/>
  <c r="V338" i="4" s="1"/>
  <c r="U338" i="4"/>
  <c r="O339" i="4"/>
  <c r="P339" i="4"/>
  <c r="Q339" i="4"/>
  <c r="R339" i="4"/>
  <c r="S339" i="4"/>
  <c r="T339" i="4"/>
  <c r="V339" i="4" s="1"/>
  <c r="U339" i="4"/>
  <c r="O340" i="4"/>
  <c r="P340" i="4"/>
  <c r="Q340" i="4"/>
  <c r="R340" i="4"/>
  <c r="S340" i="4"/>
  <c r="T340" i="4"/>
  <c r="V340" i="4" s="1"/>
  <c r="U340" i="4"/>
  <c r="O341" i="4"/>
  <c r="P341" i="4"/>
  <c r="Q341" i="4"/>
  <c r="R341" i="4"/>
  <c r="S341" i="4"/>
  <c r="T341" i="4"/>
  <c r="U341" i="4"/>
  <c r="V341" i="4"/>
  <c r="W341" i="4"/>
  <c r="O342" i="4"/>
  <c r="P342" i="4"/>
  <c r="Q342" i="4"/>
  <c r="R342" i="4"/>
  <c r="S342" i="4"/>
  <c r="T342" i="4"/>
  <c r="V342" i="4" s="1"/>
  <c r="U342" i="4"/>
  <c r="O343" i="4"/>
  <c r="P343" i="4"/>
  <c r="Q343" i="4"/>
  <c r="R343" i="4"/>
  <c r="S343" i="4"/>
  <c r="T343" i="4"/>
  <c r="V343" i="4" s="1"/>
  <c r="U343" i="4"/>
  <c r="O344" i="4"/>
  <c r="P344" i="4"/>
  <c r="Q344" i="4"/>
  <c r="R344" i="4"/>
  <c r="S344" i="4"/>
  <c r="T344" i="4"/>
  <c r="V344" i="4" s="1"/>
  <c r="U344" i="4"/>
  <c r="O345" i="4"/>
  <c r="P345" i="4"/>
  <c r="Q345" i="4"/>
  <c r="R345" i="4"/>
  <c r="S345" i="4"/>
  <c r="T345" i="4"/>
  <c r="U345" i="4"/>
  <c r="V345" i="4"/>
  <c r="W345" i="4"/>
  <c r="O346" i="4"/>
  <c r="P346" i="4"/>
  <c r="Q346" i="4"/>
  <c r="R346" i="4"/>
  <c r="S346" i="4"/>
  <c r="T346" i="4"/>
  <c r="V346" i="4" s="1"/>
  <c r="U346" i="4"/>
  <c r="O347" i="4"/>
  <c r="P347" i="4"/>
  <c r="Q347" i="4"/>
  <c r="R347" i="4"/>
  <c r="S347" i="4"/>
  <c r="T347" i="4"/>
  <c r="V347" i="4" s="1"/>
  <c r="U347" i="4"/>
  <c r="O348" i="4"/>
  <c r="P348" i="4"/>
  <c r="Q348" i="4"/>
  <c r="R348" i="4"/>
  <c r="S348" i="4"/>
  <c r="T348" i="4"/>
  <c r="V348" i="4" s="1"/>
  <c r="U348" i="4"/>
  <c r="O349" i="4"/>
  <c r="P349" i="4"/>
  <c r="Q349" i="4"/>
  <c r="R349" i="4"/>
  <c r="S349" i="4"/>
  <c r="T349" i="4"/>
  <c r="U349" i="4"/>
  <c r="V349" i="4"/>
  <c r="W349" i="4"/>
  <c r="O350" i="4"/>
  <c r="P350" i="4"/>
  <c r="Q350" i="4"/>
  <c r="R350" i="4"/>
  <c r="S350" i="4"/>
  <c r="T350" i="4"/>
  <c r="V350" i="4" s="1"/>
  <c r="U350" i="4"/>
  <c r="O351" i="4"/>
  <c r="P351" i="4"/>
  <c r="Q351" i="4"/>
  <c r="R351" i="4"/>
  <c r="S351" i="4"/>
  <c r="T351" i="4"/>
  <c r="V351" i="4" s="1"/>
  <c r="U351" i="4"/>
  <c r="O352" i="4"/>
  <c r="P352" i="4"/>
  <c r="Q352" i="4"/>
  <c r="R352" i="4"/>
  <c r="S352" i="4"/>
  <c r="T352" i="4"/>
  <c r="V352" i="4" s="1"/>
  <c r="U352" i="4"/>
  <c r="O353" i="4"/>
  <c r="P353" i="4"/>
  <c r="Q353" i="4"/>
  <c r="R353" i="4"/>
  <c r="S353" i="4"/>
  <c r="T353" i="4"/>
  <c r="U353" i="4"/>
  <c r="V353" i="4"/>
  <c r="W353" i="4"/>
  <c r="O354" i="4"/>
  <c r="P354" i="4"/>
  <c r="Q354" i="4"/>
  <c r="R354" i="4"/>
  <c r="S354" i="4"/>
  <c r="T354" i="4"/>
  <c r="V354" i="4" s="1"/>
  <c r="U354" i="4"/>
  <c r="O355" i="4"/>
  <c r="P355" i="4"/>
  <c r="Q355" i="4"/>
  <c r="R355" i="4"/>
  <c r="S355" i="4"/>
  <c r="T355" i="4"/>
  <c r="V355" i="4" s="1"/>
  <c r="U355" i="4"/>
  <c r="O356" i="4"/>
  <c r="P356" i="4"/>
  <c r="Q356" i="4"/>
  <c r="R356" i="4"/>
  <c r="S356" i="4"/>
  <c r="T356" i="4"/>
  <c r="V356" i="4" s="1"/>
  <c r="U356" i="4"/>
  <c r="O357" i="4"/>
  <c r="P357" i="4"/>
  <c r="Q357" i="4"/>
  <c r="R357" i="4"/>
  <c r="S357" i="4"/>
  <c r="T357" i="4"/>
  <c r="U357" i="4"/>
  <c r="V357" i="4"/>
  <c r="W357" i="4"/>
  <c r="O358" i="4"/>
  <c r="P358" i="4"/>
  <c r="Q358" i="4"/>
  <c r="R358" i="4"/>
  <c r="S358" i="4"/>
  <c r="T358" i="4"/>
  <c r="V358" i="4" s="1"/>
  <c r="U358" i="4"/>
  <c r="O359" i="4"/>
  <c r="P359" i="4"/>
  <c r="Q359" i="4"/>
  <c r="R359" i="4"/>
  <c r="S359" i="4"/>
  <c r="T359" i="4"/>
  <c r="V359" i="4" s="1"/>
  <c r="U359" i="4"/>
  <c r="O360" i="4"/>
  <c r="P360" i="4"/>
  <c r="Q360" i="4"/>
  <c r="R360" i="4"/>
  <c r="S360" i="4"/>
  <c r="T360" i="4"/>
  <c r="V360" i="4" s="1"/>
  <c r="U360" i="4"/>
  <c r="O361" i="4"/>
  <c r="P361" i="4"/>
  <c r="Q361" i="4"/>
  <c r="R361" i="4"/>
  <c r="S361" i="4"/>
  <c r="T361" i="4"/>
  <c r="U361" i="4"/>
  <c r="V361" i="4"/>
  <c r="W361" i="4"/>
  <c r="O362" i="4"/>
  <c r="P362" i="4"/>
  <c r="Q362" i="4"/>
  <c r="R362" i="4"/>
  <c r="S362" i="4"/>
  <c r="T362" i="4"/>
  <c r="V362" i="4" s="1"/>
  <c r="U362" i="4"/>
  <c r="O363" i="4"/>
  <c r="P363" i="4"/>
  <c r="Q363" i="4"/>
  <c r="R363" i="4"/>
  <c r="S363" i="4"/>
  <c r="T363" i="4"/>
  <c r="V363" i="4" s="1"/>
  <c r="U363" i="4"/>
  <c r="O364" i="4"/>
  <c r="P364" i="4"/>
  <c r="Q364" i="4"/>
  <c r="R364" i="4"/>
  <c r="S364" i="4"/>
  <c r="T364" i="4"/>
  <c r="V364" i="4" s="1"/>
  <c r="U364" i="4"/>
  <c r="O365" i="4"/>
  <c r="P365" i="4"/>
  <c r="Q365" i="4"/>
  <c r="R365" i="4"/>
  <c r="S365" i="4"/>
  <c r="T365" i="4"/>
  <c r="U365" i="4"/>
  <c r="V365" i="4"/>
  <c r="W365" i="4"/>
  <c r="O366" i="4"/>
  <c r="P366" i="4"/>
  <c r="Q366" i="4"/>
  <c r="R366" i="4"/>
  <c r="S366" i="4"/>
  <c r="T366" i="4"/>
  <c r="V366" i="4" s="1"/>
  <c r="U366" i="4"/>
  <c r="O367" i="4"/>
  <c r="P367" i="4"/>
  <c r="Q367" i="4"/>
  <c r="R367" i="4"/>
  <c r="S367" i="4"/>
  <c r="T367" i="4"/>
  <c r="V367" i="4" s="1"/>
  <c r="U367" i="4"/>
  <c r="O368" i="4"/>
  <c r="P368" i="4"/>
  <c r="Q368" i="4"/>
  <c r="R368" i="4"/>
  <c r="S368" i="4"/>
  <c r="T368" i="4"/>
  <c r="V368" i="4" s="1"/>
  <c r="U368" i="4"/>
  <c r="O369" i="4"/>
  <c r="P369" i="4"/>
  <c r="Q369" i="4"/>
  <c r="R369" i="4"/>
  <c r="S369" i="4"/>
  <c r="T369" i="4"/>
  <c r="U369" i="4"/>
  <c r="V369" i="4"/>
  <c r="W369" i="4"/>
  <c r="O370" i="4"/>
  <c r="P370" i="4"/>
  <c r="Q370" i="4"/>
  <c r="R370" i="4"/>
  <c r="S370" i="4"/>
  <c r="T370" i="4"/>
  <c r="V370" i="4" s="1"/>
  <c r="U370" i="4"/>
  <c r="O371" i="4"/>
  <c r="P371" i="4"/>
  <c r="Q371" i="4"/>
  <c r="R371" i="4"/>
  <c r="S371" i="4"/>
  <c r="T371" i="4"/>
  <c r="V371" i="4" s="1"/>
  <c r="U371" i="4"/>
  <c r="O372" i="4"/>
  <c r="P372" i="4"/>
  <c r="Q372" i="4"/>
  <c r="R372" i="4"/>
  <c r="S372" i="4"/>
  <c r="T372" i="4"/>
  <c r="V372" i="4" s="1"/>
  <c r="U372" i="4"/>
  <c r="O373" i="4"/>
  <c r="P373" i="4"/>
  <c r="Q373" i="4"/>
  <c r="R373" i="4"/>
  <c r="S373" i="4"/>
  <c r="T373" i="4"/>
  <c r="U373" i="4"/>
  <c r="V373" i="4"/>
  <c r="W373" i="4"/>
  <c r="O374" i="4"/>
  <c r="P374" i="4"/>
  <c r="Q374" i="4"/>
  <c r="R374" i="4"/>
  <c r="S374" i="4"/>
  <c r="T374" i="4"/>
  <c r="V374" i="4" s="1"/>
  <c r="U374" i="4"/>
  <c r="O375" i="4"/>
  <c r="P375" i="4"/>
  <c r="Q375" i="4"/>
  <c r="R375" i="4"/>
  <c r="S375" i="4"/>
  <c r="T375" i="4"/>
  <c r="V375" i="4" s="1"/>
  <c r="U375" i="4"/>
  <c r="O376" i="4"/>
  <c r="P376" i="4"/>
  <c r="Q376" i="4"/>
  <c r="R376" i="4"/>
  <c r="S376" i="4"/>
  <c r="T376" i="4"/>
  <c r="V376" i="4" s="1"/>
  <c r="U376" i="4"/>
  <c r="O377" i="4"/>
  <c r="P377" i="4"/>
  <c r="Q377" i="4"/>
  <c r="R377" i="4"/>
  <c r="S377" i="4"/>
  <c r="T377" i="4"/>
  <c r="U377" i="4"/>
  <c r="V377" i="4"/>
  <c r="W377" i="4"/>
  <c r="O378" i="4"/>
  <c r="P378" i="4"/>
  <c r="Q378" i="4"/>
  <c r="R378" i="4"/>
  <c r="S378" i="4"/>
  <c r="T378" i="4"/>
  <c r="V378" i="4" s="1"/>
  <c r="U378" i="4"/>
  <c r="O379" i="4"/>
  <c r="P379" i="4"/>
  <c r="Q379" i="4"/>
  <c r="R379" i="4"/>
  <c r="S379" i="4"/>
  <c r="T379" i="4"/>
  <c r="V379" i="4" s="1"/>
  <c r="U379" i="4"/>
  <c r="O380" i="4"/>
  <c r="P380" i="4"/>
  <c r="Q380" i="4"/>
  <c r="R380" i="4"/>
  <c r="S380" i="4"/>
  <c r="T380" i="4"/>
  <c r="V380" i="4" s="1"/>
  <c r="U380" i="4"/>
  <c r="O381" i="4"/>
  <c r="P381" i="4"/>
  <c r="Q381" i="4"/>
  <c r="R381" i="4"/>
  <c r="S381" i="4"/>
  <c r="T381" i="4"/>
  <c r="U381" i="4"/>
  <c r="V381" i="4"/>
  <c r="W381" i="4"/>
  <c r="O382" i="4"/>
  <c r="P382" i="4"/>
  <c r="Q382" i="4"/>
  <c r="R382" i="4"/>
  <c r="S382" i="4"/>
  <c r="T382" i="4"/>
  <c r="V382" i="4" s="1"/>
  <c r="U382" i="4"/>
  <c r="O383" i="4"/>
  <c r="P383" i="4"/>
  <c r="Q383" i="4"/>
  <c r="R383" i="4"/>
  <c r="S383" i="4"/>
  <c r="T383" i="4"/>
  <c r="V383" i="4" s="1"/>
  <c r="U383" i="4"/>
  <c r="O384" i="4"/>
  <c r="P384" i="4"/>
  <c r="Q384" i="4"/>
  <c r="R384" i="4"/>
  <c r="S384" i="4"/>
  <c r="T384" i="4"/>
  <c r="V384" i="4" s="1"/>
  <c r="U384" i="4"/>
  <c r="O385" i="4"/>
  <c r="P385" i="4"/>
  <c r="Q385" i="4"/>
  <c r="R385" i="4"/>
  <c r="S385" i="4"/>
  <c r="T385" i="4"/>
  <c r="U385" i="4"/>
  <c r="V385" i="4"/>
  <c r="W385" i="4"/>
  <c r="O386" i="4"/>
  <c r="P386" i="4"/>
  <c r="Q386" i="4"/>
  <c r="R386" i="4"/>
  <c r="S386" i="4"/>
  <c r="T386" i="4"/>
  <c r="V386" i="4" s="1"/>
  <c r="U386" i="4"/>
  <c r="O387" i="4"/>
  <c r="P387" i="4"/>
  <c r="Q387" i="4"/>
  <c r="R387" i="4"/>
  <c r="S387" i="4"/>
  <c r="T387" i="4"/>
  <c r="V387" i="4" s="1"/>
  <c r="U387" i="4"/>
  <c r="O388" i="4"/>
  <c r="P388" i="4"/>
  <c r="Q388" i="4"/>
  <c r="R388" i="4"/>
  <c r="S388" i="4"/>
  <c r="T388" i="4"/>
  <c r="V388" i="4" s="1"/>
  <c r="U388" i="4"/>
  <c r="O389" i="4"/>
  <c r="P389" i="4"/>
  <c r="Q389" i="4"/>
  <c r="R389" i="4"/>
  <c r="S389" i="4"/>
  <c r="T389" i="4"/>
  <c r="U389" i="4"/>
  <c r="V389" i="4"/>
  <c r="W389" i="4"/>
  <c r="O390" i="4"/>
  <c r="P390" i="4"/>
  <c r="Q390" i="4"/>
  <c r="R390" i="4"/>
  <c r="S390" i="4"/>
  <c r="T390" i="4"/>
  <c r="V390" i="4" s="1"/>
  <c r="U390" i="4"/>
  <c r="O391" i="4"/>
  <c r="P391" i="4"/>
  <c r="Q391" i="4"/>
  <c r="R391" i="4"/>
  <c r="S391" i="4"/>
  <c r="T391" i="4"/>
  <c r="V391" i="4" s="1"/>
  <c r="U391" i="4"/>
  <c r="O392" i="4"/>
  <c r="P392" i="4"/>
  <c r="Q392" i="4"/>
  <c r="R392" i="4"/>
  <c r="S392" i="4"/>
  <c r="T392" i="4"/>
  <c r="V392" i="4" s="1"/>
  <c r="U392" i="4"/>
  <c r="O393" i="4"/>
  <c r="P393" i="4"/>
  <c r="Q393" i="4"/>
  <c r="R393" i="4"/>
  <c r="S393" i="4"/>
  <c r="T393" i="4"/>
  <c r="U393" i="4"/>
  <c r="V393" i="4"/>
  <c r="W393" i="4"/>
  <c r="O394" i="4"/>
  <c r="P394" i="4"/>
  <c r="Q394" i="4"/>
  <c r="R394" i="4"/>
  <c r="S394" i="4"/>
  <c r="T394" i="4"/>
  <c r="V394" i="4" s="1"/>
  <c r="U394" i="4"/>
  <c r="O395" i="4"/>
  <c r="P395" i="4"/>
  <c r="Q395" i="4"/>
  <c r="R395" i="4"/>
  <c r="S395" i="4"/>
  <c r="T395" i="4"/>
  <c r="V395" i="4" s="1"/>
  <c r="U395" i="4"/>
  <c r="O396" i="4"/>
  <c r="P396" i="4"/>
  <c r="Q396" i="4"/>
  <c r="R396" i="4"/>
  <c r="S396" i="4"/>
  <c r="T396" i="4"/>
  <c r="V396" i="4" s="1"/>
  <c r="U396" i="4"/>
  <c r="O397" i="4"/>
  <c r="P397" i="4"/>
  <c r="Q397" i="4"/>
  <c r="R397" i="4"/>
  <c r="S397" i="4"/>
  <c r="T397" i="4"/>
  <c r="U397" i="4"/>
  <c r="V397" i="4"/>
  <c r="W397" i="4"/>
  <c r="O398" i="4"/>
  <c r="P398" i="4"/>
  <c r="Q398" i="4"/>
  <c r="R398" i="4"/>
  <c r="S398" i="4"/>
  <c r="T398" i="4"/>
  <c r="V398" i="4" s="1"/>
  <c r="U398" i="4"/>
  <c r="O399" i="4"/>
  <c r="P399" i="4"/>
  <c r="Q399" i="4"/>
  <c r="R399" i="4"/>
  <c r="S399" i="4"/>
  <c r="T399" i="4"/>
  <c r="V399" i="4" s="1"/>
  <c r="U399" i="4"/>
  <c r="C290" i="4"/>
  <c r="D290" i="4"/>
  <c r="E290" i="4"/>
  <c r="F290" i="4"/>
  <c r="G290" i="4"/>
  <c r="H290" i="4"/>
  <c r="K290" i="4" s="1"/>
  <c r="I290" i="4"/>
  <c r="J290" i="4"/>
  <c r="C291" i="4"/>
  <c r="D291" i="4"/>
  <c r="E291" i="4"/>
  <c r="F291" i="4"/>
  <c r="G291" i="4"/>
  <c r="H291" i="4"/>
  <c r="J291" i="4" s="1"/>
  <c r="I291" i="4"/>
  <c r="K291" i="4"/>
  <c r="C292" i="4"/>
  <c r="D292" i="4"/>
  <c r="E292" i="4"/>
  <c r="F292" i="4"/>
  <c r="G292" i="4"/>
  <c r="H292" i="4"/>
  <c r="J292" i="4" s="1"/>
  <c r="I292" i="4"/>
  <c r="C293" i="4"/>
  <c r="D293" i="4"/>
  <c r="E293" i="4"/>
  <c r="F293" i="4"/>
  <c r="G293" i="4"/>
  <c r="H293" i="4"/>
  <c r="I293" i="4"/>
  <c r="J293" i="4"/>
  <c r="K293" i="4"/>
  <c r="C294" i="4"/>
  <c r="D294" i="4"/>
  <c r="E294" i="4"/>
  <c r="F294" i="4"/>
  <c r="G294" i="4"/>
  <c r="H294" i="4"/>
  <c r="K294" i="4" s="1"/>
  <c r="I294" i="4"/>
  <c r="J294" i="4"/>
  <c r="C295" i="4"/>
  <c r="D295" i="4"/>
  <c r="E295" i="4"/>
  <c r="F295" i="4"/>
  <c r="G295" i="4"/>
  <c r="H295" i="4"/>
  <c r="J295" i="4" s="1"/>
  <c r="I295" i="4"/>
  <c r="C296" i="4"/>
  <c r="D296" i="4"/>
  <c r="E296" i="4"/>
  <c r="F296" i="4"/>
  <c r="G296" i="4"/>
  <c r="H296" i="4"/>
  <c r="J296" i="4" s="1"/>
  <c r="I296" i="4"/>
  <c r="C297" i="4"/>
  <c r="D297" i="4"/>
  <c r="E297" i="4"/>
  <c r="F297" i="4"/>
  <c r="G297" i="4"/>
  <c r="H297" i="4"/>
  <c r="I297" i="4"/>
  <c r="J297" i="4"/>
  <c r="K297" i="4"/>
  <c r="C298" i="4"/>
  <c r="D298" i="4"/>
  <c r="E298" i="4"/>
  <c r="F298" i="4"/>
  <c r="G298" i="4"/>
  <c r="H298" i="4"/>
  <c r="K298" i="4" s="1"/>
  <c r="I298" i="4"/>
  <c r="J298" i="4"/>
  <c r="C299" i="4"/>
  <c r="D299" i="4"/>
  <c r="E299" i="4"/>
  <c r="F299" i="4"/>
  <c r="G299" i="4"/>
  <c r="H299" i="4"/>
  <c r="J299" i="4" s="1"/>
  <c r="I299" i="4"/>
  <c r="C300" i="4"/>
  <c r="D300" i="4"/>
  <c r="E300" i="4"/>
  <c r="F300" i="4"/>
  <c r="G300" i="4"/>
  <c r="H300" i="4"/>
  <c r="J300" i="4" s="1"/>
  <c r="I300" i="4"/>
  <c r="C301" i="4"/>
  <c r="D301" i="4"/>
  <c r="E301" i="4"/>
  <c r="F301" i="4"/>
  <c r="G301" i="4"/>
  <c r="H301" i="4"/>
  <c r="I301" i="4"/>
  <c r="J301" i="4"/>
  <c r="K301" i="4"/>
  <c r="C302" i="4"/>
  <c r="D302" i="4"/>
  <c r="E302" i="4"/>
  <c r="F302" i="4"/>
  <c r="G302" i="4"/>
  <c r="H302" i="4"/>
  <c r="K302" i="4" s="1"/>
  <c r="I302" i="4"/>
  <c r="J302" i="4"/>
  <c r="C303" i="4"/>
  <c r="D303" i="4"/>
  <c r="E303" i="4"/>
  <c r="F303" i="4"/>
  <c r="G303" i="4"/>
  <c r="H303" i="4"/>
  <c r="K303" i="4" s="1"/>
  <c r="I303" i="4"/>
  <c r="C304" i="4"/>
  <c r="D304" i="4"/>
  <c r="E304" i="4"/>
  <c r="F304" i="4"/>
  <c r="G304" i="4"/>
  <c r="H304" i="4"/>
  <c r="J304" i="4" s="1"/>
  <c r="I304" i="4"/>
  <c r="C305" i="4"/>
  <c r="D305" i="4"/>
  <c r="E305" i="4"/>
  <c r="F305" i="4"/>
  <c r="G305" i="4"/>
  <c r="H305" i="4"/>
  <c r="I305" i="4"/>
  <c r="J305" i="4"/>
  <c r="K305" i="4"/>
  <c r="C306" i="4"/>
  <c r="D306" i="4"/>
  <c r="E306" i="4"/>
  <c r="F306" i="4"/>
  <c r="G306" i="4"/>
  <c r="H306" i="4"/>
  <c r="K306" i="4" s="1"/>
  <c r="I306" i="4"/>
  <c r="J306" i="4"/>
  <c r="C307" i="4"/>
  <c r="D307" i="4"/>
  <c r="E307" i="4"/>
  <c r="F307" i="4"/>
  <c r="G307" i="4"/>
  <c r="H307" i="4"/>
  <c r="J307" i="4" s="1"/>
  <c r="I307" i="4"/>
  <c r="C308" i="4"/>
  <c r="D308" i="4"/>
  <c r="E308" i="4"/>
  <c r="F308" i="4"/>
  <c r="G308" i="4"/>
  <c r="H308" i="4"/>
  <c r="J308" i="4" s="1"/>
  <c r="I308" i="4"/>
  <c r="C309" i="4"/>
  <c r="D309" i="4"/>
  <c r="E309" i="4"/>
  <c r="F309" i="4"/>
  <c r="G309" i="4"/>
  <c r="H309" i="4"/>
  <c r="I309" i="4"/>
  <c r="J309" i="4"/>
  <c r="K309" i="4"/>
  <c r="C310" i="4"/>
  <c r="D310" i="4"/>
  <c r="E310" i="4"/>
  <c r="F310" i="4"/>
  <c r="G310" i="4"/>
  <c r="H310" i="4"/>
  <c r="K310" i="4" s="1"/>
  <c r="I310" i="4"/>
  <c r="J310" i="4"/>
  <c r="C311" i="4"/>
  <c r="D311" i="4"/>
  <c r="E311" i="4"/>
  <c r="F311" i="4"/>
  <c r="G311" i="4"/>
  <c r="H311" i="4"/>
  <c r="J311" i="4" s="1"/>
  <c r="I311" i="4"/>
  <c r="C312" i="4"/>
  <c r="D312" i="4"/>
  <c r="E312" i="4"/>
  <c r="F312" i="4"/>
  <c r="G312" i="4"/>
  <c r="H312" i="4"/>
  <c r="J312" i="4" s="1"/>
  <c r="I312" i="4"/>
  <c r="C313" i="4"/>
  <c r="D313" i="4"/>
  <c r="E313" i="4"/>
  <c r="F313" i="4"/>
  <c r="G313" i="4"/>
  <c r="H313" i="4"/>
  <c r="I313" i="4"/>
  <c r="J313" i="4"/>
  <c r="K313" i="4"/>
  <c r="C314" i="4"/>
  <c r="D314" i="4"/>
  <c r="E314" i="4"/>
  <c r="F314" i="4"/>
  <c r="G314" i="4"/>
  <c r="H314" i="4"/>
  <c r="K314" i="4" s="1"/>
  <c r="I314" i="4"/>
  <c r="J314" i="4"/>
  <c r="C315" i="4"/>
  <c r="D315" i="4"/>
  <c r="E315" i="4"/>
  <c r="F315" i="4"/>
  <c r="G315" i="4"/>
  <c r="H315" i="4"/>
  <c r="K315" i="4" s="1"/>
  <c r="I315" i="4"/>
  <c r="C316" i="4"/>
  <c r="D316" i="4"/>
  <c r="E316" i="4"/>
  <c r="F316" i="4"/>
  <c r="G316" i="4"/>
  <c r="H316" i="4"/>
  <c r="J316" i="4" s="1"/>
  <c r="I316" i="4"/>
  <c r="C317" i="4"/>
  <c r="D317" i="4"/>
  <c r="E317" i="4"/>
  <c r="F317" i="4"/>
  <c r="G317" i="4"/>
  <c r="H317" i="4"/>
  <c r="I317" i="4"/>
  <c r="J317" i="4"/>
  <c r="K317" i="4"/>
  <c r="C318" i="4"/>
  <c r="D318" i="4"/>
  <c r="E318" i="4"/>
  <c r="F318" i="4"/>
  <c r="G318" i="4"/>
  <c r="H318" i="4"/>
  <c r="K318" i="4" s="1"/>
  <c r="I318" i="4"/>
  <c r="J318" i="4"/>
  <c r="C319" i="4"/>
  <c r="D319" i="4"/>
  <c r="E319" i="4"/>
  <c r="F319" i="4"/>
  <c r="G319" i="4"/>
  <c r="H319" i="4"/>
  <c r="J319" i="4" s="1"/>
  <c r="I319" i="4"/>
  <c r="C320" i="4"/>
  <c r="D320" i="4"/>
  <c r="E320" i="4"/>
  <c r="F320" i="4"/>
  <c r="G320" i="4"/>
  <c r="H320" i="4"/>
  <c r="J320" i="4" s="1"/>
  <c r="I320" i="4"/>
  <c r="C321" i="4"/>
  <c r="D321" i="4"/>
  <c r="E321" i="4"/>
  <c r="F321" i="4"/>
  <c r="G321" i="4"/>
  <c r="H321" i="4"/>
  <c r="I321" i="4"/>
  <c r="J321" i="4"/>
  <c r="K321" i="4"/>
  <c r="C322" i="4"/>
  <c r="D322" i="4"/>
  <c r="E322" i="4"/>
  <c r="F322" i="4"/>
  <c r="G322" i="4"/>
  <c r="H322" i="4"/>
  <c r="K322" i="4" s="1"/>
  <c r="I322" i="4"/>
  <c r="J322" i="4"/>
  <c r="C323" i="4"/>
  <c r="D323" i="4"/>
  <c r="E323" i="4"/>
  <c r="F323" i="4"/>
  <c r="G323" i="4"/>
  <c r="H323" i="4"/>
  <c r="J323" i="4" s="1"/>
  <c r="I323" i="4"/>
  <c r="C324" i="4"/>
  <c r="D324" i="4"/>
  <c r="E324" i="4"/>
  <c r="F324" i="4"/>
  <c r="G324" i="4"/>
  <c r="H324" i="4"/>
  <c r="J324" i="4" s="1"/>
  <c r="I324" i="4"/>
  <c r="C325" i="4"/>
  <c r="D325" i="4"/>
  <c r="E325" i="4"/>
  <c r="F325" i="4"/>
  <c r="G325" i="4"/>
  <c r="H325" i="4"/>
  <c r="I325" i="4"/>
  <c r="J325" i="4"/>
  <c r="K325" i="4"/>
  <c r="C326" i="4"/>
  <c r="D326" i="4"/>
  <c r="E326" i="4"/>
  <c r="F326" i="4"/>
  <c r="G326" i="4"/>
  <c r="H326" i="4"/>
  <c r="K326" i="4" s="1"/>
  <c r="I326" i="4"/>
  <c r="J326" i="4"/>
  <c r="C327" i="4"/>
  <c r="D327" i="4"/>
  <c r="E327" i="4"/>
  <c r="F327" i="4"/>
  <c r="G327" i="4"/>
  <c r="H327" i="4"/>
  <c r="K327" i="4" s="1"/>
  <c r="I327" i="4"/>
  <c r="C328" i="4"/>
  <c r="D328" i="4"/>
  <c r="E328" i="4"/>
  <c r="F328" i="4"/>
  <c r="G328" i="4"/>
  <c r="H328" i="4"/>
  <c r="J328" i="4" s="1"/>
  <c r="I328" i="4"/>
  <c r="C329" i="4"/>
  <c r="D329" i="4"/>
  <c r="E329" i="4"/>
  <c r="F329" i="4"/>
  <c r="G329" i="4"/>
  <c r="H329" i="4"/>
  <c r="I329" i="4"/>
  <c r="J329" i="4"/>
  <c r="K329" i="4"/>
  <c r="C330" i="4"/>
  <c r="D330" i="4"/>
  <c r="E330" i="4"/>
  <c r="F330" i="4"/>
  <c r="G330" i="4"/>
  <c r="H330" i="4"/>
  <c r="K330" i="4" s="1"/>
  <c r="I330" i="4"/>
  <c r="J330" i="4"/>
  <c r="C331" i="4"/>
  <c r="D331" i="4"/>
  <c r="E331" i="4"/>
  <c r="F331" i="4"/>
  <c r="G331" i="4"/>
  <c r="H331" i="4"/>
  <c r="K331" i="4" s="1"/>
  <c r="I331" i="4"/>
  <c r="C332" i="4"/>
  <c r="D332" i="4"/>
  <c r="E332" i="4"/>
  <c r="F332" i="4"/>
  <c r="G332" i="4"/>
  <c r="H332" i="4"/>
  <c r="J332" i="4" s="1"/>
  <c r="I332" i="4"/>
  <c r="C333" i="4"/>
  <c r="D333" i="4"/>
  <c r="E333" i="4"/>
  <c r="F333" i="4"/>
  <c r="G333" i="4"/>
  <c r="H333" i="4"/>
  <c r="I333" i="4"/>
  <c r="J333" i="4"/>
  <c r="K333" i="4"/>
  <c r="C334" i="4"/>
  <c r="D334" i="4"/>
  <c r="E334" i="4"/>
  <c r="F334" i="4"/>
  <c r="G334" i="4"/>
  <c r="H334" i="4"/>
  <c r="K334" i="4" s="1"/>
  <c r="I334" i="4"/>
  <c r="J334" i="4"/>
  <c r="C335" i="4"/>
  <c r="D335" i="4"/>
  <c r="E335" i="4"/>
  <c r="F335" i="4"/>
  <c r="G335" i="4"/>
  <c r="H335" i="4"/>
  <c r="J335" i="4" s="1"/>
  <c r="I335" i="4"/>
  <c r="C336" i="4"/>
  <c r="D336" i="4"/>
  <c r="E336" i="4"/>
  <c r="F336" i="4"/>
  <c r="G336" i="4"/>
  <c r="H336" i="4"/>
  <c r="J336" i="4" s="1"/>
  <c r="I336" i="4"/>
  <c r="C337" i="4"/>
  <c r="D337" i="4"/>
  <c r="E337" i="4"/>
  <c r="F337" i="4"/>
  <c r="G337" i="4"/>
  <c r="H337" i="4"/>
  <c r="I337" i="4"/>
  <c r="J337" i="4"/>
  <c r="K337" i="4"/>
  <c r="C338" i="4"/>
  <c r="D338" i="4"/>
  <c r="E338" i="4"/>
  <c r="F338" i="4"/>
  <c r="G338" i="4"/>
  <c r="H338" i="4"/>
  <c r="K338" i="4" s="1"/>
  <c r="I338" i="4"/>
  <c r="J338" i="4"/>
  <c r="C339" i="4"/>
  <c r="D339" i="4"/>
  <c r="E339" i="4"/>
  <c r="F339" i="4"/>
  <c r="G339" i="4"/>
  <c r="H339" i="4"/>
  <c r="J339" i="4" s="1"/>
  <c r="I339" i="4"/>
  <c r="C340" i="4"/>
  <c r="D340" i="4"/>
  <c r="E340" i="4"/>
  <c r="F340" i="4"/>
  <c r="G340" i="4"/>
  <c r="H340" i="4"/>
  <c r="J340" i="4" s="1"/>
  <c r="I340" i="4"/>
  <c r="C341" i="4"/>
  <c r="D341" i="4"/>
  <c r="E341" i="4"/>
  <c r="F341" i="4"/>
  <c r="G341" i="4"/>
  <c r="H341" i="4"/>
  <c r="I341" i="4"/>
  <c r="J341" i="4"/>
  <c r="K341" i="4"/>
  <c r="C342" i="4"/>
  <c r="D342" i="4"/>
  <c r="E342" i="4"/>
  <c r="F342" i="4"/>
  <c r="G342" i="4"/>
  <c r="H342" i="4"/>
  <c r="K342" i="4" s="1"/>
  <c r="I342" i="4"/>
  <c r="J342" i="4"/>
  <c r="C343" i="4"/>
  <c r="D343" i="4"/>
  <c r="E343" i="4"/>
  <c r="F343" i="4"/>
  <c r="G343" i="4"/>
  <c r="H343" i="4"/>
  <c r="K343" i="4" s="1"/>
  <c r="I343" i="4"/>
  <c r="C344" i="4"/>
  <c r="D344" i="4"/>
  <c r="E344" i="4"/>
  <c r="F344" i="4"/>
  <c r="G344" i="4"/>
  <c r="H344" i="4"/>
  <c r="J344" i="4" s="1"/>
  <c r="I344" i="4"/>
  <c r="C345" i="4"/>
  <c r="D345" i="4"/>
  <c r="E345" i="4"/>
  <c r="F345" i="4"/>
  <c r="G345" i="4"/>
  <c r="H345" i="4"/>
  <c r="I345" i="4"/>
  <c r="J345" i="4"/>
  <c r="K345" i="4"/>
  <c r="C346" i="4"/>
  <c r="D346" i="4"/>
  <c r="E346" i="4"/>
  <c r="F346" i="4"/>
  <c r="G346" i="4"/>
  <c r="H346" i="4"/>
  <c r="K346" i="4" s="1"/>
  <c r="I346" i="4"/>
  <c r="J346" i="4"/>
  <c r="C347" i="4"/>
  <c r="D347" i="4"/>
  <c r="E347" i="4"/>
  <c r="F347" i="4"/>
  <c r="G347" i="4"/>
  <c r="H347" i="4"/>
  <c r="K347" i="4" s="1"/>
  <c r="I347" i="4"/>
  <c r="C348" i="4"/>
  <c r="D348" i="4"/>
  <c r="E348" i="4"/>
  <c r="F348" i="4"/>
  <c r="G348" i="4"/>
  <c r="H348" i="4"/>
  <c r="J348" i="4" s="1"/>
  <c r="I348" i="4"/>
  <c r="C349" i="4"/>
  <c r="D349" i="4"/>
  <c r="E349" i="4"/>
  <c r="F349" i="4"/>
  <c r="G349" i="4"/>
  <c r="H349" i="4"/>
  <c r="I349" i="4"/>
  <c r="J349" i="4"/>
  <c r="K349" i="4"/>
  <c r="C350" i="4"/>
  <c r="D350" i="4"/>
  <c r="E350" i="4"/>
  <c r="F350" i="4"/>
  <c r="G350" i="4"/>
  <c r="H350" i="4"/>
  <c r="K350" i="4" s="1"/>
  <c r="I350" i="4"/>
  <c r="J350" i="4"/>
  <c r="C351" i="4"/>
  <c r="D351" i="4"/>
  <c r="E351" i="4"/>
  <c r="F351" i="4"/>
  <c r="G351" i="4"/>
  <c r="H351" i="4"/>
  <c r="K351" i="4" s="1"/>
  <c r="I351" i="4"/>
  <c r="C352" i="4"/>
  <c r="D352" i="4"/>
  <c r="E352" i="4"/>
  <c r="F352" i="4"/>
  <c r="G352" i="4"/>
  <c r="H352" i="4"/>
  <c r="J352" i="4" s="1"/>
  <c r="I352" i="4"/>
  <c r="C353" i="4"/>
  <c r="D353" i="4"/>
  <c r="E353" i="4"/>
  <c r="F353" i="4"/>
  <c r="G353" i="4"/>
  <c r="H353" i="4"/>
  <c r="I353" i="4"/>
  <c r="J353" i="4"/>
  <c r="K353" i="4"/>
  <c r="C354" i="4"/>
  <c r="D354" i="4"/>
  <c r="E354" i="4"/>
  <c r="F354" i="4"/>
  <c r="G354" i="4"/>
  <c r="H354" i="4"/>
  <c r="K354" i="4" s="1"/>
  <c r="I354" i="4"/>
  <c r="J354" i="4"/>
  <c r="C355" i="4"/>
  <c r="D355" i="4"/>
  <c r="E355" i="4"/>
  <c r="F355" i="4"/>
  <c r="G355" i="4"/>
  <c r="H355" i="4"/>
  <c r="J355" i="4" s="1"/>
  <c r="I355" i="4"/>
  <c r="C356" i="4"/>
  <c r="D356" i="4"/>
  <c r="E356" i="4"/>
  <c r="F356" i="4"/>
  <c r="G356" i="4"/>
  <c r="H356" i="4"/>
  <c r="J356" i="4" s="1"/>
  <c r="I356" i="4"/>
  <c r="C357" i="4"/>
  <c r="D357" i="4"/>
  <c r="E357" i="4"/>
  <c r="F357" i="4"/>
  <c r="G357" i="4"/>
  <c r="H357" i="4"/>
  <c r="I357" i="4"/>
  <c r="J357" i="4"/>
  <c r="K357" i="4"/>
  <c r="C358" i="4"/>
  <c r="D358" i="4"/>
  <c r="E358" i="4"/>
  <c r="F358" i="4"/>
  <c r="G358" i="4"/>
  <c r="H358" i="4"/>
  <c r="K358" i="4" s="1"/>
  <c r="I358" i="4"/>
  <c r="J358" i="4"/>
  <c r="C359" i="4"/>
  <c r="D359" i="4"/>
  <c r="E359" i="4"/>
  <c r="F359" i="4"/>
  <c r="G359" i="4"/>
  <c r="H359" i="4"/>
  <c r="J359" i="4" s="1"/>
  <c r="I359" i="4"/>
  <c r="C360" i="4"/>
  <c r="D360" i="4"/>
  <c r="E360" i="4"/>
  <c r="F360" i="4"/>
  <c r="G360" i="4"/>
  <c r="H360" i="4"/>
  <c r="J360" i="4" s="1"/>
  <c r="I360" i="4"/>
  <c r="C361" i="4"/>
  <c r="D361" i="4"/>
  <c r="E361" i="4"/>
  <c r="F361" i="4"/>
  <c r="G361" i="4"/>
  <c r="H361" i="4"/>
  <c r="I361" i="4"/>
  <c r="J361" i="4"/>
  <c r="K361" i="4"/>
  <c r="C362" i="4"/>
  <c r="D362" i="4"/>
  <c r="E362" i="4"/>
  <c r="F362" i="4"/>
  <c r="G362" i="4"/>
  <c r="H362" i="4"/>
  <c r="K362" i="4" s="1"/>
  <c r="I362" i="4"/>
  <c r="J362" i="4"/>
  <c r="C363" i="4"/>
  <c r="D363" i="4"/>
  <c r="E363" i="4"/>
  <c r="F363" i="4"/>
  <c r="G363" i="4"/>
  <c r="H363" i="4"/>
  <c r="K363" i="4" s="1"/>
  <c r="I363" i="4"/>
  <c r="C364" i="4"/>
  <c r="D364" i="4"/>
  <c r="E364" i="4"/>
  <c r="F364" i="4"/>
  <c r="G364" i="4"/>
  <c r="H364" i="4"/>
  <c r="J364" i="4" s="1"/>
  <c r="I364" i="4"/>
  <c r="C365" i="4"/>
  <c r="D365" i="4"/>
  <c r="E365" i="4"/>
  <c r="F365" i="4"/>
  <c r="G365" i="4"/>
  <c r="H365" i="4"/>
  <c r="I365" i="4"/>
  <c r="J365" i="4"/>
  <c r="K365" i="4"/>
  <c r="C366" i="4"/>
  <c r="D366" i="4"/>
  <c r="E366" i="4"/>
  <c r="F366" i="4"/>
  <c r="G366" i="4"/>
  <c r="H366" i="4"/>
  <c r="K366" i="4" s="1"/>
  <c r="I366" i="4"/>
  <c r="J366" i="4"/>
  <c r="C367" i="4"/>
  <c r="D367" i="4"/>
  <c r="E367" i="4"/>
  <c r="F367" i="4"/>
  <c r="G367" i="4"/>
  <c r="H367" i="4"/>
  <c r="J367" i="4" s="1"/>
  <c r="I367" i="4"/>
  <c r="C368" i="4"/>
  <c r="D368" i="4"/>
  <c r="E368" i="4"/>
  <c r="F368" i="4"/>
  <c r="G368" i="4"/>
  <c r="H368" i="4"/>
  <c r="J368" i="4" s="1"/>
  <c r="I368" i="4"/>
  <c r="C369" i="4"/>
  <c r="D369" i="4"/>
  <c r="E369" i="4"/>
  <c r="F369" i="4"/>
  <c r="G369" i="4"/>
  <c r="H369" i="4"/>
  <c r="I369" i="4"/>
  <c r="J369" i="4"/>
  <c r="K369" i="4"/>
  <c r="C370" i="4"/>
  <c r="D370" i="4"/>
  <c r="E370" i="4"/>
  <c r="F370" i="4"/>
  <c r="G370" i="4"/>
  <c r="H370" i="4"/>
  <c r="K370" i="4" s="1"/>
  <c r="I370" i="4"/>
  <c r="J370" i="4"/>
  <c r="C371" i="4"/>
  <c r="D371" i="4"/>
  <c r="E371" i="4"/>
  <c r="F371" i="4"/>
  <c r="G371" i="4"/>
  <c r="H371" i="4"/>
  <c r="K371" i="4" s="1"/>
  <c r="I371" i="4"/>
  <c r="C372" i="4"/>
  <c r="D372" i="4"/>
  <c r="E372" i="4"/>
  <c r="F372" i="4"/>
  <c r="G372" i="4"/>
  <c r="H372" i="4"/>
  <c r="J372" i="4" s="1"/>
  <c r="I372" i="4"/>
  <c r="C373" i="4"/>
  <c r="D373" i="4"/>
  <c r="E373" i="4"/>
  <c r="F373" i="4"/>
  <c r="G373" i="4"/>
  <c r="H373" i="4"/>
  <c r="I373" i="4"/>
  <c r="J373" i="4"/>
  <c r="K373" i="4"/>
  <c r="C374" i="4"/>
  <c r="D374" i="4"/>
  <c r="E374" i="4"/>
  <c r="F374" i="4"/>
  <c r="G374" i="4"/>
  <c r="H374" i="4"/>
  <c r="K374" i="4" s="1"/>
  <c r="I374" i="4"/>
  <c r="J374" i="4"/>
  <c r="C375" i="4"/>
  <c r="D375" i="4"/>
  <c r="E375" i="4"/>
  <c r="F375" i="4"/>
  <c r="G375" i="4"/>
  <c r="H375" i="4"/>
  <c r="K375" i="4" s="1"/>
  <c r="I375" i="4"/>
  <c r="C376" i="4"/>
  <c r="D376" i="4"/>
  <c r="E376" i="4"/>
  <c r="F376" i="4"/>
  <c r="G376" i="4"/>
  <c r="H376" i="4"/>
  <c r="J376" i="4" s="1"/>
  <c r="I376" i="4"/>
  <c r="C377" i="4"/>
  <c r="D377" i="4"/>
  <c r="E377" i="4"/>
  <c r="F377" i="4"/>
  <c r="G377" i="4"/>
  <c r="H377" i="4"/>
  <c r="I377" i="4"/>
  <c r="J377" i="4"/>
  <c r="K377" i="4"/>
  <c r="C378" i="4"/>
  <c r="D378" i="4"/>
  <c r="E378" i="4"/>
  <c r="F378" i="4"/>
  <c r="G378" i="4"/>
  <c r="H378" i="4"/>
  <c r="K378" i="4" s="1"/>
  <c r="I378" i="4"/>
  <c r="J378" i="4"/>
  <c r="C379" i="4"/>
  <c r="D379" i="4"/>
  <c r="E379" i="4"/>
  <c r="F379" i="4"/>
  <c r="G379" i="4"/>
  <c r="H379" i="4"/>
  <c r="K379" i="4" s="1"/>
  <c r="I379" i="4"/>
  <c r="C380" i="4"/>
  <c r="D380" i="4"/>
  <c r="E380" i="4"/>
  <c r="F380" i="4"/>
  <c r="G380" i="4"/>
  <c r="H380" i="4"/>
  <c r="J380" i="4" s="1"/>
  <c r="I380" i="4"/>
  <c r="C381" i="4"/>
  <c r="D381" i="4"/>
  <c r="E381" i="4"/>
  <c r="F381" i="4"/>
  <c r="G381" i="4"/>
  <c r="H381" i="4"/>
  <c r="I381" i="4"/>
  <c r="J381" i="4"/>
  <c r="K381" i="4"/>
  <c r="C382" i="4"/>
  <c r="D382" i="4"/>
  <c r="E382" i="4"/>
  <c r="F382" i="4"/>
  <c r="G382" i="4"/>
  <c r="H382" i="4"/>
  <c r="K382" i="4" s="1"/>
  <c r="I382" i="4"/>
  <c r="J382" i="4"/>
  <c r="C383" i="4"/>
  <c r="D383" i="4"/>
  <c r="E383" i="4"/>
  <c r="F383" i="4"/>
  <c r="G383" i="4"/>
  <c r="H383" i="4"/>
  <c r="K383" i="4" s="1"/>
  <c r="I383" i="4"/>
  <c r="C384" i="4"/>
  <c r="D384" i="4"/>
  <c r="E384" i="4"/>
  <c r="F384" i="4"/>
  <c r="G384" i="4"/>
  <c r="H384" i="4"/>
  <c r="J384" i="4" s="1"/>
  <c r="I384" i="4"/>
  <c r="C385" i="4"/>
  <c r="D385" i="4"/>
  <c r="E385" i="4"/>
  <c r="F385" i="4"/>
  <c r="G385" i="4"/>
  <c r="H385" i="4"/>
  <c r="I385" i="4"/>
  <c r="J385" i="4"/>
  <c r="K385" i="4"/>
  <c r="C386" i="4"/>
  <c r="D386" i="4"/>
  <c r="E386" i="4"/>
  <c r="F386" i="4"/>
  <c r="G386" i="4"/>
  <c r="H386" i="4"/>
  <c r="K386" i="4" s="1"/>
  <c r="I386" i="4"/>
  <c r="J386" i="4"/>
  <c r="C387" i="4"/>
  <c r="D387" i="4"/>
  <c r="E387" i="4"/>
  <c r="F387" i="4"/>
  <c r="G387" i="4"/>
  <c r="H387" i="4"/>
  <c r="J387" i="4" s="1"/>
  <c r="I387" i="4"/>
  <c r="C388" i="4"/>
  <c r="D388" i="4"/>
  <c r="E388" i="4"/>
  <c r="F388" i="4"/>
  <c r="G388" i="4"/>
  <c r="H388" i="4"/>
  <c r="J388" i="4" s="1"/>
  <c r="I388" i="4"/>
  <c r="C389" i="4"/>
  <c r="D389" i="4"/>
  <c r="E389" i="4"/>
  <c r="F389" i="4"/>
  <c r="G389" i="4"/>
  <c r="H389" i="4"/>
  <c r="I389" i="4"/>
  <c r="J389" i="4"/>
  <c r="K389" i="4"/>
  <c r="C390" i="4"/>
  <c r="D390" i="4"/>
  <c r="E390" i="4"/>
  <c r="F390" i="4"/>
  <c r="G390" i="4"/>
  <c r="H390" i="4"/>
  <c r="K390" i="4" s="1"/>
  <c r="I390" i="4"/>
  <c r="J390" i="4"/>
  <c r="C391" i="4"/>
  <c r="D391" i="4"/>
  <c r="E391" i="4"/>
  <c r="F391" i="4"/>
  <c r="G391" i="4"/>
  <c r="H391" i="4"/>
  <c r="J391" i="4" s="1"/>
  <c r="I391" i="4"/>
  <c r="C392" i="4"/>
  <c r="D392" i="4"/>
  <c r="E392" i="4"/>
  <c r="F392" i="4"/>
  <c r="G392" i="4"/>
  <c r="H392" i="4"/>
  <c r="J392" i="4" s="1"/>
  <c r="I392" i="4"/>
  <c r="C393" i="4"/>
  <c r="D393" i="4"/>
  <c r="E393" i="4"/>
  <c r="F393" i="4"/>
  <c r="G393" i="4"/>
  <c r="H393" i="4"/>
  <c r="I393" i="4"/>
  <c r="J393" i="4"/>
  <c r="K393" i="4"/>
  <c r="C394" i="4"/>
  <c r="D394" i="4"/>
  <c r="E394" i="4"/>
  <c r="F394" i="4"/>
  <c r="G394" i="4"/>
  <c r="H394" i="4"/>
  <c r="K394" i="4" s="1"/>
  <c r="I394" i="4"/>
  <c r="J394" i="4"/>
  <c r="C395" i="4"/>
  <c r="D395" i="4"/>
  <c r="E395" i="4"/>
  <c r="F395" i="4"/>
  <c r="G395" i="4"/>
  <c r="H395" i="4"/>
  <c r="J395" i="4" s="1"/>
  <c r="I395" i="4"/>
  <c r="C396" i="4"/>
  <c r="D396" i="4"/>
  <c r="E396" i="4"/>
  <c r="F396" i="4"/>
  <c r="G396" i="4"/>
  <c r="H396" i="4"/>
  <c r="J396" i="4" s="1"/>
  <c r="I396" i="4"/>
  <c r="C397" i="4"/>
  <c r="D397" i="4"/>
  <c r="E397" i="4"/>
  <c r="F397" i="4"/>
  <c r="G397" i="4"/>
  <c r="H397" i="4"/>
  <c r="I397" i="4"/>
  <c r="J397" i="4"/>
  <c r="K397" i="4"/>
  <c r="C398" i="4"/>
  <c r="D398" i="4"/>
  <c r="E398" i="4"/>
  <c r="F398" i="4"/>
  <c r="G398" i="4"/>
  <c r="H398" i="4"/>
  <c r="K398" i="4" s="1"/>
  <c r="I398" i="4"/>
  <c r="J398" i="4"/>
  <c r="C399" i="4"/>
  <c r="D399" i="4"/>
  <c r="E399" i="4"/>
  <c r="F399" i="4"/>
  <c r="G399" i="4"/>
  <c r="H399" i="4"/>
  <c r="J399" i="4" s="1"/>
  <c r="I399" i="4"/>
  <c r="C289" i="4"/>
  <c r="D289" i="4"/>
  <c r="E289" i="4"/>
  <c r="F289" i="4"/>
  <c r="O289" i="4"/>
  <c r="P289" i="4"/>
  <c r="Q289" i="4"/>
  <c r="R289" i="4"/>
  <c r="R289" i="2"/>
  <c r="S289" i="4" s="1"/>
  <c r="S289" i="2"/>
  <c r="T289" i="2" s="1"/>
  <c r="G289" i="2"/>
  <c r="G289" i="4" s="1"/>
  <c r="H289" i="2"/>
  <c r="H289" i="4" s="1"/>
  <c r="S386" i="10" l="1"/>
  <c r="S356" i="10"/>
  <c r="S348" i="10"/>
  <c r="S340" i="10"/>
  <c r="S332" i="10"/>
  <c r="S324" i="10"/>
  <c r="S318" i="10"/>
  <c r="S310" i="10"/>
  <c r="S394" i="10"/>
  <c r="S358" i="10"/>
  <c r="S350" i="10"/>
  <c r="S342" i="10"/>
  <c r="S334" i="10"/>
  <c r="S326" i="10"/>
  <c r="S388" i="10"/>
  <c r="S374" i="10"/>
  <c r="S366" i="10"/>
  <c r="S304" i="10"/>
  <c r="S396" i="10"/>
  <c r="S360" i="10"/>
  <c r="S352" i="10"/>
  <c r="S344" i="10"/>
  <c r="S336" i="10"/>
  <c r="S328" i="10"/>
  <c r="S298" i="10"/>
  <c r="S384" i="10"/>
  <c r="S354" i="10"/>
  <c r="S346" i="10"/>
  <c r="S338" i="10"/>
  <c r="S330" i="10"/>
  <c r="S322" i="10"/>
  <c r="S300" i="10"/>
  <c r="S398" i="10"/>
  <c r="S370" i="10"/>
  <c r="S362" i="10"/>
  <c r="S379" i="9"/>
  <c r="S291" i="9"/>
  <c r="U290" i="9"/>
  <c r="R393" i="3"/>
  <c r="T379" i="3"/>
  <c r="S379" i="3"/>
  <c r="V379" i="3"/>
  <c r="W379" i="3"/>
  <c r="X393" i="3"/>
  <c r="R386" i="3"/>
  <c r="H393" i="3"/>
  <c r="K393" i="3"/>
  <c r="I393" i="3"/>
  <c r="L393" i="3"/>
  <c r="S391" i="3"/>
  <c r="W391" i="3"/>
  <c r="T391" i="3"/>
  <c r="V391" i="3"/>
  <c r="I397" i="3"/>
  <c r="H397" i="3"/>
  <c r="K397" i="3"/>
  <c r="L397" i="3"/>
  <c r="I395" i="3"/>
  <c r="K395" i="3"/>
  <c r="L395" i="3"/>
  <c r="G395" i="3"/>
  <c r="H395" i="3"/>
  <c r="M395" i="3"/>
  <c r="M399" i="3"/>
  <c r="G399" i="3"/>
  <c r="J398" i="3"/>
  <c r="G398" i="3" s="1"/>
  <c r="X396" i="3"/>
  <c r="H396" i="3"/>
  <c r="U390" i="3"/>
  <c r="R390" i="3" s="1"/>
  <c r="J390" i="3"/>
  <c r="H389" i="3"/>
  <c r="I389" i="3"/>
  <c r="L389" i="3"/>
  <c r="G379" i="3"/>
  <c r="U377" i="3"/>
  <c r="X377" i="3" s="1"/>
  <c r="T369" i="3"/>
  <c r="S331" i="3"/>
  <c r="T331" i="3"/>
  <c r="W331" i="3"/>
  <c r="V331" i="3"/>
  <c r="X331" i="3"/>
  <c r="U399" i="3"/>
  <c r="M393" i="3"/>
  <c r="G393" i="3"/>
  <c r="M388" i="3"/>
  <c r="J386" i="3"/>
  <c r="M386" i="3"/>
  <c r="M384" i="3"/>
  <c r="U383" i="3"/>
  <c r="X383" i="3"/>
  <c r="J380" i="3"/>
  <c r="G380" i="3" s="1"/>
  <c r="T371" i="3"/>
  <c r="S371" i="3"/>
  <c r="W371" i="3"/>
  <c r="R368" i="3"/>
  <c r="U368" i="3"/>
  <c r="M353" i="3"/>
  <c r="K353" i="3"/>
  <c r="H353" i="3"/>
  <c r="I353" i="3"/>
  <c r="L353" i="3"/>
  <c r="S341" i="3"/>
  <c r="T341" i="3"/>
  <c r="V341" i="3"/>
  <c r="W341" i="3"/>
  <c r="W315" i="3"/>
  <c r="X315" i="3"/>
  <c r="R315" i="3"/>
  <c r="S315" i="3"/>
  <c r="T315" i="3"/>
  <c r="V315" i="3"/>
  <c r="S396" i="3"/>
  <c r="W396" i="3"/>
  <c r="U393" i="3"/>
  <c r="K388" i="3"/>
  <c r="U386" i="3"/>
  <c r="J385" i="3"/>
  <c r="G385" i="3"/>
  <c r="U382" i="3"/>
  <c r="T380" i="3"/>
  <c r="V380" i="3"/>
  <c r="W380" i="3"/>
  <c r="S380" i="3"/>
  <c r="R374" i="3"/>
  <c r="R373" i="3"/>
  <c r="V369" i="3"/>
  <c r="S369" i="3"/>
  <c r="X368" i="3"/>
  <c r="J329" i="3"/>
  <c r="U394" i="3"/>
  <c r="I388" i="3"/>
  <c r="T396" i="3"/>
  <c r="G396" i="3"/>
  <c r="M396" i="3"/>
  <c r="X392" i="3"/>
  <c r="X387" i="3"/>
  <c r="G384" i="3"/>
  <c r="R380" i="3"/>
  <c r="X378" i="3"/>
  <c r="U370" i="3"/>
  <c r="R370" i="3" s="1"/>
  <c r="M359" i="3"/>
  <c r="H359" i="3"/>
  <c r="I359" i="3"/>
  <c r="K359" i="3"/>
  <c r="L359" i="3"/>
  <c r="X356" i="3"/>
  <c r="H349" i="3"/>
  <c r="K349" i="3"/>
  <c r="I349" i="3"/>
  <c r="L349" i="3"/>
  <c r="T343" i="3"/>
  <c r="W343" i="3"/>
  <c r="R343" i="3"/>
  <c r="S343" i="3"/>
  <c r="R321" i="3"/>
  <c r="S316" i="3"/>
  <c r="W316" i="3"/>
  <c r="T316" i="3"/>
  <c r="V316" i="3"/>
  <c r="J392" i="3"/>
  <c r="G392" i="3"/>
  <c r="X385" i="3"/>
  <c r="S385" i="3"/>
  <c r="V385" i="3"/>
  <c r="H383" i="3"/>
  <c r="M383" i="3"/>
  <c r="K383" i="3"/>
  <c r="X375" i="3"/>
  <c r="U375" i="3"/>
  <c r="X316" i="3"/>
  <c r="L388" i="3"/>
  <c r="H388" i="3"/>
  <c r="H384" i="3"/>
  <c r="K384" i="3"/>
  <c r="L384" i="3"/>
  <c r="V381" i="3"/>
  <c r="S381" i="3"/>
  <c r="W381" i="3"/>
  <c r="R379" i="3"/>
  <c r="G377" i="3"/>
  <c r="J377" i="3"/>
  <c r="H361" i="3"/>
  <c r="K361" i="3"/>
  <c r="L361" i="3"/>
  <c r="U357" i="3"/>
  <c r="R357" i="3"/>
  <c r="I311" i="3"/>
  <c r="H311" i="3"/>
  <c r="L311" i="3"/>
  <c r="K311" i="3"/>
  <c r="L382" i="3"/>
  <c r="K382" i="3"/>
  <c r="R392" i="3"/>
  <c r="V384" i="3"/>
  <c r="W384" i="3"/>
  <c r="X379" i="3"/>
  <c r="V378" i="3"/>
  <c r="S378" i="3"/>
  <c r="L370" i="3"/>
  <c r="H370" i="3"/>
  <c r="I370" i="3"/>
  <c r="K370" i="3"/>
  <c r="J367" i="3"/>
  <c r="M367" i="3"/>
  <c r="S344" i="3"/>
  <c r="V344" i="3"/>
  <c r="T344" i="3"/>
  <c r="W344" i="3"/>
  <c r="X344" i="3"/>
  <c r="M341" i="3"/>
  <c r="K341" i="3"/>
  <c r="H341" i="3"/>
  <c r="I341" i="3"/>
  <c r="L341" i="3"/>
  <c r="H325" i="3"/>
  <c r="K325" i="3"/>
  <c r="I325" i="3"/>
  <c r="L325" i="3"/>
  <c r="S313" i="3"/>
  <c r="T313" i="3"/>
  <c r="W313" i="3"/>
  <c r="X313" i="3"/>
  <c r="R313" i="3"/>
  <c r="V313" i="3"/>
  <c r="R398" i="3"/>
  <c r="U398" i="3"/>
  <c r="X397" i="3"/>
  <c r="R385" i="3"/>
  <c r="T384" i="3"/>
  <c r="G383" i="3"/>
  <c r="I382" i="3"/>
  <c r="J373" i="3"/>
  <c r="M373" i="3" s="1"/>
  <c r="U364" i="3"/>
  <c r="X364" i="3" s="1"/>
  <c r="R364" i="3"/>
  <c r="J362" i="3"/>
  <c r="M362" i="3"/>
  <c r="G361" i="3"/>
  <c r="J356" i="3"/>
  <c r="M356" i="3"/>
  <c r="W346" i="3"/>
  <c r="V346" i="3"/>
  <c r="S346" i="3"/>
  <c r="T346" i="3"/>
  <c r="S322" i="3"/>
  <c r="W322" i="3"/>
  <c r="T322" i="3"/>
  <c r="V322" i="3"/>
  <c r="H399" i="3"/>
  <c r="K399" i="3"/>
  <c r="U389" i="3"/>
  <c r="X389" i="3" s="1"/>
  <c r="X351" i="3"/>
  <c r="I335" i="3"/>
  <c r="H335" i="3"/>
  <c r="K335" i="3"/>
  <c r="L335" i="3"/>
  <c r="I399" i="3"/>
  <c r="G397" i="3"/>
  <c r="L396" i="3"/>
  <c r="T392" i="3"/>
  <c r="W392" i="3"/>
  <c r="J391" i="3"/>
  <c r="H379" i="3"/>
  <c r="L379" i="3"/>
  <c r="K379" i="3"/>
  <c r="S376" i="3"/>
  <c r="V376" i="3"/>
  <c r="K364" i="3"/>
  <c r="H364" i="3"/>
  <c r="L364" i="3"/>
  <c r="G364" i="3"/>
  <c r="I364" i="3"/>
  <c r="J363" i="3"/>
  <c r="R358" i="3"/>
  <c r="J350" i="3"/>
  <c r="M350" i="3"/>
  <c r="H337" i="3"/>
  <c r="K337" i="3"/>
  <c r="L337" i="3"/>
  <c r="I337" i="3"/>
  <c r="K322" i="3"/>
  <c r="I322" i="3"/>
  <c r="L322" i="3"/>
  <c r="H322" i="3"/>
  <c r="M397" i="3"/>
  <c r="J394" i="3"/>
  <c r="M394" i="3" s="1"/>
  <c r="U388" i="3"/>
  <c r="V387" i="3"/>
  <c r="S387" i="3"/>
  <c r="V372" i="3"/>
  <c r="S372" i="3"/>
  <c r="T372" i="3"/>
  <c r="W372" i="3"/>
  <c r="H371" i="3"/>
  <c r="K371" i="3"/>
  <c r="L371" i="3"/>
  <c r="M371" i="3"/>
  <c r="U366" i="3"/>
  <c r="X366" i="3"/>
  <c r="S319" i="3"/>
  <c r="T319" i="3"/>
  <c r="W319" i="3"/>
  <c r="V319" i="3"/>
  <c r="X319" i="3"/>
  <c r="I396" i="3"/>
  <c r="U395" i="3"/>
  <c r="T387" i="3"/>
  <c r="G382" i="3"/>
  <c r="L381" i="3"/>
  <c r="G381" i="3"/>
  <c r="H381" i="3"/>
  <c r="M381" i="3"/>
  <c r="T374" i="3"/>
  <c r="V374" i="3"/>
  <c r="S374" i="3"/>
  <c r="T373" i="3"/>
  <c r="V373" i="3"/>
  <c r="W373" i="3"/>
  <c r="K358" i="3"/>
  <c r="I358" i="3"/>
  <c r="L358" i="3"/>
  <c r="M358" i="3"/>
  <c r="G358" i="3"/>
  <c r="H358" i="3"/>
  <c r="M318" i="3"/>
  <c r="J318" i="3"/>
  <c r="H313" i="3"/>
  <c r="K313" i="3"/>
  <c r="I313" i="3"/>
  <c r="L313" i="3"/>
  <c r="R391" i="3"/>
  <c r="J387" i="3"/>
  <c r="R384" i="3"/>
  <c r="H376" i="3"/>
  <c r="X374" i="3"/>
  <c r="X373" i="3"/>
  <c r="J366" i="3"/>
  <c r="G366" i="3" s="1"/>
  <c r="X357" i="3"/>
  <c r="U356" i="3"/>
  <c r="H352" i="3"/>
  <c r="K348" i="3"/>
  <c r="M340" i="3"/>
  <c r="G340" i="3"/>
  <c r="S335" i="3"/>
  <c r="R335" i="3"/>
  <c r="X335" i="3"/>
  <c r="S334" i="3"/>
  <c r="W334" i="3"/>
  <c r="V334" i="3"/>
  <c r="G334" i="3"/>
  <c r="M334" i="3"/>
  <c r="R330" i="3"/>
  <c r="U326" i="3"/>
  <c r="R326" i="3" s="1"/>
  <c r="M323" i="3"/>
  <c r="U320" i="3"/>
  <c r="G317" i="3"/>
  <c r="S304" i="3"/>
  <c r="T304" i="3"/>
  <c r="V304" i="3"/>
  <c r="W304" i="3"/>
  <c r="X304" i="3"/>
  <c r="J369" i="3"/>
  <c r="X358" i="3"/>
  <c r="G349" i="3"/>
  <c r="M349" i="3"/>
  <c r="R341" i="3"/>
  <c r="H331" i="3"/>
  <c r="K331" i="3"/>
  <c r="I327" i="3"/>
  <c r="K327" i="3"/>
  <c r="L327" i="3"/>
  <c r="X325" i="3"/>
  <c r="R324" i="3"/>
  <c r="U324" i="3"/>
  <c r="I321" i="3"/>
  <c r="K321" i="3"/>
  <c r="L321" i="3"/>
  <c r="U314" i="3"/>
  <c r="K310" i="3"/>
  <c r="L310" i="3"/>
  <c r="W309" i="3"/>
  <c r="S309" i="3"/>
  <c r="J297" i="3"/>
  <c r="M297" i="3"/>
  <c r="M363" i="3"/>
  <c r="I360" i="3"/>
  <c r="H360" i="3"/>
  <c r="U358" i="3"/>
  <c r="M357" i="3"/>
  <c r="T355" i="3"/>
  <c r="W355" i="3"/>
  <c r="R353" i="3"/>
  <c r="U353" i="3"/>
  <c r="W352" i="3"/>
  <c r="S352" i="3"/>
  <c r="U349" i="3"/>
  <c r="R349" i="3" s="1"/>
  <c r="H348" i="3"/>
  <c r="J339" i="3"/>
  <c r="M333" i="3"/>
  <c r="I331" i="3"/>
  <c r="J328" i="3"/>
  <c r="G328" i="3" s="1"/>
  <c r="H327" i="3"/>
  <c r="X322" i="3"/>
  <c r="H321" i="3"/>
  <c r="U318" i="3"/>
  <c r="I315" i="3"/>
  <c r="K315" i="3"/>
  <c r="L315" i="3"/>
  <c r="I310" i="3"/>
  <c r="S308" i="3"/>
  <c r="V308" i="3"/>
  <c r="W308" i="3"/>
  <c r="X308" i="3"/>
  <c r="R306" i="3"/>
  <c r="X382" i="3"/>
  <c r="R378" i="3"/>
  <c r="X365" i="3"/>
  <c r="T361" i="3"/>
  <c r="W361" i="3"/>
  <c r="S361" i="3"/>
  <c r="M361" i="3"/>
  <c r="K357" i="3"/>
  <c r="S355" i="3"/>
  <c r="T352" i="3"/>
  <c r="J351" i="3"/>
  <c r="G351" i="3" s="1"/>
  <c r="U350" i="3"/>
  <c r="R350" i="3" s="1"/>
  <c r="V342" i="3"/>
  <c r="J336" i="3"/>
  <c r="G336" i="3" s="1"/>
  <c r="J332" i="3"/>
  <c r="M332" i="3" s="1"/>
  <c r="U328" i="3"/>
  <c r="R328" i="3" s="1"/>
  <c r="G327" i="3"/>
  <c r="S323" i="3"/>
  <c r="R323" i="3"/>
  <c r="V323" i="3"/>
  <c r="G322" i="3"/>
  <c r="M322" i="3"/>
  <c r="G321" i="3"/>
  <c r="H315" i="3"/>
  <c r="M311" i="3"/>
  <c r="H310" i="3"/>
  <c r="J374" i="3"/>
  <c r="X369" i="3"/>
  <c r="M364" i="3"/>
  <c r="U362" i="3"/>
  <c r="R361" i="3"/>
  <c r="R352" i="3"/>
  <c r="M352" i="3"/>
  <c r="W345" i="3"/>
  <c r="X338" i="3"/>
  <c r="J338" i="3"/>
  <c r="M338" i="3" s="1"/>
  <c r="M337" i="3"/>
  <c r="G337" i="3"/>
  <c r="S317" i="3"/>
  <c r="T317" i="3"/>
  <c r="W317" i="3"/>
  <c r="J316" i="3"/>
  <c r="I309" i="3"/>
  <c r="K309" i="3"/>
  <c r="L309" i="3"/>
  <c r="H309" i="3"/>
  <c r="L308" i="3"/>
  <c r="R376" i="3"/>
  <c r="G357" i="3"/>
  <c r="R346" i="3"/>
  <c r="X343" i="3"/>
  <c r="W340" i="3"/>
  <c r="S340" i="3"/>
  <c r="W338" i="3"/>
  <c r="G326" i="3"/>
  <c r="K324" i="3"/>
  <c r="I324" i="3"/>
  <c r="L324" i="3"/>
  <c r="I299" i="3"/>
  <c r="K299" i="3"/>
  <c r="L299" i="3"/>
  <c r="H299" i="3"/>
  <c r="G298" i="3"/>
  <c r="R296" i="3"/>
  <c r="S296" i="3"/>
  <c r="T296" i="3"/>
  <c r="V296" i="3"/>
  <c r="W296" i="3"/>
  <c r="X296" i="3"/>
  <c r="X376" i="3"/>
  <c r="R372" i="3"/>
  <c r="J368" i="3"/>
  <c r="M360" i="3"/>
  <c r="R355" i="3"/>
  <c r="X355" i="3"/>
  <c r="J354" i="3"/>
  <c r="G354" i="3" s="1"/>
  <c r="M348" i="3"/>
  <c r="T345" i="3"/>
  <c r="J345" i="3"/>
  <c r="M345" i="3" s="1"/>
  <c r="X341" i="3"/>
  <c r="U339" i="3"/>
  <c r="R339" i="3" s="1"/>
  <c r="X336" i="3"/>
  <c r="W333" i="3"/>
  <c r="X333" i="3"/>
  <c r="S333" i="3"/>
  <c r="H324" i="3"/>
  <c r="J320" i="3"/>
  <c r="M320" i="3"/>
  <c r="G315" i="3"/>
  <c r="M312" i="3"/>
  <c r="S311" i="3"/>
  <c r="V311" i="3"/>
  <c r="X311" i="3"/>
  <c r="H307" i="3"/>
  <c r="I307" i="3"/>
  <c r="K307" i="3"/>
  <c r="K306" i="3"/>
  <c r="L306" i="3"/>
  <c r="I306" i="3"/>
  <c r="H306" i="3"/>
  <c r="S342" i="3"/>
  <c r="X342" i="3"/>
  <c r="K340" i="3"/>
  <c r="L340" i="3"/>
  <c r="X330" i="3"/>
  <c r="M325" i="3"/>
  <c r="G325" i="3"/>
  <c r="G324" i="3"/>
  <c r="S310" i="3"/>
  <c r="W310" i="3"/>
  <c r="T310" i="3"/>
  <c r="M299" i="3"/>
  <c r="I357" i="3"/>
  <c r="L357" i="3"/>
  <c r="G347" i="3"/>
  <c r="J347" i="3"/>
  <c r="G344" i="3"/>
  <c r="H343" i="3"/>
  <c r="K343" i="3"/>
  <c r="I343" i="3"/>
  <c r="L343" i="3"/>
  <c r="G341" i="3"/>
  <c r="G335" i="3"/>
  <c r="K334" i="3"/>
  <c r="I334" i="3"/>
  <c r="J330" i="3"/>
  <c r="X328" i="3"/>
  <c r="I323" i="3"/>
  <c r="K323" i="3"/>
  <c r="J319" i="3"/>
  <c r="R316" i="3"/>
  <c r="K312" i="3"/>
  <c r="I312" i="3"/>
  <c r="I308" i="3"/>
  <c r="K308" i="3"/>
  <c r="G304" i="3"/>
  <c r="G296" i="3"/>
  <c r="R360" i="3"/>
  <c r="G353" i="3"/>
  <c r="S347" i="3"/>
  <c r="V347" i="3"/>
  <c r="X347" i="3"/>
  <c r="K346" i="3"/>
  <c r="I346" i="3"/>
  <c r="S338" i="3"/>
  <c r="V338" i="3"/>
  <c r="R338" i="3"/>
  <c r="M335" i="3"/>
  <c r="H334" i="3"/>
  <c r="I333" i="3"/>
  <c r="K333" i="3"/>
  <c r="L333" i="3"/>
  <c r="U332" i="3"/>
  <c r="R332" i="3" s="1"/>
  <c r="T330" i="3"/>
  <c r="S325" i="3"/>
  <c r="T325" i="3"/>
  <c r="W325" i="3"/>
  <c r="H323" i="3"/>
  <c r="I317" i="3"/>
  <c r="L317" i="3"/>
  <c r="M313" i="3"/>
  <c r="G313" i="3"/>
  <c r="H312" i="3"/>
  <c r="R302" i="3"/>
  <c r="S302" i="3"/>
  <c r="T302" i="3"/>
  <c r="V302" i="3"/>
  <c r="W302" i="3"/>
  <c r="X302" i="3"/>
  <c r="U297" i="3"/>
  <c r="X297" i="3" s="1"/>
  <c r="H296" i="3"/>
  <c r="I296" i="3"/>
  <c r="K296" i="3"/>
  <c r="L296" i="3"/>
  <c r="X381" i="3"/>
  <c r="J375" i="3"/>
  <c r="U367" i="3"/>
  <c r="T365" i="3"/>
  <c r="J365" i="3"/>
  <c r="U360" i="3"/>
  <c r="S359" i="3"/>
  <c r="V359" i="3"/>
  <c r="G359" i="3"/>
  <c r="G356" i="3"/>
  <c r="H355" i="3"/>
  <c r="K355" i="3"/>
  <c r="I355" i="3"/>
  <c r="U354" i="3"/>
  <c r="U351" i="3"/>
  <c r="T347" i="3"/>
  <c r="H346" i="3"/>
  <c r="U337" i="3"/>
  <c r="X337" i="3"/>
  <c r="H333" i="3"/>
  <c r="S330" i="3"/>
  <c r="R325" i="3"/>
  <c r="H317" i="3"/>
  <c r="R309" i="3"/>
  <c r="T308" i="3"/>
  <c r="R354" i="3"/>
  <c r="G350" i="3"/>
  <c r="R336" i="3"/>
  <c r="G310" i="3"/>
  <c r="M310" i="3"/>
  <c r="U307" i="3"/>
  <c r="V305" i="3"/>
  <c r="X305" i="3"/>
  <c r="S305" i="3"/>
  <c r="U303" i="3"/>
  <c r="R303" i="3" s="1"/>
  <c r="H302" i="3"/>
  <c r="I302" i="3"/>
  <c r="K302" i="3"/>
  <c r="L302" i="3"/>
  <c r="V299" i="3"/>
  <c r="W299" i="3"/>
  <c r="X299" i="3"/>
  <c r="R299" i="3"/>
  <c r="S299" i="3"/>
  <c r="R300" i="3"/>
  <c r="U363" i="3"/>
  <c r="U348" i="3"/>
  <c r="R348" i="3" s="1"/>
  <c r="J344" i="3"/>
  <c r="M344" i="3"/>
  <c r="W327" i="3"/>
  <c r="X327" i="3"/>
  <c r="J326" i="3"/>
  <c r="M326" i="3"/>
  <c r="G323" i="3"/>
  <c r="G320" i="3"/>
  <c r="R312" i="3"/>
  <c r="U312" i="3"/>
  <c r="G308" i="3"/>
  <c r="G303" i="3"/>
  <c r="J303" i="3"/>
  <c r="M303" i="3"/>
  <c r="G362" i="3"/>
  <c r="R342" i="3"/>
  <c r="M331" i="3"/>
  <c r="G331" i="3"/>
  <c r="U321" i="3"/>
  <c r="M317" i="3"/>
  <c r="J314" i="3"/>
  <c r="M314" i="3" s="1"/>
  <c r="G311" i="3"/>
  <c r="M307" i="3"/>
  <c r="I305" i="3"/>
  <c r="L305" i="3"/>
  <c r="K300" i="3"/>
  <c r="L300" i="3"/>
  <c r="M300" i="3"/>
  <c r="H300" i="3"/>
  <c r="I300" i="3"/>
  <c r="G299" i="3"/>
  <c r="M308" i="3"/>
  <c r="U306" i="3"/>
  <c r="M302" i="3"/>
  <c r="K301" i="3"/>
  <c r="U300" i="3"/>
  <c r="M296" i="3"/>
  <c r="U301" i="3"/>
  <c r="I301" i="3"/>
  <c r="X309" i="3"/>
  <c r="G307" i="3"/>
  <c r="M304" i="3"/>
  <c r="G301" i="3"/>
  <c r="M298" i="3"/>
  <c r="X298" i="3"/>
  <c r="W298" i="3"/>
  <c r="J304" i="3"/>
  <c r="V298" i="3"/>
  <c r="J298" i="3"/>
  <c r="T298" i="3"/>
  <c r="S292" i="3"/>
  <c r="T292" i="3"/>
  <c r="V292" i="3"/>
  <c r="W292" i="3"/>
  <c r="H291" i="3"/>
  <c r="I291" i="3"/>
  <c r="K291" i="3"/>
  <c r="L291" i="3"/>
  <c r="R290" i="3"/>
  <c r="S290" i="3"/>
  <c r="T290" i="3"/>
  <c r="X290" i="3"/>
  <c r="V290" i="3"/>
  <c r="W290" i="3"/>
  <c r="G290" i="3"/>
  <c r="H290" i="3"/>
  <c r="I290" i="3"/>
  <c r="K290" i="3"/>
  <c r="L290" i="3"/>
  <c r="M290" i="3"/>
  <c r="I293" i="3"/>
  <c r="K293" i="3"/>
  <c r="L293" i="3"/>
  <c r="H293" i="3"/>
  <c r="S291" i="3"/>
  <c r="T291" i="3"/>
  <c r="V291" i="3"/>
  <c r="W291" i="3"/>
  <c r="L295" i="3"/>
  <c r="K295" i="3"/>
  <c r="I294" i="3"/>
  <c r="S293" i="3"/>
  <c r="H294" i="3"/>
  <c r="U295" i="3"/>
  <c r="I295" i="3"/>
  <c r="S294" i="3"/>
  <c r="G294" i="3"/>
  <c r="M291" i="3"/>
  <c r="X291" i="3"/>
  <c r="G295" i="3"/>
  <c r="X292" i="3"/>
  <c r="M293" i="3"/>
  <c r="J292" i="3"/>
  <c r="M292" i="3" s="1"/>
  <c r="W293" i="3"/>
  <c r="L294" i="3"/>
  <c r="W398" i="4"/>
  <c r="W394" i="4"/>
  <c r="W390" i="4"/>
  <c r="W386" i="4"/>
  <c r="W382" i="4"/>
  <c r="W378" i="4"/>
  <c r="W374" i="4"/>
  <c r="W370" i="4"/>
  <c r="W366" i="4"/>
  <c r="W362" i="4"/>
  <c r="W358" i="4"/>
  <c r="W354" i="4"/>
  <c r="W350" i="4"/>
  <c r="W346" i="4"/>
  <c r="W342" i="4"/>
  <c r="W338" i="4"/>
  <c r="W334" i="4"/>
  <c r="W330" i="4"/>
  <c r="W326" i="4"/>
  <c r="W322" i="4"/>
  <c r="W318" i="4"/>
  <c r="W314" i="4"/>
  <c r="W310" i="4"/>
  <c r="W306" i="4"/>
  <c r="W302" i="4"/>
  <c r="W298" i="4"/>
  <c r="W294" i="4"/>
  <c r="W290" i="4"/>
  <c r="W399" i="4"/>
  <c r="W391" i="4"/>
  <c r="W379" i="4"/>
  <c r="W371" i="4"/>
  <c r="W355" i="4"/>
  <c r="W351" i="4"/>
  <c r="W347" i="4"/>
  <c r="W343" i="4"/>
  <c r="W339" i="4"/>
  <c r="W335" i="4"/>
  <c r="W331" i="4"/>
  <c r="W327" i="4"/>
  <c r="W323" i="4"/>
  <c r="W319" i="4"/>
  <c r="W315" i="4"/>
  <c r="W395" i="4"/>
  <c r="W387" i="4"/>
  <c r="W383" i="4"/>
  <c r="W375" i="4"/>
  <c r="W367" i="4"/>
  <c r="W363" i="4"/>
  <c r="W359" i="4"/>
  <c r="W396" i="4"/>
  <c r="W392" i="4"/>
  <c r="W388" i="4"/>
  <c r="W384" i="4"/>
  <c r="W380" i="4"/>
  <c r="W376" i="4"/>
  <c r="W372" i="4"/>
  <c r="W368" i="4"/>
  <c r="W364" i="4"/>
  <c r="W360" i="4"/>
  <c r="W356" i="4"/>
  <c r="W352" i="4"/>
  <c r="W348" i="4"/>
  <c r="W344" i="4"/>
  <c r="W340" i="4"/>
  <c r="W336" i="4"/>
  <c r="W332" i="4"/>
  <c r="W328" i="4"/>
  <c r="W324" i="4"/>
  <c r="W320" i="4"/>
  <c r="W316" i="4"/>
  <c r="W312" i="4"/>
  <c r="W308" i="4"/>
  <c r="W304" i="4"/>
  <c r="W300" i="4"/>
  <c r="W296" i="4"/>
  <c r="W292" i="4"/>
  <c r="K391" i="4"/>
  <c r="K335" i="4"/>
  <c r="K323" i="4"/>
  <c r="K319" i="4"/>
  <c r="K295" i="4"/>
  <c r="K399" i="4"/>
  <c r="K395" i="4"/>
  <c r="K367" i="4"/>
  <c r="K359" i="4"/>
  <c r="K355" i="4"/>
  <c r="K339" i="4"/>
  <c r="K311" i="4"/>
  <c r="K307" i="4"/>
  <c r="K299" i="4"/>
  <c r="J383" i="4"/>
  <c r="J379" i="4"/>
  <c r="J375" i="4"/>
  <c r="J371" i="4"/>
  <c r="J363" i="4"/>
  <c r="J351" i="4"/>
  <c r="J347" i="4"/>
  <c r="J343" i="4"/>
  <c r="J331" i="4"/>
  <c r="J327" i="4"/>
  <c r="J315" i="4"/>
  <c r="J303" i="4"/>
  <c r="K387" i="4"/>
  <c r="K396" i="4"/>
  <c r="K392" i="4"/>
  <c r="K388" i="4"/>
  <c r="K384" i="4"/>
  <c r="K380" i="4"/>
  <c r="K376" i="4"/>
  <c r="K372" i="4"/>
  <c r="K368" i="4"/>
  <c r="K364" i="4"/>
  <c r="K360" i="4"/>
  <c r="K356" i="4"/>
  <c r="K352" i="4"/>
  <c r="K348" i="4"/>
  <c r="K344" i="4"/>
  <c r="K340" i="4"/>
  <c r="K336" i="4"/>
  <c r="K332" i="4"/>
  <c r="K328" i="4"/>
  <c r="K324" i="4"/>
  <c r="K320" i="4"/>
  <c r="K316" i="4"/>
  <c r="K312" i="4"/>
  <c r="K308" i="4"/>
  <c r="K304" i="4"/>
  <c r="K300" i="4"/>
  <c r="K296" i="4"/>
  <c r="K292" i="4"/>
  <c r="T289" i="4"/>
  <c r="Z289" i="4"/>
  <c r="U289" i="2"/>
  <c r="I289" i="1" s="1"/>
  <c r="U289" i="4"/>
  <c r="N289" i="4"/>
  <c r="I289" i="2"/>
  <c r="C288" i="4"/>
  <c r="D288" i="4"/>
  <c r="E288" i="4"/>
  <c r="F288" i="4"/>
  <c r="O288" i="4"/>
  <c r="P288" i="4"/>
  <c r="Q288" i="4"/>
  <c r="R288" i="4"/>
  <c r="R288" i="2"/>
  <c r="S288" i="2"/>
  <c r="T288" i="4" s="1"/>
  <c r="G288" i="2"/>
  <c r="G288" i="4" s="1"/>
  <c r="H288" i="2"/>
  <c r="H288" i="4" s="1"/>
  <c r="S307" i="3" l="1"/>
  <c r="T307" i="3"/>
  <c r="W307" i="3"/>
  <c r="X307" i="3"/>
  <c r="V307" i="3"/>
  <c r="K330" i="3"/>
  <c r="I330" i="3"/>
  <c r="H330" i="3"/>
  <c r="L330" i="3"/>
  <c r="I368" i="3"/>
  <c r="H368" i="3"/>
  <c r="K368" i="3"/>
  <c r="L368" i="3"/>
  <c r="M368" i="3"/>
  <c r="S362" i="3"/>
  <c r="V362" i="3"/>
  <c r="R362" i="3"/>
  <c r="T362" i="3"/>
  <c r="W362" i="3"/>
  <c r="M328" i="3"/>
  <c r="R307" i="3"/>
  <c r="H362" i="3"/>
  <c r="K362" i="3"/>
  <c r="L362" i="3"/>
  <c r="I362" i="3"/>
  <c r="S382" i="3"/>
  <c r="V382" i="3"/>
  <c r="W382" i="3"/>
  <c r="T382" i="3"/>
  <c r="G345" i="3"/>
  <c r="W321" i="3"/>
  <c r="X321" i="3"/>
  <c r="V321" i="3"/>
  <c r="S321" i="3"/>
  <c r="T321" i="3"/>
  <c r="S337" i="3"/>
  <c r="T337" i="3"/>
  <c r="W337" i="3"/>
  <c r="V337" i="3"/>
  <c r="T360" i="3"/>
  <c r="W360" i="3"/>
  <c r="S360" i="3"/>
  <c r="V360" i="3"/>
  <c r="X360" i="3"/>
  <c r="G368" i="3"/>
  <c r="W398" i="3"/>
  <c r="S398" i="3"/>
  <c r="T398" i="3"/>
  <c r="V398" i="3"/>
  <c r="X398" i="3"/>
  <c r="R337" i="3"/>
  <c r="H367" i="3"/>
  <c r="I367" i="3"/>
  <c r="K367" i="3"/>
  <c r="L367" i="3"/>
  <c r="H377" i="3"/>
  <c r="I377" i="3"/>
  <c r="K377" i="3"/>
  <c r="L377" i="3"/>
  <c r="M377" i="3"/>
  <c r="H392" i="3"/>
  <c r="M392" i="3"/>
  <c r="I392" i="3"/>
  <c r="K392" i="3"/>
  <c r="L392" i="3"/>
  <c r="R382" i="3"/>
  <c r="T368" i="3"/>
  <c r="V368" i="3"/>
  <c r="S368" i="3"/>
  <c r="W368" i="3"/>
  <c r="H386" i="3"/>
  <c r="I386" i="3"/>
  <c r="G386" i="3"/>
  <c r="K386" i="3"/>
  <c r="L386" i="3"/>
  <c r="L365" i="3"/>
  <c r="I365" i="3"/>
  <c r="K365" i="3"/>
  <c r="M365" i="3"/>
  <c r="H365" i="3"/>
  <c r="W388" i="3"/>
  <c r="S388" i="3"/>
  <c r="T388" i="3"/>
  <c r="V388" i="3"/>
  <c r="K398" i="3"/>
  <c r="I398" i="3"/>
  <c r="L398" i="3"/>
  <c r="M398" i="3"/>
  <c r="H398" i="3"/>
  <c r="W339" i="3"/>
  <c r="X339" i="3"/>
  <c r="S339" i="3"/>
  <c r="T339" i="3"/>
  <c r="V339" i="3"/>
  <c r="I326" i="3"/>
  <c r="K326" i="3"/>
  <c r="H326" i="3"/>
  <c r="L326" i="3"/>
  <c r="G365" i="3"/>
  <c r="X388" i="3"/>
  <c r="G332" i="3"/>
  <c r="S366" i="3"/>
  <c r="T366" i="3"/>
  <c r="V366" i="3"/>
  <c r="W366" i="3"/>
  <c r="R388" i="3"/>
  <c r="S364" i="3"/>
  <c r="T364" i="3"/>
  <c r="V364" i="3"/>
  <c r="W364" i="3"/>
  <c r="V375" i="3"/>
  <c r="W375" i="3"/>
  <c r="S375" i="3"/>
  <c r="T375" i="3"/>
  <c r="H385" i="3"/>
  <c r="L385" i="3"/>
  <c r="K385" i="3"/>
  <c r="M385" i="3"/>
  <c r="I385" i="3"/>
  <c r="X390" i="3"/>
  <c r="S297" i="3"/>
  <c r="T297" i="3"/>
  <c r="V297" i="3"/>
  <c r="W297" i="3"/>
  <c r="X303" i="3"/>
  <c r="H374" i="3"/>
  <c r="L374" i="3"/>
  <c r="I374" i="3"/>
  <c r="G374" i="3"/>
  <c r="K374" i="3"/>
  <c r="M374" i="3"/>
  <c r="S328" i="3"/>
  <c r="W328" i="3"/>
  <c r="T328" i="3"/>
  <c r="V328" i="3"/>
  <c r="W358" i="3"/>
  <c r="V358" i="3"/>
  <c r="S358" i="3"/>
  <c r="T358" i="3"/>
  <c r="S314" i="3"/>
  <c r="V314" i="3"/>
  <c r="W314" i="3"/>
  <c r="R314" i="3"/>
  <c r="T314" i="3"/>
  <c r="X314" i="3"/>
  <c r="S320" i="3"/>
  <c r="V320" i="3"/>
  <c r="T320" i="3"/>
  <c r="X320" i="3"/>
  <c r="W320" i="3"/>
  <c r="K387" i="3"/>
  <c r="G387" i="3"/>
  <c r="H387" i="3"/>
  <c r="I387" i="3"/>
  <c r="L387" i="3"/>
  <c r="H298" i="3"/>
  <c r="I298" i="3"/>
  <c r="K298" i="3"/>
  <c r="L298" i="3"/>
  <c r="T351" i="3"/>
  <c r="W351" i="3"/>
  <c r="R351" i="3"/>
  <c r="S351" i="3"/>
  <c r="V351" i="3"/>
  <c r="R366" i="3"/>
  <c r="M387" i="3"/>
  <c r="H350" i="3"/>
  <c r="I350" i="3"/>
  <c r="K350" i="3"/>
  <c r="L350" i="3"/>
  <c r="R375" i="3"/>
  <c r="T386" i="3"/>
  <c r="S386" i="3"/>
  <c r="V386" i="3"/>
  <c r="W386" i="3"/>
  <c r="X386" i="3"/>
  <c r="G367" i="3"/>
  <c r="S301" i="3"/>
  <c r="T301" i="3"/>
  <c r="V301" i="3"/>
  <c r="W301" i="3"/>
  <c r="X301" i="3"/>
  <c r="X354" i="3"/>
  <c r="S354" i="3"/>
  <c r="T354" i="3"/>
  <c r="V354" i="3"/>
  <c r="W354" i="3"/>
  <c r="T367" i="3"/>
  <c r="W367" i="3"/>
  <c r="S367" i="3"/>
  <c r="V367" i="3"/>
  <c r="X367" i="3"/>
  <c r="S332" i="3"/>
  <c r="V332" i="3"/>
  <c r="T332" i="3"/>
  <c r="W332" i="3"/>
  <c r="X332" i="3"/>
  <c r="H319" i="3"/>
  <c r="K319" i="3"/>
  <c r="I319" i="3"/>
  <c r="L319" i="3"/>
  <c r="R301" i="3"/>
  <c r="I345" i="3"/>
  <c r="L345" i="3"/>
  <c r="H345" i="3"/>
  <c r="K345" i="3"/>
  <c r="I338" i="3"/>
  <c r="H338" i="3"/>
  <c r="K338" i="3"/>
  <c r="L338" i="3"/>
  <c r="I332" i="3"/>
  <c r="H332" i="3"/>
  <c r="K332" i="3"/>
  <c r="L332" i="3"/>
  <c r="I339" i="3"/>
  <c r="K339" i="3"/>
  <c r="L339" i="3"/>
  <c r="H339" i="3"/>
  <c r="M339" i="3"/>
  <c r="G339" i="3"/>
  <c r="S326" i="3"/>
  <c r="V326" i="3"/>
  <c r="W326" i="3"/>
  <c r="T326" i="3"/>
  <c r="X326" i="3"/>
  <c r="I394" i="3"/>
  <c r="H394" i="3"/>
  <c r="K394" i="3"/>
  <c r="L394" i="3"/>
  <c r="L391" i="3"/>
  <c r="M391" i="3"/>
  <c r="H391" i="3"/>
  <c r="I391" i="3"/>
  <c r="K391" i="3"/>
  <c r="H373" i="3"/>
  <c r="L373" i="3"/>
  <c r="I373" i="3"/>
  <c r="K373" i="3"/>
  <c r="S399" i="3"/>
  <c r="T399" i="3"/>
  <c r="W399" i="3"/>
  <c r="V399" i="3"/>
  <c r="X399" i="3"/>
  <c r="T377" i="3"/>
  <c r="W377" i="3"/>
  <c r="R377" i="3"/>
  <c r="S377" i="3"/>
  <c r="V377" i="3"/>
  <c r="R399" i="3"/>
  <c r="H304" i="3"/>
  <c r="K304" i="3"/>
  <c r="L304" i="3"/>
  <c r="I304" i="3"/>
  <c r="K336" i="3"/>
  <c r="I336" i="3"/>
  <c r="H336" i="3"/>
  <c r="L336" i="3"/>
  <c r="M336" i="3"/>
  <c r="W318" i="3"/>
  <c r="T318" i="3"/>
  <c r="X318" i="3"/>
  <c r="S318" i="3"/>
  <c r="V318" i="3"/>
  <c r="R320" i="3"/>
  <c r="L375" i="3"/>
  <c r="H375" i="3"/>
  <c r="I375" i="3"/>
  <c r="K375" i="3"/>
  <c r="M375" i="3"/>
  <c r="G319" i="3"/>
  <c r="W395" i="3"/>
  <c r="X395" i="3"/>
  <c r="R395" i="3"/>
  <c r="S395" i="3"/>
  <c r="T395" i="3"/>
  <c r="V395" i="3"/>
  <c r="I363" i="3"/>
  <c r="L363" i="3"/>
  <c r="H363" i="3"/>
  <c r="K363" i="3"/>
  <c r="G363" i="3"/>
  <c r="G375" i="3"/>
  <c r="G373" i="3"/>
  <c r="M380" i="3"/>
  <c r="W300" i="3"/>
  <c r="X300" i="3"/>
  <c r="S300" i="3"/>
  <c r="T300" i="3"/>
  <c r="V300" i="3"/>
  <c r="H303" i="3"/>
  <c r="I303" i="3"/>
  <c r="K303" i="3"/>
  <c r="L303" i="3"/>
  <c r="I344" i="3"/>
  <c r="H344" i="3"/>
  <c r="K344" i="3"/>
  <c r="L344" i="3"/>
  <c r="M319" i="3"/>
  <c r="G314" i="3"/>
  <c r="I320" i="3"/>
  <c r="L320" i="3"/>
  <c r="H320" i="3"/>
  <c r="K320" i="3"/>
  <c r="G338" i="3"/>
  <c r="R318" i="3"/>
  <c r="T349" i="3"/>
  <c r="W349" i="3"/>
  <c r="S349" i="3"/>
  <c r="V349" i="3"/>
  <c r="X349" i="3"/>
  <c r="R367" i="3"/>
  <c r="W324" i="3"/>
  <c r="S324" i="3"/>
  <c r="V324" i="3"/>
  <c r="X324" i="3"/>
  <c r="T324" i="3"/>
  <c r="L369" i="3"/>
  <c r="G369" i="3"/>
  <c r="K369" i="3"/>
  <c r="M369" i="3"/>
  <c r="H369" i="3"/>
  <c r="I369" i="3"/>
  <c r="S356" i="3"/>
  <c r="V356" i="3"/>
  <c r="R356" i="3"/>
  <c r="T356" i="3"/>
  <c r="W356" i="3"/>
  <c r="S393" i="3"/>
  <c r="T393" i="3"/>
  <c r="W393" i="3"/>
  <c r="V393" i="3"/>
  <c r="T348" i="3"/>
  <c r="S348" i="3"/>
  <c r="V348" i="3"/>
  <c r="W348" i="3"/>
  <c r="X348" i="3"/>
  <c r="I354" i="3"/>
  <c r="L354" i="3"/>
  <c r="H354" i="3"/>
  <c r="K354" i="3"/>
  <c r="M354" i="3"/>
  <c r="K316" i="3"/>
  <c r="H316" i="3"/>
  <c r="I316" i="3"/>
  <c r="L316" i="3"/>
  <c r="G394" i="3"/>
  <c r="T389" i="3"/>
  <c r="S389" i="3"/>
  <c r="V389" i="3"/>
  <c r="W389" i="3"/>
  <c r="S394" i="3"/>
  <c r="V394" i="3"/>
  <c r="T394" i="3"/>
  <c r="W394" i="3"/>
  <c r="X394" i="3"/>
  <c r="H380" i="3"/>
  <c r="I380" i="3"/>
  <c r="K380" i="3"/>
  <c r="L380" i="3"/>
  <c r="T363" i="3"/>
  <c r="R363" i="3"/>
  <c r="V363" i="3"/>
  <c r="W363" i="3"/>
  <c r="S363" i="3"/>
  <c r="M316" i="3"/>
  <c r="H297" i="3"/>
  <c r="I297" i="3"/>
  <c r="K297" i="3"/>
  <c r="L297" i="3"/>
  <c r="X363" i="3"/>
  <c r="K318" i="3"/>
  <c r="I318" i="3"/>
  <c r="H318" i="3"/>
  <c r="L318" i="3"/>
  <c r="I356" i="3"/>
  <c r="L356" i="3"/>
  <c r="H356" i="3"/>
  <c r="K356" i="3"/>
  <c r="S357" i="3"/>
  <c r="T357" i="3"/>
  <c r="V357" i="3"/>
  <c r="W357" i="3"/>
  <c r="S370" i="3"/>
  <c r="T370" i="3"/>
  <c r="V370" i="3"/>
  <c r="W370" i="3"/>
  <c r="I329" i="3"/>
  <c r="M329" i="3"/>
  <c r="H329" i="3"/>
  <c r="K329" i="3"/>
  <c r="L329" i="3"/>
  <c r="T303" i="3"/>
  <c r="V303" i="3"/>
  <c r="W303" i="3"/>
  <c r="S303" i="3"/>
  <c r="S350" i="3"/>
  <c r="V350" i="3"/>
  <c r="W350" i="3"/>
  <c r="X350" i="3"/>
  <c r="T350" i="3"/>
  <c r="W306" i="3"/>
  <c r="X306" i="3"/>
  <c r="S306" i="3"/>
  <c r="T306" i="3"/>
  <c r="V306" i="3"/>
  <c r="W312" i="3"/>
  <c r="V312" i="3"/>
  <c r="S312" i="3"/>
  <c r="T312" i="3"/>
  <c r="X312" i="3"/>
  <c r="R297" i="3"/>
  <c r="M347" i="3"/>
  <c r="H347" i="3"/>
  <c r="I347" i="3"/>
  <c r="K347" i="3"/>
  <c r="L347" i="3"/>
  <c r="G316" i="3"/>
  <c r="I351" i="3"/>
  <c r="L351" i="3"/>
  <c r="H351" i="3"/>
  <c r="K351" i="3"/>
  <c r="M351" i="3"/>
  <c r="S353" i="3"/>
  <c r="V353" i="3"/>
  <c r="W353" i="3"/>
  <c r="X353" i="3"/>
  <c r="T353" i="3"/>
  <c r="G297" i="3"/>
  <c r="L366" i="3"/>
  <c r="M366" i="3"/>
  <c r="H366" i="3"/>
  <c r="I366" i="3"/>
  <c r="K366" i="3"/>
  <c r="G318" i="3"/>
  <c r="X370" i="3"/>
  <c r="G329" i="3"/>
  <c r="T383" i="3"/>
  <c r="S383" i="3"/>
  <c r="R383" i="3"/>
  <c r="V383" i="3"/>
  <c r="W383" i="3"/>
  <c r="H390" i="3"/>
  <c r="K390" i="3"/>
  <c r="G390" i="3"/>
  <c r="I390" i="3"/>
  <c r="L390" i="3"/>
  <c r="M390" i="3"/>
  <c r="R394" i="3"/>
  <c r="I314" i="3"/>
  <c r="H314" i="3"/>
  <c r="K314" i="3"/>
  <c r="L314" i="3"/>
  <c r="M330" i="3"/>
  <c r="X362" i="3"/>
  <c r="K328" i="3"/>
  <c r="H328" i="3"/>
  <c r="L328" i="3"/>
  <c r="I328" i="3"/>
  <c r="R389" i="3"/>
  <c r="G330" i="3"/>
  <c r="T390" i="3"/>
  <c r="V390" i="3"/>
  <c r="W390" i="3"/>
  <c r="S390" i="3"/>
  <c r="G391" i="3"/>
  <c r="S295" i="3"/>
  <c r="T295" i="3"/>
  <c r="V295" i="3"/>
  <c r="W295" i="3"/>
  <c r="X295" i="3"/>
  <c r="R295" i="3"/>
  <c r="G292" i="3"/>
  <c r="H292" i="3"/>
  <c r="I292" i="3"/>
  <c r="K292" i="3"/>
  <c r="L292" i="3"/>
  <c r="I288" i="2"/>
  <c r="I288" i="4" s="1"/>
  <c r="T288" i="2"/>
  <c r="U288" i="2" s="1"/>
  <c r="I288" i="1" s="1"/>
  <c r="I289" i="4"/>
  <c r="J289" i="2"/>
  <c r="G289" i="1" s="1"/>
  <c r="S288" i="4"/>
  <c r="Z288" i="4" s="1"/>
  <c r="N288" i="4"/>
  <c r="W289" i="4"/>
  <c r="V289" i="4"/>
  <c r="C287" i="4"/>
  <c r="D287" i="4"/>
  <c r="E287" i="4"/>
  <c r="F287" i="4"/>
  <c r="O287" i="4"/>
  <c r="P287" i="4"/>
  <c r="Q287" i="4"/>
  <c r="R287" i="4"/>
  <c r="R287" i="2"/>
  <c r="S287" i="4" s="1"/>
  <c r="S287" i="2"/>
  <c r="G287" i="2"/>
  <c r="G287" i="4" s="1"/>
  <c r="H287" i="2"/>
  <c r="H287" i="4" s="1"/>
  <c r="T287" i="2" l="1"/>
  <c r="U287" i="2" s="1"/>
  <c r="I287" i="1" s="1"/>
  <c r="J288" i="2"/>
  <c r="G288" i="1" s="1"/>
  <c r="U288" i="4"/>
  <c r="W288" i="4" s="1"/>
  <c r="T287" i="4"/>
  <c r="N287" i="4"/>
  <c r="Z287" i="4"/>
  <c r="K288" i="4"/>
  <c r="J288" i="4"/>
  <c r="I287" i="2"/>
  <c r="K289" i="4"/>
  <c r="J289" i="4"/>
  <c r="Y289" i="4"/>
  <c r="C286" i="4"/>
  <c r="D286" i="4"/>
  <c r="E286" i="4"/>
  <c r="F286" i="4"/>
  <c r="O286" i="4"/>
  <c r="P286" i="4"/>
  <c r="Q286" i="4"/>
  <c r="R286" i="4"/>
  <c r="R286" i="2"/>
  <c r="S286" i="4" s="1"/>
  <c r="S286" i="2"/>
  <c r="T286" i="4" s="1"/>
  <c r="G286" i="2"/>
  <c r="H286" i="2"/>
  <c r="H286" i="4" s="1"/>
  <c r="U287" i="4" l="1"/>
  <c r="W287" i="4" s="1"/>
  <c r="V287" i="4"/>
  <c r="V288" i="4"/>
  <c r="I286" i="2"/>
  <c r="J286" i="2" s="1"/>
  <c r="G286" i="1" s="1"/>
  <c r="Z286" i="4"/>
  <c r="T286" i="2"/>
  <c r="I287" i="4"/>
  <c r="J287" i="2"/>
  <c r="G287" i="1" s="1"/>
  <c r="M289" i="4"/>
  <c r="L289" i="4"/>
  <c r="H289" i="1" s="1"/>
  <c r="G286" i="4"/>
  <c r="N286" i="4" s="1"/>
  <c r="M288" i="4"/>
  <c r="C285" i="4"/>
  <c r="D285" i="4"/>
  <c r="E285" i="4"/>
  <c r="F285" i="4"/>
  <c r="O285" i="4"/>
  <c r="P285" i="4"/>
  <c r="Q285" i="4"/>
  <c r="R285" i="4"/>
  <c r="R285" i="2"/>
  <c r="S285" i="4" s="1"/>
  <c r="S285" i="2"/>
  <c r="T285" i="4" s="1"/>
  <c r="G285" i="2"/>
  <c r="H285" i="2"/>
  <c r="H285" i="4" s="1"/>
  <c r="Y287" i="4" l="1"/>
  <c r="X288" i="4"/>
  <c r="J288" i="1" s="1"/>
  <c r="X289" i="4"/>
  <c r="J289" i="1" s="1"/>
  <c r="I286" i="4"/>
  <c r="J286" i="4" s="1"/>
  <c r="Y288" i="4"/>
  <c r="I285" i="2"/>
  <c r="I285" i="4" s="1"/>
  <c r="T285" i="2"/>
  <c r="G285" i="4"/>
  <c r="N285" i="4" s="1"/>
  <c r="J287" i="4"/>
  <c r="K287" i="4"/>
  <c r="U286" i="4"/>
  <c r="U286" i="2"/>
  <c r="I286" i="1" s="1"/>
  <c r="Z285" i="4"/>
  <c r="C284" i="4"/>
  <c r="D284" i="4"/>
  <c r="E284" i="4"/>
  <c r="F284" i="4"/>
  <c r="O284" i="4"/>
  <c r="P284" i="4"/>
  <c r="Q284" i="4"/>
  <c r="R284" i="4"/>
  <c r="R284" i="2"/>
  <c r="S284" i="4" s="1"/>
  <c r="S284" i="2"/>
  <c r="T284" i="4" s="1"/>
  <c r="G284" i="2"/>
  <c r="G284" i="4" s="1"/>
  <c r="H284" i="2"/>
  <c r="H284" i="4" s="1"/>
  <c r="J285" i="2" l="1"/>
  <c r="G285" i="1" s="1"/>
  <c r="K286" i="4"/>
  <c r="L287" i="4" s="1"/>
  <c r="H287" i="1" s="1"/>
  <c r="K285" i="4"/>
  <c r="J285" i="4"/>
  <c r="L288" i="4"/>
  <c r="H288" i="1" s="1"/>
  <c r="M287" i="4"/>
  <c r="Z284" i="4"/>
  <c r="W286" i="4"/>
  <c r="V286" i="4"/>
  <c r="I284" i="2"/>
  <c r="U285" i="4"/>
  <c r="U285" i="2"/>
  <c r="I285" i="1" s="1"/>
  <c r="T284" i="2"/>
  <c r="N284" i="4"/>
  <c r="C283" i="4"/>
  <c r="D283" i="4"/>
  <c r="E283" i="4"/>
  <c r="F283" i="4"/>
  <c r="O283" i="4"/>
  <c r="P283" i="4"/>
  <c r="Q283" i="4"/>
  <c r="R283" i="4"/>
  <c r="R283" i="2"/>
  <c r="S283" i="4" s="1"/>
  <c r="S283" i="2"/>
  <c r="G283" i="2"/>
  <c r="H283" i="2"/>
  <c r="H283" i="4" s="1"/>
  <c r="M286" i="4" l="1"/>
  <c r="L286" i="4"/>
  <c r="H286" i="1" s="1"/>
  <c r="M285" i="4"/>
  <c r="T283" i="2"/>
  <c r="U283" i="2" s="1"/>
  <c r="I283" i="1" s="1"/>
  <c r="T283" i="4"/>
  <c r="U284" i="2"/>
  <c r="I284" i="1" s="1"/>
  <c r="U284" i="4"/>
  <c r="I283" i="2"/>
  <c r="V285" i="4"/>
  <c r="W285" i="4"/>
  <c r="J284" i="2"/>
  <c r="G284" i="1" s="1"/>
  <c r="I284" i="4"/>
  <c r="Z283" i="4"/>
  <c r="X287" i="4"/>
  <c r="J287" i="1" s="1"/>
  <c r="Y286" i="4"/>
  <c r="G283" i="4"/>
  <c r="N283" i="4" s="1"/>
  <c r="C282" i="4"/>
  <c r="D282" i="4"/>
  <c r="E282" i="4"/>
  <c r="F282" i="4"/>
  <c r="O282" i="4"/>
  <c r="P282" i="4"/>
  <c r="Q282" i="4"/>
  <c r="R282" i="4"/>
  <c r="R282" i="2"/>
  <c r="S282" i="4" s="1"/>
  <c r="S282" i="2"/>
  <c r="G282" i="2"/>
  <c r="G282" i="4" s="1"/>
  <c r="H282" i="2"/>
  <c r="Y285" i="4" l="1"/>
  <c r="I282" i="2"/>
  <c r="I282" i="4" s="1"/>
  <c r="U283" i="4"/>
  <c r="W283" i="4" s="1"/>
  <c r="H282" i="4"/>
  <c r="X286" i="4"/>
  <c r="J286" i="1" s="1"/>
  <c r="T282" i="2"/>
  <c r="U282" i="2" s="1"/>
  <c r="I282" i="1" s="1"/>
  <c r="T282" i="4"/>
  <c r="J283" i="2"/>
  <c r="G283" i="1" s="1"/>
  <c r="I283" i="4"/>
  <c r="V284" i="4"/>
  <c r="W284" i="4"/>
  <c r="N282" i="4"/>
  <c r="J284" i="4"/>
  <c r="K284" i="4"/>
  <c r="Z282" i="4"/>
  <c r="C281" i="4"/>
  <c r="D281" i="4"/>
  <c r="E281" i="4"/>
  <c r="F281" i="4"/>
  <c r="O281" i="4"/>
  <c r="P281" i="4"/>
  <c r="Q281" i="4"/>
  <c r="R281" i="4"/>
  <c r="R281" i="2"/>
  <c r="S281" i="2"/>
  <c r="T281" i="4" s="1"/>
  <c r="G281" i="2"/>
  <c r="G281" i="4" s="1"/>
  <c r="H281" i="2"/>
  <c r="H281" i="4" s="1"/>
  <c r="J282" i="2" l="1"/>
  <c r="G282" i="1" s="1"/>
  <c r="V283" i="4"/>
  <c r="Y283" i="4" s="1"/>
  <c r="U282" i="4"/>
  <c r="V282" i="4" s="1"/>
  <c r="X285" i="4"/>
  <c r="J285" i="1" s="1"/>
  <c r="Y284" i="4"/>
  <c r="J283" i="4"/>
  <c r="K283" i="4"/>
  <c r="K282" i="4"/>
  <c r="J282" i="4"/>
  <c r="I281" i="2"/>
  <c r="T281" i="2"/>
  <c r="N281" i="4"/>
  <c r="S281" i="4"/>
  <c r="Z281" i="4" s="1"/>
  <c r="L285" i="4"/>
  <c r="H285" i="1" s="1"/>
  <c r="M284" i="4"/>
  <c r="X284" i="4" l="1"/>
  <c r="J284" i="1" s="1"/>
  <c r="M283" i="4"/>
  <c r="W282" i="4"/>
  <c r="Y282" i="4" s="1"/>
  <c r="L283" i="4"/>
  <c r="H283" i="1" s="1"/>
  <c r="M282" i="4"/>
  <c r="X283" i="4"/>
  <c r="J283" i="1" s="1"/>
  <c r="L284" i="4"/>
  <c r="H284" i="1" s="1"/>
  <c r="U281" i="2"/>
  <c r="I281" i="1" s="1"/>
  <c r="U281" i="4"/>
  <c r="J281" i="2"/>
  <c r="G281" i="1" s="1"/>
  <c r="I281" i="4"/>
  <c r="V281" i="4" l="1"/>
  <c r="W281" i="4"/>
  <c r="J281" i="4"/>
  <c r="K281" i="4"/>
  <c r="L282" i="4" l="1"/>
  <c r="H282" i="1" s="1"/>
  <c r="M281" i="4"/>
  <c r="X282" i="4"/>
  <c r="J282" i="1" s="1"/>
  <c r="Y281" i="4"/>
  <c r="C289" i="3" l="1"/>
  <c r="D289" i="3"/>
  <c r="E289" i="3"/>
  <c r="F289" i="3"/>
  <c r="N289" i="3"/>
  <c r="O289" i="3"/>
  <c r="P289" i="3"/>
  <c r="Q289" i="3"/>
  <c r="C281" i="3"/>
  <c r="C281" i="9" s="1"/>
  <c r="D281" i="3"/>
  <c r="E281" i="3"/>
  <c r="E281" i="9" s="1"/>
  <c r="F281" i="3"/>
  <c r="F281" i="9" s="1"/>
  <c r="N281" i="3"/>
  <c r="C281" i="10" s="1"/>
  <c r="O281" i="3"/>
  <c r="P281" i="3"/>
  <c r="E281" i="10" s="1"/>
  <c r="Q281" i="3"/>
  <c r="F281" i="10" s="1"/>
  <c r="C282" i="3"/>
  <c r="C282" i="9" s="1"/>
  <c r="D282" i="3"/>
  <c r="E282" i="3"/>
  <c r="E282" i="9" s="1"/>
  <c r="F282" i="3"/>
  <c r="F282" i="9" s="1"/>
  <c r="N282" i="3"/>
  <c r="C282" i="10" s="1"/>
  <c r="O282" i="3"/>
  <c r="P282" i="3"/>
  <c r="E282" i="10" s="1"/>
  <c r="Q282" i="3"/>
  <c r="F282" i="10" s="1"/>
  <c r="C283" i="3"/>
  <c r="C283" i="9" s="1"/>
  <c r="D283" i="3"/>
  <c r="E283" i="3"/>
  <c r="F283" i="3"/>
  <c r="F283" i="9" s="1"/>
  <c r="N283" i="3"/>
  <c r="C283" i="10" s="1"/>
  <c r="O283" i="3"/>
  <c r="P283" i="3"/>
  <c r="E283" i="10" s="1"/>
  <c r="Q283" i="3"/>
  <c r="F283" i="10" s="1"/>
  <c r="C284" i="3"/>
  <c r="C284" i="9" s="1"/>
  <c r="D284" i="3"/>
  <c r="D284" i="9" s="1"/>
  <c r="E284" i="3"/>
  <c r="E284" i="9" s="1"/>
  <c r="F284" i="3"/>
  <c r="F284" i="9" s="1"/>
  <c r="N284" i="3"/>
  <c r="C284" i="10" s="1"/>
  <c r="O284" i="3"/>
  <c r="D284" i="10" s="1"/>
  <c r="P284" i="3"/>
  <c r="E284" i="10" s="1"/>
  <c r="Q284" i="3"/>
  <c r="U284" i="3" s="1"/>
  <c r="J284" i="10" s="1"/>
  <c r="C285" i="3"/>
  <c r="C285" i="9" s="1"/>
  <c r="D285" i="3"/>
  <c r="D285" i="9" s="1"/>
  <c r="E285" i="3"/>
  <c r="E285" i="9" s="1"/>
  <c r="F285" i="3"/>
  <c r="N285" i="3"/>
  <c r="C285" i="10" s="1"/>
  <c r="O285" i="3"/>
  <c r="D285" i="10" s="1"/>
  <c r="P285" i="3"/>
  <c r="E285" i="10" s="1"/>
  <c r="Q285" i="3"/>
  <c r="F285" i="10" s="1"/>
  <c r="C286" i="3"/>
  <c r="C286" i="9" s="1"/>
  <c r="D286" i="3"/>
  <c r="E286" i="3"/>
  <c r="E286" i="9" s="1"/>
  <c r="F286" i="3"/>
  <c r="F286" i="9" s="1"/>
  <c r="N286" i="3"/>
  <c r="C286" i="10" s="1"/>
  <c r="O286" i="3"/>
  <c r="P286" i="3"/>
  <c r="E286" i="10" s="1"/>
  <c r="Q286" i="3"/>
  <c r="F286" i="10" s="1"/>
  <c r="C287" i="3"/>
  <c r="C287" i="9" s="1"/>
  <c r="D287" i="3"/>
  <c r="E287" i="3"/>
  <c r="E287" i="9" s="1"/>
  <c r="F287" i="3"/>
  <c r="F287" i="9" s="1"/>
  <c r="N287" i="3"/>
  <c r="C287" i="10" s="1"/>
  <c r="O287" i="3"/>
  <c r="P287" i="3"/>
  <c r="Q287" i="3"/>
  <c r="F287" i="10" s="1"/>
  <c r="C288" i="3"/>
  <c r="C288" i="9" s="1"/>
  <c r="D288" i="3"/>
  <c r="E288" i="3"/>
  <c r="E288" i="9" s="1"/>
  <c r="F288" i="3"/>
  <c r="F288" i="9" s="1"/>
  <c r="N288" i="3"/>
  <c r="O288" i="3"/>
  <c r="P288" i="3"/>
  <c r="Q288" i="3"/>
  <c r="J285" i="3" l="1"/>
  <c r="J285" i="9" s="1"/>
  <c r="P286" i="9" s="1"/>
  <c r="U282" i="3"/>
  <c r="J282" i="10" s="1"/>
  <c r="P283" i="10" s="1"/>
  <c r="U283" i="3"/>
  <c r="J283" i="10" s="1"/>
  <c r="F285" i="9"/>
  <c r="J284" i="3"/>
  <c r="I284" i="3" s="1"/>
  <c r="I284" i="9" s="1"/>
  <c r="O285" i="9" s="1"/>
  <c r="F284" i="10"/>
  <c r="U289" i="3"/>
  <c r="J289" i="3"/>
  <c r="U288" i="3"/>
  <c r="J288" i="3"/>
  <c r="J288" i="9" s="1"/>
  <c r="D288" i="9"/>
  <c r="U287" i="3"/>
  <c r="J287" i="10" s="1"/>
  <c r="E287" i="10"/>
  <c r="D287" i="10"/>
  <c r="J287" i="3"/>
  <c r="J287" i="9" s="1"/>
  <c r="P288" i="9" s="1"/>
  <c r="D287" i="9"/>
  <c r="U286" i="3"/>
  <c r="V286" i="3" s="1"/>
  <c r="K286" i="10" s="1"/>
  <c r="Q287" i="10" s="1"/>
  <c r="D286" i="10"/>
  <c r="J286" i="3"/>
  <c r="G286" i="3" s="1"/>
  <c r="G286" i="9" s="1"/>
  <c r="D286" i="9"/>
  <c r="U285" i="3"/>
  <c r="J285" i="10" s="1"/>
  <c r="P286" i="10" s="1"/>
  <c r="P285" i="10"/>
  <c r="D283" i="10"/>
  <c r="J283" i="3"/>
  <c r="J283" i="9" s="1"/>
  <c r="P284" i="9" s="1"/>
  <c r="E283" i="9"/>
  <c r="D283" i="9"/>
  <c r="D282" i="10"/>
  <c r="J282" i="3"/>
  <c r="J282" i="9" s="1"/>
  <c r="D282" i="9"/>
  <c r="U281" i="3"/>
  <c r="J281" i="10" s="1"/>
  <c r="P282" i="10" s="1"/>
  <c r="D281" i="10"/>
  <c r="J281" i="3"/>
  <c r="J281" i="9" s="1"/>
  <c r="P282" i="9" s="1"/>
  <c r="D281" i="9"/>
  <c r="R284" i="3"/>
  <c r="G284" i="10" s="1"/>
  <c r="V284" i="3"/>
  <c r="K284" i="10" s="1"/>
  <c r="Q285" i="10" s="1"/>
  <c r="W284" i="3"/>
  <c r="L284" i="10" s="1"/>
  <c r="R285" i="10" s="1"/>
  <c r="S284" i="3"/>
  <c r="H284" i="10" s="1"/>
  <c r="N285" i="10" s="1"/>
  <c r="T284" i="3"/>
  <c r="I284" i="10" s="1"/>
  <c r="O285" i="10" s="1"/>
  <c r="X284" i="3"/>
  <c r="M284" i="10" s="1"/>
  <c r="W283" i="3" l="1"/>
  <c r="L283" i="10" s="1"/>
  <c r="R284" i="10" s="1"/>
  <c r="V283" i="3"/>
  <c r="K283" i="10" s="1"/>
  <c r="Q284" i="10" s="1"/>
  <c r="I285" i="3"/>
  <c r="I285" i="9" s="1"/>
  <c r="O286" i="9" s="1"/>
  <c r="H285" i="3"/>
  <c r="H285" i="9" s="1"/>
  <c r="N286" i="9" s="1"/>
  <c r="L285" i="3"/>
  <c r="L285" i="9" s="1"/>
  <c r="R286" i="9" s="1"/>
  <c r="G285" i="3"/>
  <c r="G285" i="9" s="1"/>
  <c r="R283" i="3"/>
  <c r="G283" i="10" s="1"/>
  <c r="H284" i="3"/>
  <c r="H284" i="9" s="1"/>
  <c r="N285" i="9" s="1"/>
  <c r="J284" i="9"/>
  <c r="P285" i="9" s="1"/>
  <c r="M285" i="3"/>
  <c r="M285" i="9" s="1"/>
  <c r="X282" i="3"/>
  <c r="M282" i="10" s="1"/>
  <c r="K285" i="3"/>
  <c r="K285" i="9" s="1"/>
  <c r="Q286" i="9" s="1"/>
  <c r="S285" i="3"/>
  <c r="H285" i="10" s="1"/>
  <c r="N286" i="10" s="1"/>
  <c r="U283" i="10"/>
  <c r="T282" i="3"/>
  <c r="I282" i="10" s="1"/>
  <c r="O283" i="10" s="1"/>
  <c r="R282" i="3"/>
  <c r="G282" i="10" s="1"/>
  <c r="S282" i="3"/>
  <c r="H282" i="10" s="1"/>
  <c r="N283" i="10" s="1"/>
  <c r="V282" i="3"/>
  <c r="K282" i="10" s="1"/>
  <c r="Q283" i="10" s="1"/>
  <c r="S283" i="3"/>
  <c r="H283" i="10" s="1"/>
  <c r="N284" i="10" s="1"/>
  <c r="W282" i="3"/>
  <c r="L282" i="10" s="1"/>
  <c r="R283" i="10" s="1"/>
  <c r="M281" i="3"/>
  <c r="M281" i="9" s="1"/>
  <c r="J286" i="10"/>
  <c r="U287" i="10" s="1"/>
  <c r="X286" i="3"/>
  <c r="M286" i="10" s="1"/>
  <c r="W286" i="3"/>
  <c r="L286" i="10" s="1"/>
  <c r="R287" i="10" s="1"/>
  <c r="G289" i="3"/>
  <c r="R288" i="3"/>
  <c r="T286" i="3"/>
  <c r="I286" i="10" s="1"/>
  <c r="O287" i="10" s="1"/>
  <c r="L287" i="3"/>
  <c r="L287" i="9" s="1"/>
  <c r="R288" i="9" s="1"/>
  <c r="M287" i="3"/>
  <c r="M287" i="9" s="1"/>
  <c r="K287" i="3"/>
  <c r="K287" i="9" s="1"/>
  <c r="Q288" i="9" s="1"/>
  <c r="S289" i="3"/>
  <c r="G287" i="3"/>
  <c r="G287" i="9" s="1"/>
  <c r="H287" i="3"/>
  <c r="H287" i="9" s="1"/>
  <c r="N288" i="9" s="1"/>
  <c r="I287" i="3"/>
  <c r="I287" i="9" s="1"/>
  <c r="O288" i="9" s="1"/>
  <c r="K283" i="3"/>
  <c r="K283" i="9" s="1"/>
  <c r="Q284" i="9" s="1"/>
  <c r="M284" i="3"/>
  <c r="M284" i="9" s="1"/>
  <c r="I281" i="3"/>
  <c r="I281" i="9" s="1"/>
  <c r="O282" i="9" s="1"/>
  <c r="T287" i="3"/>
  <c r="I287" i="10" s="1"/>
  <c r="G284" i="3"/>
  <c r="G284" i="9" s="1"/>
  <c r="K284" i="3"/>
  <c r="K284" i="9" s="1"/>
  <c r="Q285" i="9" s="1"/>
  <c r="S287" i="3"/>
  <c r="H287" i="10" s="1"/>
  <c r="P284" i="10"/>
  <c r="K281" i="3"/>
  <c r="K281" i="9" s="1"/>
  <c r="Q282" i="9" s="1"/>
  <c r="U284" i="10"/>
  <c r="I283" i="3"/>
  <c r="I283" i="9" s="1"/>
  <c r="O284" i="9" s="1"/>
  <c r="L284" i="3"/>
  <c r="L284" i="9" s="1"/>
  <c r="R285" i="9" s="1"/>
  <c r="X283" i="3"/>
  <c r="M283" i="10" s="1"/>
  <c r="T283" i="3"/>
  <c r="I283" i="10" s="1"/>
  <c r="O284" i="10" s="1"/>
  <c r="R289" i="3"/>
  <c r="X289" i="3"/>
  <c r="V289" i="3"/>
  <c r="W289" i="3"/>
  <c r="T289" i="3"/>
  <c r="K289" i="3"/>
  <c r="I289" i="3"/>
  <c r="M289" i="3"/>
  <c r="L289" i="3"/>
  <c r="H289" i="3"/>
  <c r="X288" i="3"/>
  <c r="V288" i="3"/>
  <c r="W288" i="3"/>
  <c r="T288" i="3"/>
  <c r="S288" i="3"/>
  <c r="I288" i="3"/>
  <c r="I288" i="9" s="1"/>
  <c r="H288" i="3"/>
  <c r="H288" i="9" s="1"/>
  <c r="K288" i="3"/>
  <c r="K288" i="9" s="1"/>
  <c r="U288" i="9"/>
  <c r="G288" i="3"/>
  <c r="G288" i="9" s="1"/>
  <c r="M288" i="3"/>
  <c r="M288" i="9" s="1"/>
  <c r="L288" i="3"/>
  <c r="L288" i="9" s="1"/>
  <c r="X287" i="3"/>
  <c r="M287" i="10" s="1"/>
  <c r="W287" i="3"/>
  <c r="L287" i="10" s="1"/>
  <c r="R287" i="3"/>
  <c r="G287" i="10" s="1"/>
  <c r="V287" i="3"/>
  <c r="K287" i="10" s="1"/>
  <c r="R286" i="3"/>
  <c r="G286" i="10" s="1"/>
  <c r="S286" i="3"/>
  <c r="H286" i="10" s="1"/>
  <c r="N287" i="10" s="1"/>
  <c r="M286" i="3"/>
  <c r="M286" i="9" s="1"/>
  <c r="I286" i="3"/>
  <c r="I286" i="9" s="1"/>
  <c r="O287" i="9" s="1"/>
  <c r="L286" i="3"/>
  <c r="L286" i="9" s="1"/>
  <c r="R287" i="9" s="1"/>
  <c r="J286" i="9"/>
  <c r="U286" i="9" s="1"/>
  <c r="H286" i="3"/>
  <c r="H286" i="9" s="1"/>
  <c r="N287" i="9" s="1"/>
  <c r="K286" i="3"/>
  <c r="K286" i="9" s="1"/>
  <c r="Q287" i="9" s="1"/>
  <c r="R285" i="3"/>
  <c r="G285" i="10" s="1"/>
  <c r="W285" i="3"/>
  <c r="L285" i="10" s="1"/>
  <c r="R286" i="10" s="1"/>
  <c r="X285" i="3"/>
  <c r="M285" i="10" s="1"/>
  <c r="V285" i="3"/>
  <c r="K285" i="10" s="1"/>
  <c r="Q286" i="10" s="1"/>
  <c r="U285" i="10"/>
  <c r="T285" i="3"/>
  <c r="I285" i="10" s="1"/>
  <c r="O286" i="10" s="1"/>
  <c r="S285" i="10"/>
  <c r="G283" i="3"/>
  <c r="G283" i="9" s="1"/>
  <c r="U283" i="9"/>
  <c r="H283" i="3"/>
  <c r="H283" i="9" s="1"/>
  <c r="N284" i="9" s="1"/>
  <c r="L283" i="3"/>
  <c r="L283" i="9" s="1"/>
  <c r="R284" i="9" s="1"/>
  <c r="M283" i="3"/>
  <c r="M283" i="9" s="1"/>
  <c r="I282" i="3"/>
  <c r="I282" i="9" s="1"/>
  <c r="O283" i="9" s="1"/>
  <c r="H282" i="3"/>
  <c r="H282" i="9" s="1"/>
  <c r="N283" i="9" s="1"/>
  <c r="M282" i="3"/>
  <c r="M282" i="9" s="1"/>
  <c r="K282" i="3"/>
  <c r="K282" i="9" s="1"/>
  <c r="Q283" i="9" s="1"/>
  <c r="U282" i="9"/>
  <c r="G282" i="3"/>
  <c r="G282" i="9" s="1"/>
  <c r="L282" i="3"/>
  <c r="L282" i="9" s="1"/>
  <c r="R283" i="9" s="1"/>
  <c r="P283" i="9"/>
  <c r="U282" i="10"/>
  <c r="T281" i="3"/>
  <c r="I281" i="10" s="1"/>
  <c r="O282" i="10" s="1"/>
  <c r="R281" i="3"/>
  <c r="G281" i="10" s="1"/>
  <c r="V281" i="3"/>
  <c r="K281" i="10" s="1"/>
  <c r="Q282" i="10" s="1"/>
  <c r="X281" i="3"/>
  <c r="M281" i="10" s="1"/>
  <c r="S281" i="3"/>
  <c r="H281" i="10" s="1"/>
  <c r="N282" i="10" s="1"/>
  <c r="W281" i="3"/>
  <c r="L281" i="10" s="1"/>
  <c r="R282" i="10" s="1"/>
  <c r="L281" i="3"/>
  <c r="L281" i="9" s="1"/>
  <c r="R282" i="9" s="1"/>
  <c r="G281" i="3"/>
  <c r="G281" i="9" s="1"/>
  <c r="H281" i="3"/>
  <c r="H281" i="9" s="1"/>
  <c r="N282" i="9" s="1"/>
  <c r="U284" i="9" l="1"/>
  <c r="S283" i="10"/>
  <c r="S286" i="9"/>
  <c r="U285" i="9"/>
  <c r="U286" i="10"/>
  <c r="S288" i="9"/>
  <c r="P287" i="10"/>
  <c r="S287" i="10" s="1"/>
  <c r="S284" i="10"/>
  <c r="S283" i="9"/>
  <c r="S284" i="9"/>
  <c r="S282" i="9"/>
  <c r="U287" i="9"/>
  <c r="P287" i="9"/>
  <c r="S287" i="9" s="1"/>
  <c r="S285" i="9"/>
  <c r="S286" i="10"/>
  <c r="S282" i="10"/>
  <c r="C266" i="3" l="1"/>
  <c r="C266" i="9" s="1"/>
  <c r="D266" i="3"/>
  <c r="D266" i="9" s="1"/>
  <c r="E266" i="3"/>
  <c r="F266" i="3"/>
  <c r="F266" i="9" s="1"/>
  <c r="N266" i="3"/>
  <c r="C266" i="10" s="1"/>
  <c r="O266" i="3"/>
  <c r="P266" i="3"/>
  <c r="E266" i="10" s="1"/>
  <c r="Q266" i="3"/>
  <c r="F266" i="10" s="1"/>
  <c r="C267" i="3"/>
  <c r="C267" i="9" s="1"/>
  <c r="D267" i="3"/>
  <c r="D267" i="9" s="1"/>
  <c r="E267" i="3"/>
  <c r="F267" i="3"/>
  <c r="F267" i="9" s="1"/>
  <c r="N267" i="3"/>
  <c r="C267" i="10" s="1"/>
  <c r="O267" i="3"/>
  <c r="P267" i="3"/>
  <c r="E267" i="10" s="1"/>
  <c r="Q267" i="3"/>
  <c r="F267" i="10" s="1"/>
  <c r="C268" i="3"/>
  <c r="C268" i="9" s="1"/>
  <c r="D268" i="3"/>
  <c r="E268" i="3"/>
  <c r="E268" i="9" s="1"/>
  <c r="F268" i="3"/>
  <c r="F268" i="9" s="1"/>
  <c r="N268" i="3"/>
  <c r="C268" i="10" s="1"/>
  <c r="O268" i="3"/>
  <c r="P268" i="3"/>
  <c r="E268" i="10" s="1"/>
  <c r="Q268" i="3"/>
  <c r="F268" i="10" s="1"/>
  <c r="C269" i="3"/>
  <c r="C269" i="9" s="1"/>
  <c r="D269" i="3"/>
  <c r="D269" i="9" s="1"/>
  <c r="E269" i="3"/>
  <c r="E269" i="9" s="1"/>
  <c r="F269" i="3"/>
  <c r="N269" i="3"/>
  <c r="C269" i="10" s="1"/>
  <c r="O269" i="3"/>
  <c r="D269" i="10" s="1"/>
  <c r="P269" i="3"/>
  <c r="E269" i="10" s="1"/>
  <c r="Q269" i="3"/>
  <c r="F269" i="10" s="1"/>
  <c r="C270" i="3"/>
  <c r="C270" i="9" s="1"/>
  <c r="D270" i="3"/>
  <c r="D270" i="9" s="1"/>
  <c r="E270" i="3"/>
  <c r="E270" i="9" s="1"/>
  <c r="F270" i="3"/>
  <c r="F270" i="9" s="1"/>
  <c r="N270" i="3"/>
  <c r="C270" i="10" s="1"/>
  <c r="O270" i="3"/>
  <c r="D270" i="10" s="1"/>
  <c r="P270" i="3"/>
  <c r="E270" i="10" s="1"/>
  <c r="Q270" i="3"/>
  <c r="F270" i="10" s="1"/>
  <c r="C271" i="3"/>
  <c r="C271" i="9" s="1"/>
  <c r="D271" i="3"/>
  <c r="D271" i="9" s="1"/>
  <c r="E271" i="3"/>
  <c r="E271" i="9" s="1"/>
  <c r="F271" i="3"/>
  <c r="F271" i="9" s="1"/>
  <c r="N271" i="3"/>
  <c r="C271" i="10" s="1"/>
  <c r="O271" i="3"/>
  <c r="P271" i="3"/>
  <c r="E271" i="10" s="1"/>
  <c r="Q271" i="3"/>
  <c r="F271" i="10" s="1"/>
  <c r="C272" i="3"/>
  <c r="C272" i="9" s="1"/>
  <c r="D272" i="3"/>
  <c r="D272" i="9" s="1"/>
  <c r="E272" i="3"/>
  <c r="F272" i="3"/>
  <c r="F272" i="9" s="1"/>
  <c r="N272" i="3"/>
  <c r="C272" i="10" s="1"/>
  <c r="O272" i="3"/>
  <c r="P272" i="3"/>
  <c r="E272" i="10" s="1"/>
  <c r="Q272" i="3"/>
  <c r="F272" i="10" s="1"/>
  <c r="C273" i="3"/>
  <c r="C273" i="9" s="1"/>
  <c r="D273" i="3"/>
  <c r="D273" i="9" s="1"/>
  <c r="E273" i="3"/>
  <c r="E273" i="9" s="1"/>
  <c r="F273" i="3"/>
  <c r="F273" i="9" s="1"/>
  <c r="N273" i="3"/>
  <c r="C273" i="10" s="1"/>
  <c r="O273" i="3"/>
  <c r="P273" i="3"/>
  <c r="E273" i="10" s="1"/>
  <c r="Q273" i="3"/>
  <c r="F273" i="10" s="1"/>
  <c r="C274" i="3"/>
  <c r="C274" i="9" s="1"/>
  <c r="D274" i="3"/>
  <c r="D274" i="9" s="1"/>
  <c r="E274" i="3"/>
  <c r="E274" i="9" s="1"/>
  <c r="F274" i="3"/>
  <c r="N274" i="3"/>
  <c r="C274" i="10" s="1"/>
  <c r="O274" i="3"/>
  <c r="D274" i="10" s="1"/>
  <c r="P274" i="3"/>
  <c r="Q274" i="3"/>
  <c r="F274" i="10" s="1"/>
  <c r="C275" i="3"/>
  <c r="C275" i="9" s="1"/>
  <c r="D275" i="3"/>
  <c r="D275" i="9" s="1"/>
  <c r="E275" i="3"/>
  <c r="E275" i="9" s="1"/>
  <c r="F275" i="3"/>
  <c r="F275" i="9" s="1"/>
  <c r="N275" i="3"/>
  <c r="C275" i="10" s="1"/>
  <c r="O275" i="3"/>
  <c r="D275" i="10" s="1"/>
  <c r="P275" i="3"/>
  <c r="E275" i="10" s="1"/>
  <c r="Q275" i="3"/>
  <c r="F275" i="10" s="1"/>
  <c r="C276" i="3"/>
  <c r="C276" i="9" s="1"/>
  <c r="D276" i="3"/>
  <c r="D276" i="9" s="1"/>
  <c r="E276" i="3"/>
  <c r="E276" i="9" s="1"/>
  <c r="F276" i="3"/>
  <c r="F276" i="9" s="1"/>
  <c r="N276" i="3"/>
  <c r="C276" i="10" s="1"/>
  <c r="O276" i="3"/>
  <c r="D276" i="10" s="1"/>
  <c r="P276" i="3"/>
  <c r="E276" i="10" s="1"/>
  <c r="Q276" i="3"/>
  <c r="F276" i="10" s="1"/>
  <c r="C277" i="3"/>
  <c r="C277" i="9" s="1"/>
  <c r="D277" i="3"/>
  <c r="D277" i="9" s="1"/>
  <c r="E277" i="3"/>
  <c r="E277" i="9" s="1"/>
  <c r="F277" i="3"/>
  <c r="F277" i="9" s="1"/>
  <c r="N277" i="3"/>
  <c r="C277" i="10" s="1"/>
  <c r="O277" i="3"/>
  <c r="P277" i="3"/>
  <c r="Q277" i="3"/>
  <c r="F277" i="10" s="1"/>
  <c r="C278" i="3"/>
  <c r="C278" i="9" s="1"/>
  <c r="D278" i="3"/>
  <c r="E278" i="3"/>
  <c r="E278" i="9" s="1"/>
  <c r="F278" i="3"/>
  <c r="F278" i="9" s="1"/>
  <c r="N278" i="3"/>
  <c r="C278" i="10" s="1"/>
  <c r="O278" i="3"/>
  <c r="P278" i="3"/>
  <c r="E278" i="10" s="1"/>
  <c r="Q278" i="3"/>
  <c r="F278" i="10" s="1"/>
  <c r="C279" i="3"/>
  <c r="C279" i="9" s="1"/>
  <c r="D279" i="3"/>
  <c r="E279" i="3"/>
  <c r="E279" i="9" s="1"/>
  <c r="F279" i="3"/>
  <c r="F279" i="9" s="1"/>
  <c r="N279" i="3"/>
  <c r="C279" i="10" s="1"/>
  <c r="O279" i="3"/>
  <c r="P279" i="3"/>
  <c r="E279" i="10" s="1"/>
  <c r="Q279" i="3"/>
  <c r="F279" i="10" s="1"/>
  <c r="C280" i="3"/>
  <c r="C280" i="9" s="1"/>
  <c r="D280" i="3"/>
  <c r="E280" i="3"/>
  <c r="E280" i="9" s="1"/>
  <c r="F280" i="3"/>
  <c r="F280" i="9" s="1"/>
  <c r="N280" i="3"/>
  <c r="C280" i="10" s="1"/>
  <c r="O280" i="3"/>
  <c r="D280" i="10" s="1"/>
  <c r="P280" i="3"/>
  <c r="Q280" i="3"/>
  <c r="F280" i="10" s="1"/>
  <c r="C261" i="4"/>
  <c r="D261" i="4"/>
  <c r="E261" i="4"/>
  <c r="F261" i="4"/>
  <c r="O261" i="4"/>
  <c r="P261" i="4"/>
  <c r="Q261" i="4"/>
  <c r="R261" i="4"/>
  <c r="C262" i="4"/>
  <c r="D262" i="4"/>
  <c r="E262" i="4"/>
  <c r="F262" i="4"/>
  <c r="O262" i="4"/>
  <c r="P262" i="4"/>
  <c r="Q262" i="4"/>
  <c r="R262" i="4"/>
  <c r="C263" i="4"/>
  <c r="D263" i="4"/>
  <c r="E263" i="4"/>
  <c r="F263" i="4"/>
  <c r="O263" i="4"/>
  <c r="P263" i="4"/>
  <c r="Q263" i="4"/>
  <c r="R263" i="4"/>
  <c r="C264" i="4"/>
  <c r="D264" i="4"/>
  <c r="E264" i="4"/>
  <c r="F264" i="4"/>
  <c r="O264" i="4"/>
  <c r="P264" i="4"/>
  <c r="Q264" i="4"/>
  <c r="R264" i="4"/>
  <c r="C265" i="4"/>
  <c r="D265" i="4"/>
  <c r="E265" i="4"/>
  <c r="F265" i="4"/>
  <c r="O265" i="4"/>
  <c r="P265" i="4"/>
  <c r="Q265" i="4"/>
  <c r="R265" i="4"/>
  <c r="C266" i="4"/>
  <c r="D266" i="4"/>
  <c r="E266" i="4"/>
  <c r="F266" i="4"/>
  <c r="O266" i="4"/>
  <c r="P266" i="4"/>
  <c r="Q266" i="4"/>
  <c r="R266" i="4"/>
  <c r="C267" i="4"/>
  <c r="D267" i="4"/>
  <c r="E267" i="4"/>
  <c r="F267" i="4"/>
  <c r="O267" i="4"/>
  <c r="P267" i="4"/>
  <c r="Q267" i="4"/>
  <c r="R267" i="4"/>
  <c r="C268" i="4"/>
  <c r="D268" i="4"/>
  <c r="E268" i="4"/>
  <c r="F268" i="4"/>
  <c r="O268" i="4"/>
  <c r="P268" i="4"/>
  <c r="Q268" i="4"/>
  <c r="R268" i="4"/>
  <c r="C269" i="4"/>
  <c r="D269" i="4"/>
  <c r="E269" i="4"/>
  <c r="F269" i="4"/>
  <c r="O269" i="4"/>
  <c r="P269" i="4"/>
  <c r="Q269" i="4"/>
  <c r="R269" i="4"/>
  <c r="C270" i="4"/>
  <c r="D270" i="4"/>
  <c r="E270" i="4"/>
  <c r="F270" i="4"/>
  <c r="O270" i="4"/>
  <c r="P270" i="4"/>
  <c r="Q270" i="4"/>
  <c r="R270" i="4"/>
  <c r="C271" i="4"/>
  <c r="D271" i="4"/>
  <c r="E271" i="4"/>
  <c r="F271" i="4"/>
  <c r="O271" i="4"/>
  <c r="P271" i="4"/>
  <c r="Q271" i="4"/>
  <c r="R271" i="4"/>
  <c r="C272" i="4"/>
  <c r="D272" i="4"/>
  <c r="E272" i="4"/>
  <c r="F272" i="4"/>
  <c r="O272" i="4"/>
  <c r="P272" i="4"/>
  <c r="Q272" i="4"/>
  <c r="R272" i="4"/>
  <c r="C273" i="4"/>
  <c r="D273" i="4"/>
  <c r="E273" i="4"/>
  <c r="F273" i="4"/>
  <c r="O273" i="4"/>
  <c r="P273" i="4"/>
  <c r="Q273" i="4"/>
  <c r="R273" i="4"/>
  <c r="C274" i="4"/>
  <c r="D274" i="4"/>
  <c r="E274" i="4"/>
  <c r="F274" i="4"/>
  <c r="O274" i="4"/>
  <c r="P274" i="4"/>
  <c r="Q274" i="4"/>
  <c r="R274" i="4"/>
  <c r="C275" i="4"/>
  <c r="D275" i="4"/>
  <c r="E275" i="4"/>
  <c r="F275" i="4"/>
  <c r="O275" i="4"/>
  <c r="P275" i="4"/>
  <c r="Q275" i="4"/>
  <c r="R275" i="4"/>
  <c r="C276" i="4"/>
  <c r="D276" i="4"/>
  <c r="E276" i="4"/>
  <c r="F276" i="4"/>
  <c r="O276" i="4"/>
  <c r="P276" i="4"/>
  <c r="Q276" i="4"/>
  <c r="R276" i="4"/>
  <c r="C277" i="4"/>
  <c r="D277" i="4"/>
  <c r="E277" i="4"/>
  <c r="F277" i="4"/>
  <c r="O277" i="4"/>
  <c r="P277" i="4"/>
  <c r="Q277" i="4"/>
  <c r="R277" i="4"/>
  <c r="C278" i="4"/>
  <c r="D278" i="4"/>
  <c r="E278" i="4"/>
  <c r="F278" i="4"/>
  <c r="O278" i="4"/>
  <c r="P278" i="4"/>
  <c r="Q278" i="4"/>
  <c r="R278" i="4"/>
  <c r="C279" i="4"/>
  <c r="D279" i="4"/>
  <c r="E279" i="4"/>
  <c r="F279" i="4"/>
  <c r="O279" i="4"/>
  <c r="P279" i="4"/>
  <c r="Q279" i="4"/>
  <c r="R279" i="4"/>
  <c r="C280" i="4"/>
  <c r="D280" i="4"/>
  <c r="E280" i="4"/>
  <c r="F280" i="4"/>
  <c r="O280" i="4"/>
  <c r="P280" i="4"/>
  <c r="Q280" i="4"/>
  <c r="R280" i="4"/>
  <c r="R266" i="2"/>
  <c r="S266" i="4" s="1"/>
  <c r="S266" i="2"/>
  <c r="T266" i="4" s="1"/>
  <c r="R267" i="2"/>
  <c r="S267" i="4" s="1"/>
  <c r="S267" i="2"/>
  <c r="T267" i="4" s="1"/>
  <c r="R268" i="2"/>
  <c r="S268" i="4" s="1"/>
  <c r="S268" i="2"/>
  <c r="R269" i="2"/>
  <c r="S269" i="2"/>
  <c r="T269" i="4" s="1"/>
  <c r="R270" i="2"/>
  <c r="S270" i="4" s="1"/>
  <c r="S270" i="2"/>
  <c r="R271" i="2"/>
  <c r="S271" i="2"/>
  <c r="T271" i="4" s="1"/>
  <c r="R272" i="2"/>
  <c r="S272" i="4" s="1"/>
  <c r="S272" i="2"/>
  <c r="T272" i="4" s="1"/>
  <c r="R273" i="2"/>
  <c r="S273" i="4" s="1"/>
  <c r="S273" i="2"/>
  <c r="R274" i="2"/>
  <c r="S274" i="4" s="1"/>
  <c r="S274" i="2"/>
  <c r="T274" i="4" s="1"/>
  <c r="R275" i="2"/>
  <c r="S275" i="4" s="1"/>
  <c r="S275" i="2"/>
  <c r="T275" i="4" s="1"/>
  <c r="R276" i="2"/>
  <c r="S276" i="4" s="1"/>
  <c r="S276" i="2"/>
  <c r="R277" i="2"/>
  <c r="S277" i="4" s="1"/>
  <c r="S277" i="2"/>
  <c r="T277" i="4" s="1"/>
  <c r="R278" i="2"/>
  <c r="S278" i="4" s="1"/>
  <c r="S278" i="2"/>
  <c r="T278" i="4" s="1"/>
  <c r="R279" i="2"/>
  <c r="S279" i="2"/>
  <c r="T279" i="4" s="1"/>
  <c r="R280" i="2"/>
  <c r="S280" i="4" s="1"/>
  <c r="S280" i="2"/>
  <c r="T280" i="4" s="1"/>
  <c r="G266" i="2"/>
  <c r="G266" i="4" s="1"/>
  <c r="H266" i="2"/>
  <c r="H266" i="4" s="1"/>
  <c r="G267" i="2"/>
  <c r="G267" i="4" s="1"/>
  <c r="H267" i="2"/>
  <c r="H267" i="4" s="1"/>
  <c r="G268" i="2"/>
  <c r="H268" i="2"/>
  <c r="H268" i="4" s="1"/>
  <c r="G269" i="2"/>
  <c r="G269" i="4" s="1"/>
  <c r="H269" i="2"/>
  <c r="G270" i="2"/>
  <c r="G270" i="4" s="1"/>
  <c r="H270" i="2"/>
  <c r="H270" i="4" s="1"/>
  <c r="G271" i="2"/>
  <c r="H271" i="2"/>
  <c r="H271" i="4" s="1"/>
  <c r="G272" i="2"/>
  <c r="G272" i="4" s="1"/>
  <c r="H272" i="2"/>
  <c r="H272" i="4" s="1"/>
  <c r="G273" i="2"/>
  <c r="G273" i="4" s="1"/>
  <c r="H273" i="2"/>
  <c r="H273" i="4" s="1"/>
  <c r="G274" i="2"/>
  <c r="H274" i="2"/>
  <c r="H274" i="4" s="1"/>
  <c r="G275" i="2"/>
  <c r="G275" i="4" s="1"/>
  <c r="H275" i="2"/>
  <c r="H275" i="4" s="1"/>
  <c r="G276" i="2"/>
  <c r="H276" i="2"/>
  <c r="H276" i="4" s="1"/>
  <c r="G277" i="2"/>
  <c r="G277" i="4" s="1"/>
  <c r="H277" i="2"/>
  <c r="H277" i="4" s="1"/>
  <c r="G278" i="2"/>
  <c r="H278" i="2"/>
  <c r="H278" i="4" s="1"/>
  <c r="G279" i="2"/>
  <c r="H279" i="2"/>
  <c r="H279" i="4" s="1"/>
  <c r="G280" i="2"/>
  <c r="G280" i="4" s="1"/>
  <c r="H280" i="2"/>
  <c r="H280" i="4" s="1"/>
  <c r="R265" i="2"/>
  <c r="S265" i="2"/>
  <c r="T265" i="4" s="1"/>
  <c r="G265" i="2"/>
  <c r="H265" i="2"/>
  <c r="H265" i="4" s="1"/>
  <c r="R261" i="2"/>
  <c r="S261" i="4" s="1"/>
  <c r="S261" i="2"/>
  <c r="R262" i="2"/>
  <c r="S262" i="4" s="1"/>
  <c r="S262" i="2"/>
  <c r="T262" i="4" s="1"/>
  <c r="R263" i="2"/>
  <c r="S263" i="4" s="1"/>
  <c r="S263" i="2"/>
  <c r="T263" i="4" s="1"/>
  <c r="R264" i="2"/>
  <c r="S264" i="4" s="1"/>
  <c r="S264" i="2"/>
  <c r="T264" i="4" s="1"/>
  <c r="G261" i="2"/>
  <c r="G261" i="4" s="1"/>
  <c r="H261" i="2"/>
  <c r="H261" i="4" s="1"/>
  <c r="G262" i="2"/>
  <c r="G262" i="4" s="1"/>
  <c r="H262" i="2"/>
  <c r="H262" i="4" s="1"/>
  <c r="G263" i="2"/>
  <c r="G263" i="4" s="1"/>
  <c r="H263" i="2"/>
  <c r="H263" i="4" s="1"/>
  <c r="G264" i="2"/>
  <c r="H264" i="2"/>
  <c r="H264" i="4" s="1"/>
  <c r="T269" i="2" l="1"/>
  <c r="U269" i="2" s="1"/>
  <c r="I269" i="1" s="1"/>
  <c r="T272" i="2"/>
  <c r="U272" i="4" s="1"/>
  <c r="J274" i="3"/>
  <c r="H274" i="3" s="1"/>
  <c r="H274" i="9" s="1"/>
  <c r="T261" i="2"/>
  <c r="U261" i="2" s="1"/>
  <c r="I261" i="1" s="1"/>
  <c r="T276" i="2"/>
  <c r="U276" i="2" s="1"/>
  <c r="I276" i="1" s="1"/>
  <c r="Z264" i="4"/>
  <c r="I263" i="2"/>
  <c r="J263" i="2" s="1"/>
  <c r="G263" i="1" s="1"/>
  <c r="T262" i="2"/>
  <c r="U262" i="2" s="1"/>
  <c r="I262" i="1" s="1"/>
  <c r="I273" i="2"/>
  <c r="I265" i="2"/>
  <c r="J265" i="2" s="1"/>
  <c r="G265" i="1" s="1"/>
  <c r="I276" i="2"/>
  <c r="J276" i="2" s="1"/>
  <c r="G276" i="1" s="1"/>
  <c r="I271" i="2"/>
  <c r="J271" i="2" s="1"/>
  <c r="G271" i="1" s="1"/>
  <c r="I262" i="2"/>
  <c r="J262" i="2" s="1"/>
  <c r="G262" i="1" s="1"/>
  <c r="T265" i="2"/>
  <c r="U265" i="2" s="1"/>
  <c r="I265" i="1" s="1"/>
  <c r="Z272" i="4"/>
  <c r="T263" i="2"/>
  <c r="U263" i="2" s="1"/>
  <c r="I263" i="1" s="1"/>
  <c r="I269" i="2"/>
  <c r="I269" i="4" s="1"/>
  <c r="Z261" i="4"/>
  <c r="N263" i="4"/>
  <c r="G265" i="4"/>
  <c r="N265" i="4" s="1"/>
  <c r="T273" i="2"/>
  <c r="U273" i="2" s="1"/>
  <c r="I273" i="1" s="1"/>
  <c r="I264" i="2"/>
  <c r="J264" i="2" s="1"/>
  <c r="G264" i="1" s="1"/>
  <c r="U261" i="4"/>
  <c r="T261" i="4"/>
  <c r="J273" i="3"/>
  <c r="I273" i="3" s="1"/>
  <c r="I273" i="9" s="1"/>
  <c r="O274" i="9" s="1"/>
  <c r="G271" i="4"/>
  <c r="N271" i="4" s="1"/>
  <c r="Z263" i="4"/>
  <c r="N280" i="4"/>
  <c r="N261" i="4"/>
  <c r="G264" i="4"/>
  <c r="N264" i="4" s="1"/>
  <c r="S265" i="4"/>
  <c r="Z265" i="4" s="1"/>
  <c r="Z262" i="4"/>
  <c r="U278" i="3"/>
  <c r="J278" i="10" s="1"/>
  <c r="P279" i="10" s="1"/>
  <c r="I279" i="2"/>
  <c r="J279" i="2" s="1"/>
  <c r="G279" i="1" s="1"/>
  <c r="I261" i="2"/>
  <c r="I266" i="2"/>
  <c r="J268" i="3"/>
  <c r="H268" i="3" s="1"/>
  <c r="H268" i="9" s="1"/>
  <c r="N269" i="9" s="1"/>
  <c r="T264" i="2"/>
  <c r="N262" i="4"/>
  <c r="J269" i="3"/>
  <c r="J269" i="9" s="1"/>
  <c r="P270" i="9" s="1"/>
  <c r="N272" i="4"/>
  <c r="U280" i="3"/>
  <c r="W280" i="3" s="1"/>
  <c r="L280" i="10" s="1"/>
  <c r="R281" i="10" s="1"/>
  <c r="Z276" i="4"/>
  <c r="Z280" i="4"/>
  <c r="N269" i="4"/>
  <c r="Z277" i="4"/>
  <c r="Z267" i="4"/>
  <c r="N275" i="4"/>
  <c r="U277" i="3"/>
  <c r="J277" i="10" s="1"/>
  <c r="F269" i="9"/>
  <c r="N266" i="4"/>
  <c r="Z274" i="4"/>
  <c r="N273" i="4"/>
  <c r="Z278" i="4"/>
  <c r="N270" i="4"/>
  <c r="Z268" i="4"/>
  <c r="F274" i="9"/>
  <c r="Z266" i="4"/>
  <c r="Z270" i="4"/>
  <c r="N277" i="4"/>
  <c r="N267" i="4"/>
  <c r="Z273" i="4"/>
  <c r="Z275" i="4"/>
  <c r="E280" i="10"/>
  <c r="T280" i="2"/>
  <c r="I280" i="2"/>
  <c r="D280" i="9"/>
  <c r="J280" i="3"/>
  <c r="M280" i="3" s="1"/>
  <c r="M280" i="9" s="1"/>
  <c r="U279" i="3"/>
  <c r="J279" i="10" s="1"/>
  <c r="T279" i="2"/>
  <c r="S279" i="4"/>
  <c r="Z279" i="4" s="1"/>
  <c r="D279" i="10"/>
  <c r="G279" i="4"/>
  <c r="N279" i="4" s="1"/>
  <c r="D279" i="9"/>
  <c r="J279" i="3"/>
  <c r="T278" i="2"/>
  <c r="U278" i="4" s="1"/>
  <c r="W278" i="4" s="1"/>
  <c r="D278" i="10"/>
  <c r="I278" i="2"/>
  <c r="J278" i="2" s="1"/>
  <c r="G278" i="1" s="1"/>
  <c r="G278" i="4"/>
  <c r="N278" i="4" s="1"/>
  <c r="J278" i="3"/>
  <c r="J278" i="9" s="1"/>
  <c r="D278" i="9"/>
  <c r="E277" i="10"/>
  <c r="D277" i="10"/>
  <c r="T277" i="2"/>
  <c r="I277" i="2"/>
  <c r="T276" i="4"/>
  <c r="G276" i="4"/>
  <c r="N276" i="4" s="1"/>
  <c r="T275" i="2"/>
  <c r="U275" i="3"/>
  <c r="J275" i="10" s="1"/>
  <c r="P276" i="10" s="1"/>
  <c r="I275" i="2"/>
  <c r="J275" i="3"/>
  <c r="J275" i="9" s="1"/>
  <c r="N275" i="9"/>
  <c r="U274" i="3"/>
  <c r="J274" i="10" s="1"/>
  <c r="P275" i="10" s="1"/>
  <c r="E274" i="10"/>
  <c r="T274" i="2"/>
  <c r="I274" i="2"/>
  <c r="J274" i="2" s="1"/>
  <c r="G274" i="1" s="1"/>
  <c r="G274" i="3"/>
  <c r="G274" i="9" s="1"/>
  <c r="J274" i="9"/>
  <c r="G274" i="4"/>
  <c r="N274" i="4" s="1"/>
  <c r="U273" i="3"/>
  <c r="J273" i="10" s="1"/>
  <c r="P274" i="10" s="1"/>
  <c r="D273" i="10"/>
  <c r="T273" i="4"/>
  <c r="U272" i="3"/>
  <c r="J272" i="10" s="1"/>
  <c r="P273" i="10" s="1"/>
  <c r="V272" i="4"/>
  <c r="W272" i="4"/>
  <c r="D272" i="10"/>
  <c r="J272" i="3"/>
  <c r="J272" i="9" s="1"/>
  <c r="E272" i="9"/>
  <c r="I272" i="2"/>
  <c r="U271" i="3"/>
  <c r="J271" i="10" s="1"/>
  <c r="P272" i="10" s="1"/>
  <c r="T271" i="2"/>
  <c r="U271" i="2" s="1"/>
  <c r="I271" i="1" s="1"/>
  <c r="D271" i="10"/>
  <c r="S271" i="4"/>
  <c r="Z271" i="4" s="1"/>
  <c r="T270" i="2"/>
  <c r="T270" i="4"/>
  <c r="I270" i="2"/>
  <c r="S269" i="4"/>
  <c r="Z269" i="4" s="1"/>
  <c r="U269" i="4"/>
  <c r="V269" i="4" s="1"/>
  <c r="U269" i="3"/>
  <c r="J269" i="10" s="1"/>
  <c r="P270" i="10" s="1"/>
  <c r="H269" i="4"/>
  <c r="T268" i="2"/>
  <c r="U268" i="2" s="1"/>
  <c r="I268" i="1" s="1"/>
  <c r="U268" i="3"/>
  <c r="S268" i="3" s="1"/>
  <c r="H268" i="10" s="1"/>
  <c r="N269" i="10" s="1"/>
  <c r="D268" i="10"/>
  <c r="T268" i="4"/>
  <c r="I268" i="2"/>
  <c r="G268" i="4"/>
  <c r="N268" i="4" s="1"/>
  <c r="D268" i="9"/>
  <c r="U267" i="3"/>
  <c r="J267" i="10" s="1"/>
  <c r="D267" i="10"/>
  <c r="T267" i="2"/>
  <c r="J267" i="3"/>
  <c r="I267" i="3" s="1"/>
  <c r="I267" i="9" s="1"/>
  <c r="O268" i="9" s="1"/>
  <c r="E267" i="9"/>
  <c r="I267" i="2"/>
  <c r="J267" i="2" s="1"/>
  <c r="G267" i="1" s="1"/>
  <c r="T266" i="2"/>
  <c r="U266" i="4" s="1"/>
  <c r="V266" i="4" s="1"/>
  <c r="U266" i="3"/>
  <c r="J266" i="10" s="1"/>
  <c r="D266" i="10"/>
  <c r="J266" i="3"/>
  <c r="J266" i="9" s="1"/>
  <c r="E266" i="9"/>
  <c r="J276" i="3"/>
  <c r="J276" i="9" s="1"/>
  <c r="J270" i="3"/>
  <c r="J270" i="9" s="1"/>
  <c r="U276" i="3"/>
  <c r="J276" i="10" s="1"/>
  <c r="P277" i="10" s="1"/>
  <c r="U270" i="3"/>
  <c r="J277" i="3"/>
  <c r="J277" i="9" s="1"/>
  <c r="J271" i="3"/>
  <c r="M274" i="3"/>
  <c r="M274" i="9" s="1"/>
  <c r="L274" i="3"/>
  <c r="L274" i="9" s="1"/>
  <c r="R275" i="9" s="1"/>
  <c r="K274" i="3"/>
  <c r="K274" i="9" s="1"/>
  <c r="Q275" i="9" s="1"/>
  <c r="I274" i="3"/>
  <c r="I274" i="9" s="1"/>
  <c r="O275" i="9" s="1"/>
  <c r="C260" i="4"/>
  <c r="D260" i="4"/>
  <c r="E260" i="4"/>
  <c r="F260" i="4"/>
  <c r="O260" i="4"/>
  <c r="P260" i="4"/>
  <c r="Q260" i="4"/>
  <c r="R260" i="4"/>
  <c r="R260" i="2"/>
  <c r="S260" i="2"/>
  <c r="T260" i="4" s="1"/>
  <c r="G260" i="2"/>
  <c r="G260" i="4" s="1"/>
  <c r="H260" i="2"/>
  <c r="H260" i="4" s="1"/>
  <c r="U272" i="2" l="1"/>
  <c r="I272" i="1" s="1"/>
  <c r="I265" i="4"/>
  <c r="K265" i="4" s="1"/>
  <c r="U273" i="4"/>
  <c r="V261" i="4"/>
  <c r="I278" i="4"/>
  <c r="K278" i="4" s="1"/>
  <c r="I271" i="4"/>
  <c r="K271" i="4" s="1"/>
  <c r="U276" i="4"/>
  <c r="V276" i="4" s="1"/>
  <c r="I263" i="4"/>
  <c r="J263" i="4" s="1"/>
  <c r="I276" i="4"/>
  <c r="K276" i="4" s="1"/>
  <c r="I262" i="4"/>
  <c r="U262" i="4"/>
  <c r="V262" i="4" s="1"/>
  <c r="W261" i="4"/>
  <c r="Y261" i="4" s="1"/>
  <c r="S278" i="3"/>
  <c r="H278" i="10" s="1"/>
  <c r="N279" i="10" s="1"/>
  <c r="K273" i="3"/>
  <c r="K273" i="9" s="1"/>
  <c r="Q274" i="9" s="1"/>
  <c r="L273" i="3"/>
  <c r="L273" i="9" s="1"/>
  <c r="R274" i="9" s="1"/>
  <c r="M273" i="3"/>
  <c r="M273" i="9" s="1"/>
  <c r="I273" i="4"/>
  <c r="J273" i="2"/>
  <c r="G273" i="1" s="1"/>
  <c r="T277" i="3"/>
  <c r="I277" i="10" s="1"/>
  <c r="O278" i="10" s="1"/>
  <c r="H273" i="3"/>
  <c r="H273" i="9" s="1"/>
  <c r="N274" i="9" s="1"/>
  <c r="U266" i="2"/>
  <c r="I266" i="1" s="1"/>
  <c r="G273" i="3"/>
  <c r="G273" i="9" s="1"/>
  <c r="U263" i="4"/>
  <c r="V278" i="3"/>
  <c r="K278" i="10" s="1"/>
  <c r="Q279" i="10" s="1"/>
  <c r="J273" i="9"/>
  <c r="U273" i="9" s="1"/>
  <c r="J269" i="2"/>
  <c r="G269" i="1" s="1"/>
  <c r="I280" i="3"/>
  <c r="I280" i="9" s="1"/>
  <c r="O281" i="9" s="1"/>
  <c r="K268" i="3"/>
  <c r="K268" i="9" s="1"/>
  <c r="Q269" i="9" s="1"/>
  <c r="W278" i="3"/>
  <c r="L278" i="10" s="1"/>
  <c r="R279" i="10" s="1"/>
  <c r="X280" i="3"/>
  <c r="M280" i="10" s="1"/>
  <c r="T278" i="3"/>
  <c r="I278" i="10" s="1"/>
  <c r="O279" i="10" s="1"/>
  <c r="U265" i="4"/>
  <c r="T280" i="3"/>
  <c r="I280" i="10" s="1"/>
  <c r="O281" i="10" s="1"/>
  <c r="R280" i="3"/>
  <c r="G280" i="10" s="1"/>
  <c r="I264" i="4"/>
  <c r="U278" i="10"/>
  <c r="R278" i="3"/>
  <c r="G278" i="10" s="1"/>
  <c r="J280" i="10"/>
  <c r="P281" i="10" s="1"/>
  <c r="X278" i="3"/>
  <c r="M278" i="10" s="1"/>
  <c r="I267" i="4"/>
  <c r="K267" i="4" s="1"/>
  <c r="I274" i="4"/>
  <c r="K274" i="4" s="1"/>
  <c r="H269" i="3"/>
  <c r="H269" i="9" s="1"/>
  <c r="N270" i="9" s="1"/>
  <c r="T260" i="2"/>
  <c r="U260" i="2" s="1"/>
  <c r="I260" i="1" s="1"/>
  <c r="S277" i="3"/>
  <c r="H277" i="10" s="1"/>
  <c r="N278" i="10" s="1"/>
  <c r="L280" i="3"/>
  <c r="L280" i="9" s="1"/>
  <c r="R281" i="9" s="1"/>
  <c r="G269" i="3"/>
  <c r="G269" i="9" s="1"/>
  <c r="L269" i="3"/>
  <c r="L269" i="9" s="1"/>
  <c r="R270" i="9" s="1"/>
  <c r="L268" i="3"/>
  <c r="L268" i="9" s="1"/>
  <c r="R269" i="9" s="1"/>
  <c r="G268" i="3"/>
  <c r="G268" i="9" s="1"/>
  <c r="U275" i="9"/>
  <c r="I279" i="4"/>
  <c r="J279" i="4" s="1"/>
  <c r="U264" i="2"/>
  <c r="I264" i="1" s="1"/>
  <c r="U264" i="4"/>
  <c r="P278" i="10"/>
  <c r="W274" i="3"/>
  <c r="L274" i="10" s="1"/>
  <c r="R275" i="10" s="1"/>
  <c r="X274" i="3"/>
  <c r="M274" i="10" s="1"/>
  <c r="U270" i="9"/>
  <c r="S260" i="4"/>
  <c r="Z260" i="4" s="1"/>
  <c r="I266" i="4"/>
  <c r="J266" i="2"/>
  <c r="G266" i="1" s="1"/>
  <c r="K269" i="3"/>
  <c r="K269" i="9" s="1"/>
  <c r="Q270" i="9" s="1"/>
  <c r="I261" i="4"/>
  <c r="J261" i="2"/>
  <c r="G261" i="1" s="1"/>
  <c r="V274" i="3"/>
  <c r="K274" i="10" s="1"/>
  <c r="Q275" i="10" s="1"/>
  <c r="I269" i="3"/>
  <c r="I269" i="9" s="1"/>
  <c r="O270" i="9" s="1"/>
  <c r="T274" i="3"/>
  <c r="I274" i="10" s="1"/>
  <c r="O275" i="10" s="1"/>
  <c r="T268" i="3"/>
  <c r="I268" i="10" s="1"/>
  <c r="O269" i="10" s="1"/>
  <c r="S274" i="3"/>
  <c r="H274" i="10" s="1"/>
  <c r="N275" i="10" s="1"/>
  <c r="R277" i="3"/>
  <c r="G277" i="10" s="1"/>
  <c r="M268" i="3"/>
  <c r="M268" i="9" s="1"/>
  <c r="W279" i="3"/>
  <c r="L279" i="10" s="1"/>
  <c r="R280" i="10" s="1"/>
  <c r="M269" i="3"/>
  <c r="M269" i="9" s="1"/>
  <c r="R267" i="3"/>
  <c r="G267" i="10" s="1"/>
  <c r="U276" i="9"/>
  <c r="X277" i="3"/>
  <c r="M277" i="10" s="1"/>
  <c r="I268" i="3"/>
  <c r="I268" i="9" s="1"/>
  <c r="O269" i="9" s="1"/>
  <c r="U278" i="9"/>
  <c r="R274" i="3"/>
  <c r="G274" i="10" s="1"/>
  <c r="N260" i="4"/>
  <c r="I260" i="2"/>
  <c r="W277" i="3"/>
  <c r="L277" i="10" s="1"/>
  <c r="R278" i="10" s="1"/>
  <c r="V277" i="3"/>
  <c r="K277" i="10" s="1"/>
  <c r="Q278" i="10" s="1"/>
  <c r="J268" i="9"/>
  <c r="U269" i="9" s="1"/>
  <c r="V268" i="3"/>
  <c r="K268" i="10" s="1"/>
  <c r="Q269" i="10" s="1"/>
  <c r="U267" i="10"/>
  <c r="G275" i="3"/>
  <c r="G275" i="9" s="1"/>
  <c r="P267" i="9"/>
  <c r="S280" i="3"/>
  <c r="H280" i="10" s="1"/>
  <c r="N281" i="10" s="1"/>
  <c r="V280" i="3"/>
  <c r="K280" i="10" s="1"/>
  <c r="Q281" i="10" s="1"/>
  <c r="K275" i="3"/>
  <c r="K275" i="9" s="1"/>
  <c r="Q276" i="9" s="1"/>
  <c r="X267" i="3"/>
  <c r="M267" i="10" s="1"/>
  <c r="T267" i="3"/>
  <c r="I267" i="10" s="1"/>
  <c r="O268" i="10" s="1"/>
  <c r="P268" i="10"/>
  <c r="R268" i="3"/>
  <c r="G268" i="10" s="1"/>
  <c r="P273" i="9"/>
  <c r="W267" i="3"/>
  <c r="L267" i="10" s="1"/>
  <c r="R268" i="10" s="1"/>
  <c r="X268" i="3"/>
  <c r="M268" i="10" s="1"/>
  <c r="S267" i="3"/>
  <c r="H267" i="10" s="1"/>
  <c r="N268" i="10" s="1"/>
  <c r="H275" i="3"/>
  <c r="H275" i="9" s="1"/>
  <c r="N276" i="9" s="1"/>
  <c r="V267" i="3"/>
  <c r="K267" i="10" s="1"/>
  <c r="Q268" i="10" s="1"/>
  <c r="G277" i="3"/>
  <c r="G277" i="9" s="1"/>
  <c r="J268" i="10"/>
  <c r="U268" i="10" s="1"/>
  <c r="Y272" i="4"/>
  <c r="M275" i="3"/>
  <c r="M275" i="9" s="1"/>
  <c r="P277" i="9"/>
  <c r="U280" i="2"/>
  <c r="I280" i="1" s="1"/>
  <c r="U280" i="4"/>
  <c r="H280" i="3"/>
  <c r="H280" i="9" s="1"/>
  <c r="N281" i="9" s="1"/>
  <c r="J280" i="9"/>
  <c r="J280" i="2"/>
  <c r="G280" i="1" s="1"/>
  <c r="I280" i="4"/>
  <c r="K280" i="3"/>
  <c r="K280" i="9" s="1"/>
  <c r="Q281" i="9" s="1"/>
  <c r="G280" i="3"/>
  <c r="G280" i="9" s="1"/>
  <c r="U279" i="10"/>
  <c r="R279" i="3"/>
  <c r="G279" i="10" s="1"/>
  <c r="P280" i="10"/>
  <c r="X279" i="3"/>
  <c r="M279" i="10" s="1"/>
  <c r="T279" i="3"/>
  <c r="I279" i="10" s="1"/>
  <c r="O280" i="10" s="1"/>
  <c r="V279" i="3"/>
  <c r="K279" i="10" s="1"/>
  <c r="Q280" i="10" s="1"/>
  <c r="S279" i="3"/>
  <c r="H279" i="10" s="1"/>
  <c r="N280" i="10" s="1"/>
  <c r="U279" i="2"/>
  <c r="I279" i="1" s="1"/>
  <c r="U279" i="4"/>
  <c r="I279" i="3"/>
  <c r="I279" i="9" s="1"/>
  <c r="O280" i="9" s="1"/>
  <c r="J279" i="9"/>
  <c r="U279" i="9" s="1"/>
  <c r="H279" i="3"/>
  <c r="H279" i="9" s="1"/>
  <c r="N280" i="9" s="1"/>
  <c r="G279" i="3"/>
  <c r="G279" i="9" s="1"/>
  <c r="K279" i="3"/>
  <c r="K279" i="9" s="1"/>
  <c r="Q280" i="9" s="1"/>
  <c r="M279" i="3"/>
  <c r="M279" i="9" s="1"/>
  <c r="L279" i="3"/>
  <c r="L279" i="9" s="1"/>
  <c r="R280" i="9" s="1"/>
  <c r="U278" i="2"/>
  <c r="I278" i="1" s="1"/>
  <c r="V278" i="4"/>
  <c r="Y278" i="4" s="1"/>
  <c r="M278" i="3"/>
  <c r="M278" i="9" s="1"/>
  <c r="L278" i="3"/>
  <c r="L278" i="9" s="1"/>
  <c r="R279" i="9" s="1"/>
  <c r="G278" i="3"/>
  <c r="G278" i="9" s="1"/>
  <c r="K278" i="3"/>
  <c r="K278" i="9" s="1"/>
  <c r="Q279" i="9" s="1"/>
  <c r="P279" i="9"/>
  <c r="H278" i="3"/>
  <c r="H278" i="9" s="1"/>
  <c r="N279" i="9" s="1"/>
  <c r="I278" i="3"/>
  <c r="I278" i="9" s="1"/>
  <c r="O279" i="9" s="1"/>
  <c r="U277" i="2"/>
  <c r="I277" i="1" s="1"/>
  <c r="U277" i="4"/>
  <c r="U277" i="9"/>
  <c r="P278" i="9"/>
  <c r="M277" i="3"/>
  <c r="M277" i="9" s="1"/>
  <c r="J277" i="2"/>
  <c r="G277" i="1" s="1"/>
  <c r="I277" i="4"/>
  <c r="U277" i="10"/>
  <c r="R275" i="3"/>
  <c r="G275" i="10" s="1"/>
  <c r="U276" i="10"/>
  <c r="T275" i="3"/>
  <c r="I275" i="10" s="1"/>
  <c r="O276" i="10" s="1"/>
  <c r="S275" i="3"/>
  <c r="H275" i="10" s="1"/>
  <c r="N276" i="10" s="1"/>
  <c r="U275" i="4"/>
  <c r="U275" i="2"/>
  <c r="I275" i="1" s="1"/>
  <c r="V275" i="3"/>
  <c r="K275" i="10" s="1"/>
  <c r="Q276" i="10" s="1"/>
  <c r="U275" i="10"/>
  <c r="X275" i="3"/>
  <c r="M275" i="10" s="1"/>
  <c r="W275" i="3"/>
  <c r="L275" i="10" s="1"/>
  <c r="R276" i="10" s="1"/>
  <c r="J275" i="2"/>
  <c r="G275" i="1" s="1"/>
  <c r="I275" i="4"/>
  <c r="L275" i="3"/>
  <c r="L275" i="9" s="1"/>
  <c r="R276" i="9" s="1"/>
  <c r="P276" i="9"/>
  <c r="I275" i="3"/>
  <c r="I275" i="9" s="1"/>
  <c r="O276" i="9" s="1"/>
  <c r="U274" i="2"/>
  <c r="I274" i="1" s="1"/>
  <c r="U274" i="4"/>
  <c r="P275" i="9"/>
  <c r="S275" i="9" s="1"/>
  <c r="S273" i="3"/>
  <c r="H273" i="10" s="1"/>
  <c r="N274" i="10" s="1"/>
  <c r="T273" i="3"/>
  <c r="I273" i="10" s="1"/>
  <c r="O274" i="10" s="1"/>
  <c r="X273" i="3"/>
  <c r="M273" i="10" s="1"/>
  <c r="W273" i="3"/>
  <c r="L273" i="10" s="1"/>
  <c r="R274" i="10" s="1"/>
  <c r="V273" i="3"/>
  <c r="K273" i="10" s="1"/>
  <c r="Q274" i="10" s="1"/>
  <c r="U274" i="10"/>
  <c r="R273" i="3"/>
  <c r="G273" i="10" s="1"/>
  <c r="V273" i="4"/>
  <c r="W273" i="4"/>
  <c r="X272" i="3"/>
  <c r="M272" i="10" s="1"/>
  <c r="T272" i="3"/>
  <c r="I272" i="10" s="1"/>
  <c r="O273" i="10" s="1"/>
  <c r="S272" i="3"/>
  <c r="H272" i="10" s="1"/>
  <c r="N273" i="10" s="1"/>
  <c r="R272" i="3"/>
  <c r="G272" i="10" s="1"/>
  <c r="U273" i="10"/>
  <c r="W272" i="3"/>
  <c r="L272" i="10" s="1"/>
  <c r="R273" i="10" s="1"/>
  <c r="V272" i="3"/>
  <c r="K272" i="10" s="1"/>
  <c r="Q273" i="10" s="1"/>
  <c r="M272" i="3"/>
  <c r="M272" i="9" s="1"/>
  <c r="K272" i="3"/>
  <c r="K272" i="9" s="1"/>
  <c r="Q273" i="9" s="1"/>
  <c r="G272" i="3"/>
  <c r="G272" i="9" s="1"/>
  <c r="I272" i="3"/>
  <c r="I272" i="9" s="1"/>
  <c r="O273" i="9" s="1"/>
  <c r="H272" i="3"/>
  <c r="H272" i="9" s="1"/>
  <c r="N273" i="9" s="1"/>
  <c r="L272" i="3"/>
  <c r="L272" i="9" s="1"/>
  <c r="R273" i="9" s="1"/>
  <c r="I272" i="4"/>
  <c r="J272" i="2"/>
  <c r="G272" i="1" s="1"/>
  <c r="U271" i="4"/>
  <c r="V271" i="4" s="1"/>
  <c r="W271" i="3"/>
  <c r="L271" i="10" s="1"/>
  <c r="R272" i="10" s="1"/>
  <c r="T271" i="3"/>
  <c r="I271" i="10" s="1"/>
  <c r="O272" i="10" s="1"/>
  <c r="U272" i="10"/>
  <c r="V271" i="3"/>
  <c r="K271" i="10" s="1"/>
  <c r="Q272" i="10" s="1"/>
  <c r="S271" i="3"/>
  <c r="H271" i="10" s="1"/>
  <c r="N272" i="10" s="1"/>
  <c r="X271" i="3"/>
  <c r="M271" i="10" s="1"/>
  <c r="R271" i="3"/>
  <c r="G271" i="10" s="1"/>
  <c r="M271" i="3"/>
  <c r="M271" i="9" s="1"/>
  <c r="J271" i="9"/>
  <c r="U271" i="9" s="1"/>
  <c r="J271" i="4"/>
  <c r="M271" i="4" s="1"/>
  <c r="U270" i="2"/>
  <c r="I270" i="1" s="1"/>
  <c r="U270" i="4"/>
  <c r="V270" i="4" s="1"/>
  <c r="R270" i="3"/>
  <c r="G270" i="10" s="1"/>
  <c r="J270" i="10"/>
  <c r="P271" i="9"/>
  <c r="I270" i="4"/>
  <c r="J270" i="2"/>
  <c r="G270" i="1" s="1"/>
  <c r="X269" i="3"/>
  <c r="M269" i="10" s="1"/>
  <c r="R269" i="3"/>
  <c r="G269" i="10" s="1"/>
  <c r="W269" i="3"/>
  <c r="L269" i="10" s="1"/>
  <c r="R270" i="10" s="1"/>
  <c r="V269" i="3"/>
  <c r="K269" i="10" s="1"/>
  <c r="Q270" i="10" s="1"/>
  <c r="T269" i="3"/>
  <c r="I269" i="10" s="1"/>
  <c r="O270" i="10" s="1"/>
  <c r="W269" i="4"/>
  <c r="Y269" i="4" s="1"/>
  <c r="S269" i="3"/>
  <c r="H269" i="10" s="1"/>
  <c r="N270" i="10" s="1"/>
  <c r="J269" i="4"/>
  <c r="K269" i="4"/>
  <c r="U268" i="4"/>
  <c r="V268" i="4" s="1"/>
  <c r="W268" i="3"/>
  <c r="L268" i="10" s="1"/>
  <c r="R269" i="10" s="1"/>
  <c r="J268" i="2"/>
  <c r="G268" i="1" s="1"/>
  <c r="I268" i="4"/>
  <c r="U267" i="2"/>
  <c r="I267" i="1" s="1"/>
  <c r="U267" i="4"/>
  <c r="H267" i="3"/>
  <c r="H267" i="9" s="1"/>
  <c r="N268" i="9" s="1"/>
  <c r="J267" i="9"/>
  <c r="U267" i="9" s="1"/>
  <c r="M267" i="3"/>
  <c r="M267" i="9" s="1"/>
  <c r="L267" i="3"/>
  <c r="L267" i="9" s="1"/>
  <c r="R268" i="9" s="1"/>
  <c r="K267" i="3"/>
  <c r="K267" i="9" s="1"/>
  <c r="Q268" i="9" s="1"/>
  <c r="G267" i="3"/>
  <c r="G267" i="9" s="1"/>
  <c r="V266" i="3"/>
  <c r="K266" i="10" s="1"/>
  <c r="Q267" i="10" s="1"/>
  <c r="W266" i="3"/>
  <c r="L266" i="10" s="1"/>
  <c r="R267" i="10" s="1"/>
  <c r="W266" i="4"/>
  <c r="Y266" i="4" s="1"/>
  <c r="R266" i="3"/>
  <c r="G266" i="10" s="1"/>
  <c r="T266" i="3"/>
  <c r="I266" i="10" s="1"/>
  <c r="O267" i="10" s="1"/>
  <c r="P267" i="10"/>
  <c r="S266" i="3"/>
  <c r="H266" i="10" s="1"/>
  <c r="N267" i="10" s="1"/>
  <c r="X266" i="3"/>
  <c r="M266" i="10" s="1"/>
  <c r="G266" i="3"/>
  <c r="G266" i="9" s="1"/>
  <c r="I266" i="3"/>
  <c r="I266" i="9" s="1"/>
  <c r="O267" i="9" s="1"/>
  <c r="M266" i="3"/>
  <c r="M266" i="9" s="1"/>
  <c r="K266" i="3"/>
  <c r="K266" i="9" s="1"/>
  <c r="Q267" i="9" s="1"/>
  <c r="L266" i="3"/>
  <c r="L266" i="9" s="1"/>
  <c r="R267" i="9" s="1"/>
  <c r="H266" i="3"/>
  <c r="H266" i="9" s="1"/>
  <c r="N267" i="9" s="1"/>
  <c r="W276" i="3"/>
  <c r="L276" i="10" s="1"/>
  <c r="R277" i="10" s="1"/>
  <c r="X276" i="3"/>
  <c r="M276" i="10" s="1"/>
  <c r="S276" i="3"/>
  <c r="H276" i="10" s="1"/>
  <c r="N277" i="10" s="1"/>
  <c r="T276" i="3"/>
  <c r="I276" i="10" s="1"/>
  <c r="O277" i="10" s="1"/>
  <c r="V276" i="3"/>
  <c r="K276" i="10" s="1"/>
  <c r="Q277" i="10" s="1"/>
  <c r="K270" i="3"/>
  <c r="K270" i="9" s="1"/>
  <c r="Q271" i="9" s="1"/>
  <c r="L270" i="3"/>
  <c r="L270" i="9" s="1"/>
  <c r="R271" i="9" s="1"/>
  <c r="M270" i="3"/>
  <c r="M270" i="9" s="1"/>
  <c r="H270" i="3"/>
  <c r="H270" i="9" s="1"/>
  <c r="N271" i="9" s="1"/>
  <c r="I270" i="3"/>
  <c r="I270" i="9" s="1"/>
  <c r="O271" i="9" s="1"/>
  <c r="K276" i="3"/>
  <c r="K276" i="9" s="1"/>
  <c r="Q277" i="9" s="1"/>
  <c r="L276" i="3"/>
  <c r="L276" i="9" s="1"/>
  <c r="R277" i="9" s="1"/>
  <c r="M276" i="3"/>
  <c r="M276" i="9" s="1"/>
  <c r="H276" i="3"/>
  <c r="H276" i="9" s="1"/>
  <c r="N277" i="9" s="1"/>
  <c r="I276" i="3"/>
  <c r="I276" i="9" s="1"/>
  <c r="O277" i="9" s="1"/>
  <c r="G270" i="3"/>
  <c r="G270" i="9" s="1"/>
  <c r="W270" i="3"/>
  <c r="L270" i="10" s="1"/>
  <c r="R271" i="10" s="1"/>
  <c r="X270" i="3"/>
  <c r="M270" i="10" s="1"/>
  <c r="S270" i="3"/>
  <c r="H270" i="10" s="1"/>
  <c r="N271" i="10" s="1"/>
  <c r="T270" i="3"/>
  <c r="I270" i="10" s="1"/>
  <c r="O271" i="10" s="1"/>
  <c r="V270" i="3"/>
  <c r="K270" i="10" s="1"/>
  <c r="Q271" i="10" s="1"/>
  <c r="H271" i="3"/>
  <c r="H271" i="9" s="1"/>
  <c r="N272" i="9" s="1"/>
  <c r="I271" i="3"/>
  <c r="I271" i="9" s="1"/>
  <c r="O272" i="9" s="1"/>
  <c r="K271" i="3"/>
  <c r="K271" i="9" s="1"/>
  <c r="Q272" i="9" s="1"/>
  <c r="L271" i="3"/>
  <c r="L271" i="9" s="1"/>
  <c r="R272" i="9" s="1"/>
  <c r="G271" i="3"/>
  <c r="G271" i="9" s="1"/>
  <c r="G276" i="3"/>
  <c r="G276" i="9" s="1"/>
  <c r="I277" i="3"/>
  <c r="I277" i="9" s="1"/>
  <c r="O278" i="9" s="1"/>
  <c r="H277" i="3"/>
  <c r="H277" i="9" s="1"/>
  <c r="N278" i="9" s="1"/>
  <c r="K277" i="3"/>
  <c r="K277" i="9" s="1"/>
  <c r="Q278" i="9" s="1"/>
  <c r="L277" i="3"/>
  <c r="L277" i="9" s="1"/>
  <c r="R278" i="9" s="1"/>
  <c r="R276" i="3"/>
  <c r="G276" i="10" s="1"/>
  <c r="C259" i="4"/>
  <c r="D259" i="4"/>
  <c r="E259" i="4"/>
  <c r="F259" i="4"/>
  <c r="O259" i="4"/>
  <c r="P259" i="4"/>
  <c r="Q259" i="4"/>
  <c r="R259" i="4"/>
  <c r="R259" i="2"/>
  <c r="S259" i="4" s="1"/>
  <c r="S259" i="2"/>
  <c r="T259" i="4" s="1"/>
  <c r="G259" i="2"/>
  <c r="G259" i="4" s="1"/>
  <c r="H259" i="2"/>
  <c r="H259" i="4" s="1"/>
  <c r="W276" i="4" l="1"/>
  <c r="J265" i="4"/>
  <c r="M265" i="4" s="1"/>
  <c r="W262" i="4"/>
  <c r="J278" i="4"/>
  <c r="M278" i="4" s="1"/>
  <c r="P274" i="9"/>
  <c r="S274" i="9" s="1"/>
  <c r="U274" i="9"/>
  <c r="X262" i="4"/>
  <c r="J262" i="1" s="1"/>
  <c r="J276" i="4"/>
  <c r="K263" i="4"/>
  <c r="M263" i="4" s="1"/>
  <c r="U269" i="10"/>
  <c r="M276" i="4"/>
  <c r="S279" i="10"/>
  <c r="S275" i="10"/>
  <c r="U280" i="10"/>
  <c r="Y262" i="4"/>
  <c r="K279" i="4"/>
  <c r="M279" i="4" s="1"/>
  <c r="J262" i="4"/>
  <c r="K262" i="4"/>
  <c r="M262" i="4" s="1"/>
  <c r="S281" i="10"/>
  <c r="K273" i="4"/>
  <c r="J273" i="4"/>
  <c r="J274" i="4"/>
  <c r="S278" i="10"/>
  <c r="S270" i="9"/>
  <c r="M269" i="4"/>
  <c r="V263" i="4"/>
  <c r="W263" i="4"/>
  <c r="U281" i="10"/>
  <c r="U260" i="4"/>
  <c r="W260" i="4" s="1"/>
  <c r="J264" i="4"/>
  <c r="K264" i="4"/>
  <c r="J267" i="4"/>
  <c r="M267" i="4" s="1"/>
  <c r="V265" i="4"/>
  <c r="W265" i="4"/>
  <c r="S277" i="9"/>
  <c r="S268" i="10"/>
  <c r="P269" i="9"/>
  <c r="S269" i="9" s="1"/>
  <c r="X273" i="4"/>
  <c r="J273" i="1" s="1"/>
  <c r="P269" i="10"/>
  <c r="S269" i="10" s="1"/>
  <c r="V264" i="4"/>
  <c r="W264" i="4"/>
  <c r="I259" i="2"/>
  <c r="S280" i="10"/>
  <c r="K261" i="4"/>
  <c r="J261" i="4"/>
  <c r="T259" i="2"/>
  <c r="N259" i="4"/>
  <c r="U272" i="9"/>
  <c r="W271" i="4"/>
  <c r="Y271" i="4" s="1"/>
  <c r="J260" i="2"/>
  <c r="G260" i="1" s="1"/>
  <c r="I260" i="4"/>
  <c r="Z259" i="4"/>
  <c r="K266" i="4"/>
  <c r="J266" i="4"/>
  <c r="S276" i="9"/>
  <c r="Y276" i="4"/>
  <c r="S276" i="10"/>
  <c r="S274" i="10"/>
  <c r="M274" i="4"/>
  <c r="W268" i="4"/>
  <c r="U280" i="9"/>
  <c r="U281" i="9"/>
  <c r="Y273" i="4"/>
  <c r="L279" i="4"/>
  <c r="H279" i="1" s="1"/>
  <c r="W280" i="4"/>
  <c r="V280" i="4"/>
  <c r="J280" i="4"/>
  <c r="K280" i="4"/>
  <c r="P281" i="9"/>
  <c r="S281" i="9" s="1"/>
  <c r="V279" i="4"/>
  <c r="W279" i="4"/>
  <c r="Y279" i="4" s="1"/>
  <c r="P280" i="9"/>
  <c r="S280" i="9" s="1"/>
  <c r="S279" i="9"/>
  <c r="V277" i="4"/>
  <c r="W277" i="4"/>
  <c r="S278" i="9"/>
  <c r="J277" i="4"/>
  <c r="K277" i="4"/>
  <c r="S277" i="10"/>
  <c r="W275" i="4"/>
  <c r="V275" i="4"/>
  <c r="K275" i="4"/>
  <c r="J275" i="4"/>
  <c r="L275" i="4" s="1"/>
  <c r="H275" i="1" s="1"/>
  <c r="W274" i="4"/>
  <c r="V274" i="4"/>
  <c r="S273" i="10"/>
  <c r="S273" i="9"/>
  <c r="K272" i="4"/>
  <c r="J272" i="4"/>
  <c r="S272" i="10"/>
  <c r="P272" i="9"/>
  <c r="S272" i="9" s="1"/>
  <c r="W270" i="4"/>
  <c r="Y270" i="4" s="1"/>
  <c r="P271" i="10"/>
  <c r="S271" i="10" s="1"/>
  <c r="U271" i="10"/>
  <c r="U270" i="10"/>
  <c r="S271" i="9"/>
  <c r="J270" i="4"/>
  <c r="K270" i="4"/>
  <c r="S270" i="10"/>
  <c r="J268" i="4"/>
  <c r="K268" i="4"/>
  <c r="V267" i="4"/>
  <c r="W267" i="4"/>
  <c r="P268" i="9"/>
  <c r="S268" i="9" s="1"/>
  <c r="U268" i="9"/>
  <c r="S267" i="9"/>
  <c r="S267" i="10"/>
  <c r="C258" i="4"/>
  <c r="D258" i="4"/>
  <c r="E258" i="4"/>
  <c r="F258" i="4"/>
  <c r="O258" i="4"/>
  <c r="P258" i="4"/>
  <c r="Q258" i="4"/>
  <c r="R258" i="4"/>
  <c r="R258" i="2"/>
  <c r="S258" i="4" s="1"/>
  <c r="S258" i="2"/>
  <c r="T258" i="4" s="1"/>
  <c r="G258" i="2"/>
  <c r="G258" i="4" s="1"/>
  <c r="H258" i="2"/>
  <c r="I258" i="2" s="1"/>
  <c r="L272" i="4" l="1"/>
  <c r="H272" i="1" s="1"/>
  <c r="L274" i="4"/>
  <c r="H274" i="1" s="1"/>
  <c r="Y277" i="4"/>
  <c r="L263" i="4"/>
  <c r="H263" i="1" s="1"/>
  <c r="Y263" i="4"/>
  <c r="X266" i="4"/>
  <c r="J266" i="1" s="1"/>
  <c r="M273" i="4"/>
  <c r="L266" i="4"/>
  <c r="H266" i="1" s="1"/>
  <c r="V260" i="4"/>
  <c r="Y260" i="4" s="1"/>
  <c r="X263" i="4"/>
  <c r="J263" i="1" s="1"/>
  <c r="Y267" i="4"/>
  <c r="Y265" i="4"/>
  <c r="X270" i="4"/>
  <c r="J270" i="1" s="1"/>
  <c r="X272" i="4"/>
  <c r="J272" i="1" s="1"/>
  <c r="M264" i="4"/>
  <c r="L265" i="4"/>
  <c r="H265" i="1" s="1"/>
  <c r="L264" i="4"/>
  <c r="H264" i="1" s="1"/>
  <c r="X276" i="4"/>
  <c r="J276" i="1" s="1"/>
  <c r="H258" i="4"/>
  <c r="L268" i="4"/>
  <c r="H268" i="1" s="1"/>
  <c r="L277" i="4"/>
  <c r="H277" i="1" s="1"/>
  <c r="U259" i="2"/>
  <c r="I259" i="1" s="1"/>
  <c r="U259" i="4"/>
  <c r="M266" i="4"/>
  <c r="M261" i="4"/>
  <c r="L262" i="4"/>
  <c r="H262" i="1" s="1"/>
  <c r="J259" i="2"/>
  <c r="G259" i="1" s="1"/>
  <c r="I259" i="4"/>
  <c r="X280" i="4"/>
  <c r="J280" i="1" s="1"/>
  <c r="X261" i="4"/>
  <c r="J261" i="1" s="1"/>
  <c r="Y264" i="4"/>
  <c r="X265" i="4"/>
  <c r="J265" i="1" s="1"/>
  <c r="X264" i="4"/>
  <c r="J264" i="1" s="1"/>
  <c r="T258" i="2"/>
  <c r="X271" i="4"/>
  <c r="J271" i="1" s="1"/>
  <c r="J260" i="4"/>
  <c r="K260" i="4"/>
  <c r="M270" i="4"/>
  <c r="X274" i="4"/>
  <c r="J274" i="1" s="1"/>
  <c r="L267" i="4"/>
  <c r="H267" i="1" s="1"/>
  <c r="L270" i="4"/>
  <c r="H270" i="1" s="1"/>
  <c r="X277" i="4"/>
  <c r="J277" i="1" s="1"/>
  <c r="Y274" i="4"/>
  <c r="Z258" i="4"/>
  <c r="L271" i="4"/>
  <c r="H271" i="1" s="1"/>
  <c r="M272" i="4"/>
  <c r="L273" i="4"/>
  <c r="H273" i="1" s="1"/>
  <c r="Y280" i="4"/>
  <c r="X281" i="4"/>
  <c r="J281" i="1" s="1"/>
  <c r="L269" i="4"/>
  <c r="H269" i="1" s="1"/>
  <c r="M275" i="4"/>
  <c r="L276" i="4"/>
  <c r="H276" i="1" s="1"/>
  <c r="Y275" i="4"/>
  <c r="Y268" i="4"/>
  <c r="X269" i="4"/>
  <c r="J269" i="1" s="1"/>
  <c r="X275" i="4"/>
  <c r="J275" i="1" s="1"/>
  <c r="X279" i="4"/>
  <c r="J279" i="1" s="1"/>
  <c r="X267" i="4"/>
  <c r="J267" i="1" s="1"/>
  <c r="L281" i="4"/>
  <c r="H281" i="1" s="1"/>
  <c r="M280" i="4"/>
  <c r="M268" i="4"/>
  <c r="M277" i="4"/>
  <c r="L278" i="4"/>
  <c r="H278" i="1" s="1"/>
  <c r="L280" i="4"/>
  <c r="H280" i="1" s="1"/>
  <c r="X278" i="4"/>
  <c r="J278" i="1" s="1"/>
  <c r="X268" i="4"/>
  <c r="J268" i="1" s="1"/>
  <c r="J258" i="2"/>
  <c r="G258" i="1" s="1"/>
  <c r="I258" i="4"/>
  <c r="N258" i="4"/>
  <c r="C257" i="3"/>
  <c r="C257" i="9" s="1"/>
  <c r="D257" i="3"/>
  <c r="D257" i="9" s="1"/>
  <c r="E257" i="3"/>
  <c r="F257" i="3"/>
  <c r="F257" i="9" s="1"/>
  <c r="N257" i="3"/>
  <c r="C257" i="10" s="1"/>
  <c r="O257" i="3"/>
  <c r="P257" i="3"/>
  <c r="E257" i="10" s="1"/>
  <c r="Q257" i="3"/>
  <c r="F257" i="10" s="1"/>
  <c r="C258" i="3"/>
  <c r="C258" i="9" s="1"/>
  <c r="D258" i="3"/>
  <c r="D258" i="9" s="1"/>
  <c r="E258" i="3"/>
  <c r="F258" i="3"/>
  <c r="F258" i="9" s="1"/>
  <c r="N258" i="3"/>
  <c r="C258" i="10" s="1"/>
  <c r="O258" i="3"/>
  <c r="D258" i="10" s="1"/>
  <c r="P258" i="3"/>
  <c r="E258" i="10" s="1"/>
  <c r="Q258" i="3"/>
  <c r="F258" i="10" s="1"/>
  <c r="C259" i="3"/>
  <c r="C259" i="9" s="1"/>
  <c r="D259" i="3"/>
  <c r="E259" i="3"/>
  <c r="E259" i="9" s="1"/>
  <c r="F259" i="3"/>
  <c r="F259" i="9" s="1"/>
  <c r="N259" i="3"/>
  <c r="C259" i="10" s="1"/>
  <c r="O259" i="3"/>
  <c r="D259" i="10" s="1"/>
  <c r="P259" i="3"/>
  <c r="E259" i="10" s="1"/>
  <c r="Q259" i="3"/>
  <c r="C260" i="3"/>
  <c r="C260" i="9" s="1"/>
  <c r="D260" i="3"/>
  <c r="D260" i="9" s="1"/>
  <c r="E260" i="3"/>
  <c r="E260" i="9" s="1"/>
  <c r="F260" i="3"/>
  <c r="N260" i="3"/>
  <c r="C260" i="10" s="1"/>
  <c r="O260" i="3"/>
  <c r="D260" i="10" s="1"/>
  <c r="P260" i="3"/>
  <c r="E260" i="10" s="1"/>
  <c r="Q260" i="3"/>
  <c r="C261" i="3"/>
  <c r="C261" i="9" s="1"/>
  <c r="D261" i="3"/>
  <c r="E261" i="3"/>
  <c r="E261" i="9" s="1"/>
  <c r="F261" i="3"/>
  <c r="F261" i="9" s="1"/>
  <c r="N261" i="3"/>
  <c r="C261" i="10" s="1"/>
  <c r="O261" i="3"/>
  <c r="P261" i="3"/>
  <c r="E261" i="10" s="1"/>
  <c r="Q261" i="3"/>
  <c r="F261" i="10" s="1"/>
  <c r="C262" i="3"/>
  <c r="C262" i="9" s="1"/>
  <c r="D262" i="3"/>
  <c r="D262" i="9" s="1"/>
  <c r="E262" i="3"/>
  <c r="E262" i="9" s="1"/>
  <c r="F262" i="3"/>
  <c r="F262" i="9" s="1"/>
  <c r="N262" i="3"/>
  <c r="C262" i="10" s="1"/>
  <c r="O262" i="3"/>
  <c r="D262" i="10" s="1"/>
  <c r="P262" i="3"/>
  <c r="E262" i="10" s="1"/>
  <c r="Q262" i="3"/>
  <c r="F262" i="10" s="1"/>
  <c r="C263" i="3"/>
  <c r="C263" i="9" s="1"/>
  <c r="D263" i="3"/>
  <c r="D263" i="9" s="1"/>
  <c r="E263" i="3"/>
  <c r="E263" i="9" s="1"/>
  <c r="F263" i="3"/>
  <c r="F263" i="9" s="1"/>
  <c r="N263" i="3"/>
  <c r="C263" i="10" s="1"/>
  <c r="O263" i="3"/>
  <c r="D263" i="10" s="1"/>
  <c r="P263" i="3"/>
  <c r="E263" i="10" s="1"/>
  <c r="Q263" i="3"/>
  <c r="F263" i="10" s="1"/>
  <c r="C264" i="3"/>
  <c r="C264" i="9" s="1"/>
  <c r="D264" i="3"/>
  <c r="D264" i="9" s="1"/>
  <c r="E264" i="3"/>
  <c r="E264" i="9" s="1"/>
  <c r="F264" i="3"/>
  <c r="N264" i="3"/>
  <c r="C264" i="10" s="1"/>
  <c r="O264" i="3"/>
  <c r="D264" i="10" s="1"/>
  <c r="P264" i="3"/>
  <c r="E264" i="10" s="1"/>
  <c r="Q264" i="3"/>
  <c r="F264" i="10" s="1"/>
  <c r="C265" i="3"/>
  <c r="C265" i="9" s="1"/>
  <c r="D265" i="3"/>
  <c r="D265" i="9" s="1"/>
  <c r="E265" i="3"/>
  <c r="E265" i="9" s="1"/>
  <c r="F265" i="3"/>
  <c r="F265" i="9" s="1"/>
  <c r="N265" i="3"/>
  <c r="C265" i="10" s="1"/>
  <c r="O265" i="3"/>
  <c r="D265" i="10" s="1"/>
  <c r="P265" i="3"/>
  <c r="E265" i="10" s="1"/>
  <c r="Q265" i="3"/>
  <c r="C257" i="4"/>
  <c r="D257" i="4"/>
  <c r="E257" i="4"/>
  <c r="F257" i="4"/>
  <c r="O257" i="4"/>
  <c r="P257" i="4"/>
  <c r="Q257" i="4"/>
  <c r="R257" i="4"/>
  <c r="R257" i="2"/>
  <c r="S257" i="2"/>
  <c r="T257" i="4" s="1"/>
  <c r="G257" i="2"/>
  <c r="H257" i="2"/>
  <c r="H257" i="4" s="1"/>
  <c r="M260" i="4" l="1"/>
  <c r="J259" i="3"/>
  <c r="K259" i="3" s="1"/>
  <c r="K259" i="9" s="1"/>
  <c r="J258" i="4"/>
  <c r="K258" i="4"/>
  <c r="J260" i="3"/>
  <c r="J260" i="9" s="1"/>
  <c r="U261" i="9" s="1"/>
  <c r="J259" i="4"/>
  <c r="K259" i="4"/>
  <c r="Z257" i="4"/>
  <c r="I257" i="2"/>
  <c r="U258" i="2"/>
  <c r="I258" i="1" s="1"/>
  <c r="U258" i="4"/>
  <c r="L261" i="4"/>
  <c r="H261" i="1" s="1"/>
  <c r="G257" i="4"/>
  <c r="N257" i="4" s="1"/>
  <c r="V259" i="4"/>
  <c r="W259" i="4"/>
  <c r="T257" i="2"/>
  <c r="S257" i="4"/>
  <c r="U257" i="3"/>
  <c r="J257" i="10" s="1"/>
  <c r="P258" i="10" s="1"/>
  <c r="D257" i="10"/>
  <c r="U261" i="3"/>
  <c r="J261" i="10" s="1"/>
  <c r="D261" i="10"/>
  <c r="J257" i="3"/>
  <c r="J257" i="9" s="1"/>
  <c r="U260" i="3"/>
  <c r="J260" i="10" s="1"/>
  <c r="F260" i="10"/>
  <c r="U265" i="3"/>
  <c r="J265" i="10" s="1"/>
  <c r="F265" i="10"/>
  <c r="U259" i="3"/>
  <c r="J259" i="10" s="1"/>
  <c r="P260" i="10" s="1"/>
  <c r="F259" i="10"/>
  <c r="E257" i="9"/>
  <c r="J265" i="3"/>
  <c r="M265" i="3" s="1"/>
  <c r="M265" i="9" s="1"/>
  <c r="U264" i="3"/>
  <c r="J264" i="10" s="1"/>
  <c r="P265" i="10" s="1"/>
  <c r="U263" i="3"/>
  <c r="J263" i="10" s="1"/>
  <c r="P264" i="10" s="1"/>
  <c r="U262" i="3"/>
  <c r="J262" i="10" s="1"/>
  <c r="P263" i="10" s="1"/>
  <c r="R262" i="3"/>
  <c r="G262" i="10" s="1"/>
  <c r="J264" i="3"/>
  <c r="J264" i="9" s="1"/>
  <c r="P265" i="9" s="1"/>
  <c r="F264" i="9"/>
  <c r="J263" i="3"/>
  <c r="J263" i="9" s="1"/>
  <c r="J261" i="3"/>
  <c r="J261" i="9" s="1"/>
  <c r="P262" i="9"/>
  <c r="D261" i="9"/>
  <c r="F260" i="9"/>
  <c r="Q260" i="9"/>
  <c r="G259" i="3"/>
  <c r="G259" i="9" s="1"/>
  <c r="M259" i="3"/>
  <c r="M259" i="9" s="1"/>
  <c r="D259" i="9"/>
  <c r="J259" i="9"/>
  <c r="U258" i="3"/>
  <c r="J258" i="10" s="1"/>
  <c r="J258" i="3"/>
  <c r="J258" i="9" s="1"/>
  <c r="E258" i="9"/>
  <c r="L261" i="3"/>
  <c r="L261" i="9" s="1"/>
  <c r="R262" i="9" s="1"/>
  <c r="M261" i="3"/>
  <c r="M261" i="9" s="1"/>
  <c r="I259" i="3"/>
  <c r="I259" i="9" s="1"/>
  <c r="O260" i="9" s="1"/>
  <c r="H259" i="3"/>
  <c r="H259" i="9" s="1"/>
  <c r="N260" i="9" s="1"/>
  <c r="J262" i="3"/>
  <c r="L259" i="3"/>
  <c r="L259" i="9" s="1"/>
  <c r="R260" i="9" s="1"/>
  <c r="C256" i="4"/>
  <c r="D256" i="4"/>
  <c r="E256" i="4"/>
  <c r="F256" i="4"/>
  <c r="O256" i="4"/>
  <c r="P256" i="4"/>
  <c r="Q256" i="4"/>
  <c r="R256" i="4"/>
  <c r="K261" i="3" l="1"/>
  <c r="K261" i="9" s="1"/>
  <c r="Q262" i="9" s="1"/>
  <c r="I260" i="3"/>
  <c r="I260" i="9" s="1"/>
  <c r="O261" i="9" s="1"/>
  <c r="W257" i="3"/>
  <c r="L257" i="10" s="1"/>
  <c r="R258" i="10" s="1"/>
  <c r="V257" i="3"/>
  <c r="K257" i="10" s="1"/>
  <c r="Q258" i="10" s="1"/>
  <c r="H258" i="3"/>
  <c r="H258" i="9" s="1"/>
  <c r="N259" i="9" s="1"/>
  <c r="T262" i="3"/>
  <c r="I262" i="10" s="1"/>
  <c r="O263" i="10" s="1"/>
  <c r="L259" i="4"/>
  <c r="H259" i="1" s="1"/>
  <c r="G258" i="3"/>
  <c r="G258" i="9" s="1"/>
  <c r="W262" i="3"/>
  <c r="L262" i="10" s="1"/>
  <c r="R263" i="10" s="1"/>
  <c r="V265" i="3"/>
  <c r="K265" i="10" s="1"/>
  <c r="Q266" i="10" s="1"/>
  <c r="H260" i="3"/>
  <c r="H260" i="9" s="1"/>
  <c r="N261" i="9" s="1"/>
  <c r="S265" i="3"/>
  <c r="H265" i="10" s="1"/>
  <c r="N266" i="10" s="1"/>
  <c r="G260" i="3"/>
  <c r="G260" i="9" s="1"/>
  <c r="M260" i="3"/>
  <c r="M260" i="9" s="1"/>
  <c r="H257" i="3"/>
  <c r="H257" i="9" s="1"/>
  <c r="N258" i="9" s="1"/>
  <c r="P261" i="9"/>
  <c r="S262" i="3"/>
  <c r="H262" i="10" s="1"/>
  <c r="N263" i="10" s="1"/>
  <c r="U261" i="10"/>
  <c r="X262" i="3"/>
  <c r="M262" i="10" s="1"/>
  <c r="M258" i="4"/>
  <c r="V262" i="3"/>
  <c r="K262" i="10" s="1"/>
  <c r="Q263" i="10" s="1"/>
  <c r="S263" i="10" s="1"/>
  <c r="R265" i="3"/>
  <c r="G265" i="10" s="1"/>
  <c r="L260" i="3"/>
  <c r="L260" i="9" s="1"/>
  <c r="R261" i="9" s="1"/>
  <c r="K260" i="3"/>
  <c r="K260" i="9" s="1"/>
  <c r="Q261" i="9" s="1"/>
  <c r="T265" i="3"/>
  <c r="I265" i="10" s="1"/>
  <c r="O266" i="10" s="1"/>
  <c r="U260" i="9"/>
  <c r="W263" i="3"/>
  <c r="L263" i="10" s="1"/>
  <c r="R264" i="10" s="1"/>
  <c r="V264" i="3"/>
  <c r="K264" i="10" s="1"/>
  <c r="Q265" i="10" s="1"/>
  <c r="R263" i="3"/>
  <c r="G263" i="10" s="1"/>
  <c r="R259" i="3"/>
  <c r="G259" i="10" s="1"/>
  <c r="X257" i="3"/>
  <c r="M257" i="10" s="1"/>
  <c r="X263" i="3"/>
  <c r="M263" i="10" s="1"/>
  <c r="V261" i="3"/>
  <c r="K261" i="10" s="1"/>
  <c r="Q262" i="10" s="1"/>
  <c r="V263" i="3"/>
  <c r="K263" i="10" s="1"/>
  <c r="Q264" i="10" s="1"/>
  <c r="S264" i="3"/>
  <c r="H264" i="10" s="1"/>
  <c r="N265" i="10" s="1"/>
  <c r="J257" i="2"/>
  <c r="G257" i="1" s="1"/>
  <c r="I257" i="4"/>
  <c r="U258" i="10"/>
  <c r="L260" i="4"/>
  <c r="H260" i="1" s="1"/>
  <c r="M259" i="4"/>
  <c r="R264" i="3"/>
  <c r="G264" i="10" s="1"/>
  <c r="W265" i="3"/>
  <c r="L265" i="10" s="1"/>
  <c r="R266" i="10" s="1"/>
  <c r="X259" i="3"/>
  <c r="M259" i="10" s="1"/>
  <c r="U257" i="2"/>
  <c r="I257" i="1" s="1"/>
  <c r="U257" i="4"/>
  <c r="V258" i="4"/>
  <c r="W258" i="4"/>
  <c r="T259" i="3"/>
  <c r="I259" i="10" s="1"/>
  <c r="O260" i="10" s="1"/>
  <c r="S259" i="3"/>
  <c r="H259" i="10" s="1"/>
  <c r="N260" i="10" s="1"/>
  <c r="K257" i="3"/>
  <c r="K257" i="9" s="1"/>
  <c r="Q258" i="9" s="1"/>
  <c r="T264" i="3"/>
  <c r="I264" i="10" s="1"/>
  <c r="O265" i="10" s="1"/>
  <c r="V259" i="3"/>
  <c r="K259" i="10" s="1"/>
  <c r="Q260" i="10" s="1"/>
  <c r="X260" i="4"/>
  <c r="J260" i="1" s="1"/>
  <c r="Y259" i="4"/>
  <c r="T257" i="3"/>
  <c r="I257" i="10" s="1"/>
  <c r="O258" i="10" s="1"/>
  <c r="S257" i="3"/>
  <c r="H257" i="10" s="1"/>
  <c r="N258" i="10" s="1"/>
  <c r="L257" i="3"/>
  <c r="L257" i="9" s="1"/>
  <c r="R258" i="9" s="1"/>
  <c r="W259" i="3"/>
  <c r="L259" i="10" s="1"/>
  <c r="R260" i="10" s="1"/>
  <c r="X264" i="3"/>
  <c r="M264" i="10" s="1"/>
  <c r="R257" i="3"/>
  <c r="G257" i="10" s="1"/>
  <c r="I257" i="3"/>
  <c r="I257" i="9" s="1"/>
  <c r="O258" i="9" s="1"/>
  <c r="W264" i="3"/>
  <c r="L264" i="10" s="1"/>
  <c r="R265" i="10" s="1"/>
  <c r="X265" i="3"/>
  <c r="M265" i="10" s="1"/>
  <c r="U260" i="10"/>
  <c r="I261" i="3"/>
  <c r="I261" i="9" s="1"/>
  <c r="O262" i="9" s="1"/>
  <c r="V260" i="3"/>
  <c r="K260" i="10" s="1"/>
  <c r="Q261" i="10" s="1"/>
  <c r="G261" i="3"/>
  <c r="G261" i="9" s="1"/>
  <c r="R261" i="3"/>
  <c r="G261" i="10" s="1"/>
  <c r="P259" i="10"/>
  <c r="H261" i="3"/>
  <c r="H261" i="9" s="1"/>
  <c r="N262" i="9" s="1"/>
  <c r="I264" i="3"/>
  <c r="I264" i="9" s="1"/>
  <c r="O265" i="9" s="1"/>
  <c r="P258" i="9"/>
  <c r="S261" i="3"/>
  <c r="H261" i="10" s="1"/>
  <c r="N262" i="10" s="1"/>
  <c r="P261" i="10"/>
  <c r="P262" i="10"/>
  <c r="X261" i="3"/>
  <c r="M261" i="10" s="1"/>
  <c r="K264" i="3"/>
  <c r="K264" i="9" s="1"/>
  <c r="Q265" i="9" s="1"/>
  <c r="X260" i="3"/>
  <c r="M260" i="10" s="1"/>
  <c r="P260" i="9"/>
  <c r="S260" i="9" s="1"/>
  <c r="U259" i="9"/>
  <c r="W260" i="3"/>
  <c r="L260" i="10" s="1"/>
  <c r="R261" i="10" s="1"/>
  <c r="T260" i="3"/>
  <c r="I260" i="10" s="1"/>
  <c r="O261" i="10" s="1"/>
  <c r="R260" i="3"/>
  <c r="G260" i="10" s="1"/>
  <c r="U262" i="10"/>
  <c r="U259" i="10"/>
  <c r="W261" i="3"/>
  <c r="L261" i="10" s="1"/>
  <c r="R262" i="10" s="1"/>
  <c r="U263" i="10"/>
  <c r="G257" i="3"/>
  <c r="G257" i="9" s="1"/>
  <c r="K265" i="3"/>
  <c r="K265" i="9" s="1"/>
  <c r="Q266" i="9" s="1"/>
  <c r="J265" i="9"/>
  <c r="S260" i="3"/>
  <c r="H260" i="10" s="1"/>
  <c r="N261" i="10" s="1"/>
  <c r="T261" i="3"/>
  <c r="I261" i="10" s="1"/>
  <c r="O262" i="10" s="1"/>
  <c r="M257" i="3"/>
  <c r="M257" i="9" s="1"/>
  <c r="U258" i="9"/>
  <c r="U264" i="10"/>
  <c r="U265" i="10"/>
  <c r="P266" i="10"/>
  <c r="U266" i="10"/>
  <c r="H265" i="3"/>
  <c r="H265" i="9" s="1"/>
  <c r="N266" i="9" s="1"/>
  <c r="I265" i="3"/>
  <c r="I265" i="9" s="1"/>
  <c r="O266" i="9" s="1"/>
  <c r="L265" i="3"/>
  <c r="L265" i="9" s="1"/>
  <c r="R266" i="9" s="1"/>
  <c r="G265" i="3"/>
  <c r="G265" i="9" s="1"/>
  <c r="T263" i="3"/>
  <c r="I263" i="10" s="1"/>
  <c r="O264" i="10" s="1"/>
  <c r="S263" i="3"/>
  <c r="H263" i="10" s="1"/>
  <c r="N264" i="10" s="1"/>
  <c r="H264" i="3"/>
  <c r="H264" i="9" s="1"/>
  <c r="N265" i="9" s="1"/>
  <c r="G264" i="3"/>
  <c r="G264" i="9" s="1"/>
  <c r="M264" i="3"/>
  <c r="M264" i="9" s="1"/>
  <c r="L264" i="3"/>
  <c r="L264" i="9" s="1"/>
  <c r="R265" i="9" s="1"/>
  <c r="U264" i="9"/>
  <c r="P264" i="9"/>
  <c r="L263" i="3"/>
  <c r="L263" i="9" s="1"/>
  <c r="R264" i="9" s="1"/>
  <c r="M263" i="3"/>
  <c r="M263" i="9" s="1"/>
  <c r="K263" i="3"/>
  <c r="K263" i="9" s="1"/>
  <c r="Q264" i="9" s="1"/>
  <c r="I263" i="3"/>
  <c r="I263" i="9" s="1"/>
  <c r="O264" i="9" s="1"/>
  <c r="H263" i="3"/>
  <c r="H263" i="9" s="1"/>
  <c r="N264" i="9" s="1"/>
  <c r="G263" i="3"/>
  <c r="G263" i="9" s="1"/>
  <c r="M262" i="3"/>
  <c r="M262" i="9" s="1"/>
  <c r="J262" i="9"/>
  <c r="R258" i="3"/>
  <c r="G258" i="10" s="1"/>
  <c r="T258" i="3"/>
  <c r="I258" i="10" s="1"/>
  <c r="O259" i="10" s="1"/>
  <c r="S258" i="3"/>
  <c r="H258" i="10" s="1"/>
  <c r="N259" i="10" s="1"/>
  <c r="W258" i="3"/>
  <c r="L258" i="10" s="1"/>
  <c r="R259" i="10" s="1"/>
  <c r="V258" i="3"/>
  <c r="K258" i="10" s="1"/>
  <c r="Q259" i="10" s="1"/>
  <c r="X258" i="3"/>
  <c r="M258" i="10" s="1"/>
  <c r="M258" i="3"/>
  <c r="M258" i="9" s="1"/>
  <c r="L258" i="3"/>
  <c r="L258" i="9" s="1"/>
  <c r="R259" i="9" s="1"/>
  <c r="K258" i="3"/>
  <c r="K258" i="9" s="1"/>
  <c r="Q259" i="9" s="1"/>
  <c r="I258" i="3"/>
  <c r="I258" i="9" s="1"/>
  <c r="O259" i="9" s="1"/>
  <c r="P259" i="9"/>
  <c r="G262" i="3"/>
  <c r="G262" i="9" s="1"/>
  <c r="K262" i="3"/>
  <c r="K262" i="9" s="1"/>
  <c r="Q263" i="9" s="1"/>
  <c r="H262" i="3"/>
  <c r="H262" i="9" s="1"/>
  <c r="N263" i="9" s="1"/>
  <c r="I262" i="3"/>
  <c r="I262" i="9" s="1"/>
  <c r="O263" i="9" s="1"/>
  <c r="L262" i="3"/>
  <c r="L262" i="9" s="1"/>
  <c r="R263" i="9" s="1"/>
  <c r="C255" i="4"/>
  <c r="D255" i="4"/>
  <c r="E255" i="4"/>
  <c r="F255" i="4"/>
  <c r="O255" i="4"/>
  <c r="P255" i="4"/>
  <c r="Q255" i="4"/>
  <c r="R255" i="4"/>
  <c r="S261" i="9" l="1"/>
  <c r="S258" i="10"/>
  <c r="S264" i="10"/>
  <c r="S260" i="10"/>
  <c r="S266" i="10"/>
  <c r="S265" i="10"/>
  <c r="S262" i="9"/>
  <c r="S258" i="9"/>
  <c r="V257" i="4"/>
  <c r="W257" i="4"/>
  <c r="J257" i="4"/>
  <c r="K257" i="4"/>
  <c r="X259" i="4"/>
  <c r="J259" i="1" s="1"/>
  <c r="Y258" i="4"/>
  <c r="S261" i="10"/>
  <c r="U265" i="9"/>
  <c r="P266" i="9"/>
  <c r="S266" i="9" s="1"/>
  <c r="U266" i="9"/>
  <c r="S265" i="9"/>
  <c r="S262" i="10"/>
  <c r="S259" i="10"/>
  <c r="S264" i="9"/>
  <c r="U263" i="9"/>
  <c r="P263" i="9"/>
  <c r="S263" i="9" s="1"/>
  <c r="U262" i="9"/>
  <c r="S259" i="9"/>
  <c r="C254" i="4"/>
  <c r="D254" i="4"/>
  <c r="E254" i="4"/>
  <c r="F254" i="4"/>
  <c r="O254" i="4"/>
  <c r="P254" i="4"/>
  <c r="Q254" i="4"/>
  <c r="R254" i="4"/>
  <c r="X258" i="4" l="1"/>
  <c r="J258" i="1" s="1"/>
  <c r="Y257" i="4"/>
  <c r="M257" i="4"/>
  <c r="L258" i="4"/>
  <c r="H258" i="1" s="1"/>
  <c r="C253" i="4"/>
  <c r="D253" i="4"/>
  <c r="E253" i="4"/>
  <c r="F253" i="4"/>
  <c r="O253" i="4"/>
  <c r="P253" i="4"/>
  <c r="Q253" i="4"/>
  <c r="R253" i="4"/>
  <c r="C250" i="4" l="1"/>
  <c r="D250" i="4"/>
  <c r="E250" i="4"/>
  <c r="F250" i="4"/>
  <c r="O250" i="4"/>
  <c r="P250" i="4"/>
  <c r="Q250" i="4"/>
  <c r="R250" i="4"/>
  <c r="C251" i="4"/>
  <c r="D251" i="4"/>
  <c r="E251" i="4"/>
  <c r="F251" i="4"/>
  <c r="O251" i="4"/>
  <c r="P251" i="4"/>
  <c r="Q251" i="4"/>
  <c r="R251" i="4"/>
  <c r="C252" i="4"/>
  <c r="D252" i="4"/>
  <c r="E252" i="4"/>
  <c r="F252" i="4"/>
  <c r="O252" i="4"/>
  <c r="P252" i="4"/>
  <c r="Q252" i="4"/>
  <c r="R252" i="4"/>
  <c r="C249" i="4" l="1"/>
  <c r="D249" i="4"/>
  <c r="E249" i="4"/>
  <c r="F249" i="4"/>
  <c r="O249" i="4"/>
  <c r="P249" i="4"/>
  <c r="Q249" i="4"/>
  <c r="R249" i="4"/>
  <c r="C248" i="4" l="1"/>
  <c r="D248" i="4"/>
  <c r="E248" i="4"/>
  <c r="F248" i="4"/>
  <c r="O248" i="4"/>
  <c r="P248" i="4"/>
  <c r="Q248" i="4"/>
  <c r="R248" i="4"/>
  <c r="C247" i="4" l="1"/>
  <c r="D247" i="4"/>
  <c r="E247" i="4"/>
  <c r="F247" i="4"/>
  <c r="O247" i="4"/>
  <c r="P247" i="4"/>
  <c r="Q247" i="4"/>
  <c r="R247" i="4"/>
  <c r="C246" i="4" l="1"/>
  <c r="D246" i="4"/>
  <c r="E246" i="4"/>
  <c r="F246" i="4"/>
  <c r="O246" i="4"/>
  <c r="P246" i="4"/>
  <c r="Q246" i="4"/>
  <c r="R246" i="4"/>
  <c r="C245" i="4" l="1"/>
  <c r="D245" i="4"/>
  <c r="E245" i="4"/>
  <c r="F245" i="4"/>
  <c r="O245" i="4"/>
  <c r="P245" i="4"/>
  <c r="Q245" i="4"/>
  <c r="R245" i="4"/>
  <c r="C244" i="4" l="1"/>
  <c r="D244" i="4"/>
  <c r="E244" i="4"/>
  <c r="F244" i="4"/>
  <c r="O244" i="4"/>
  <c r="P244" i="4"/>
  <c r="Q244" i="4"/>
  <c r="R244" i="4"/>
  <c r="C243" i="4" l="1"/>
  <c r="D243" i="4"/>
  <c r="E243" i="4"/>
  <c r="F243" i="4"/>
  <c r="O243" i="4"/>
  <c r="P243" i="4"/>
  <c r="Q243" i="4"/>
  <c r="R243" i="4"/>
  <c r="C242" i="4" l="1"/>
  <c r="D242" i="4"/>
  <c r="E242" i="4"/>
  <c r="F242" i="4"/>
  <c r="O242" i="4"/>
  <c r="P242" i="4"/>
  <c r="Q242" i="4"/>
  <c r="R242" i="4"/>
  <c r="C241" i="4" l="1"/>
  <c r="D241" i="4"/>
  <c r="E241" i="4"/>
  <c r="F241" i="4"/>
  <c r="O241" i="4"/>
  <c r="P241" i="4"/>
  <c r="Q241" i="4"/>
  <c r="R241" i="4"/>
  <c r="C240" i="4" l="1"/>
  <c r="D240" i="4"/>
  <c r="E240" i="4"/>
  <c r="F240" i="4"/>
  <c r="O240" i="4"/>
  <c r="P240" i="4"/>
  <c r="Q240" i="4"/>
  <c r="R240" i="4"/>
  <c r="C239" i="4" l="1"/>
  <c r="D239" i="4"/>
  <c r="E239" i="4"/>
  <c r="F239" i="4"/>
  <c r="O239" i="4"/>
  <c r="P239" i="4"/>
  <c r="Q239" i="4"/>
  <c r="R239" i="4"/>
  <c r="C238" i="4" l="1"/>
  <c r="D238" i="4"/>
  <c r="E238" i="4"/>
  <c r="F238" i="4"/>
  <c r="O238" i="4"/>
  <c r="P238" i="4"/>
  <c r="Q238" i="4"/>
  <c r="R238" i="4"/>
  <c r="O237" i="4" l="1"/>
  <c r="P237" i="4"/>
  <c r="Q237" i="4"/>
  <c r="R237" i="4"/>
  <c r="C237" i="4"/>
  <c r="D237" i="4"/>
  <c r="E237" i="4"/>
  <c r="F237" i="4"/>
  <c r="C234" i="3"/>
  <c r="C234" i="9" s="1"/>
  <c r="D234" i="3"/>
  <c r="E234" i="3"/>
  <c r="F234" i="3"/>
  <c r="F234" i="9" s="1"/>
  <c r="N234" i="3"/>
  <c r="C234" i="10" s="1"/>
  <c r="O234" i="3"/>
  <c r="D234" i="10" s="1"/>
  <c r="P234" i="3"/>
  <c r="E234" i="10" s="1"/>
  <c r="Q234" i="3"/>
  <c r="F234" i="10" s="1"/>
  <c r="C235" i="3"/>
  <c r="C235" i="9" s="1"/>
  <c r="D235" i="3"/>
  <c r="D235" i="9" s="1"/>
  <c r="E235" i="3"/>
  <c r="E235" i="9" s="1"/>
  <c r="F235" i="3"/>
  <c r="F235" i="9" s="1"/>
  <c r="N235" i="3"/>
  <c r="C235" i="10" s="1"/>
  <c r="O235" i="3"/>
  <c r="D235" i="10" s="1"/>
  <c r="P235" i="3"/>
  <c r="Q235" i="3"/>
  <c r="F235" i="10" s="1"/>
  <c r="C236" i="3"/>
  <c r="C236" i="9" s="1"/>
  <c r="D236" i="3"/>
  <c r="E236" i="3"/>
  <c r="E236" i="9" s="1"/>
  <c r="F236" i="3"/>
  <c r="F236" i="9" s="1"/>
  <c r="N236" i="3"/>
  <c r="C236" i="10" s="1"/>
  <c r="O236" i="3"/>
  <c r="D236" i="10" s="1"/>
  <c r="P236" i="3"/>
  <c r="E236" i="10" s="1"/>
  <c r="Q236" i="3"/>
  <c r="F236" i="10" s="1"/>
  <c r="C237" i="3"/>
  <c r="C237" i="9" s="1"/>
  <c r="D237" i="3"/>
  <c r="D237" i="9" s="1"/>
  <c r="E237" i="3"/>
  <c r="E237" i="9" s="1"/>
  <c r="F237" i="3"/>
  <c r="F237" i="9" s="1"/>
  <c r="N237" i="3"/>
  <c r="C237" i="10" s="1"/>
  <c r="O237" i="3"/>
  <c r="D237" i="10" s="1"/>
  <c r="P237" i="3"/>
  <c r="E237" i="10" s="1"/>
  <c r="Q237" i="3"/>
  <c r="F237" i="10" s="1"/>
  <c r="C238" i="3"/>
  <c r="C238" i="9" s="1"/>
  <c r="D238" i="3"/>
  <c r="D238" i="9" s="1"/>
  <c r="E238" i="3"/>
  <c r="E238" i="9" s="1"/>
  <c r="F238" i="3"/>
  <c r="F238" i="9" s="1"/>
  <c r="N238" i="3"/>
  <c r="C238" i="10" s="1"/>
  <c r="O238" i="3"/>
  <c r="D238" i="10" s="1"/>
  <c r="P238" i="3"/>
  <c r="E238" i="10" s="1"/>
  <c r="Q238" i="3"/>
  <c r="F238" i="10" s="1"/>
  <c r="C239" i="3"/>
  <c r="C239" i="9" s="1"/>
  <c r="D239" i="3"/>
  <c r="D239" i="9" s="1"/>
  <c r="E239" i="3"/>
  <c r="E239" i="9" s="1"/>
  <c r="F239" i="3"/>
  <c r="F239" i="9" s="1"/>
  <c r="N239" i="3"/>
  <c r="C239" i="10" s="1"/>
  <c r="O239" i="3"/>
  <c r="P239" i="3"/>
  <c r="E239" i="10" s="1"/>
  <c r="Q239" i="3"/>
  <c r="F239" i="10" s="1"/>
  <c r="C240" i="3"/>
  <c r="C240" i="9" s="1"/>
  <c r="D240" i="3"/>
  <c r="E240" i="3"/>
  <c r="E240" i="9" s="1"/>
  <c r="F240" i="3"/>
  <c r="F240" i="9" s="1"/>
  <c r="N240" i="3"/>
  <c r="C240" i="10" s="1"/>
  <c r="O240" i="3"/>
  <c r="D240" i="10" s="1"/>
  <c r="P240" i="3"/>
  <c r="E240" i="10" s="1"/>
  <c r="Q240" i="3"/>
  <c r="F240" i="10" s="1"/>
  <c r="C241" i="3"/>
  <c r="C241" i="9" s="1"/>
  <c r="D241" i="3"/>
  <c r="D241" i="9" s="1"/>
  <c r="E241" i="3"/>
  <c r="E241" i="9" s="1"/>
  <c r="F241" i="3"/>
  <c r="F241" i="9" s="1"/>
  <c r="N241" i="3"/>
  <c r="C241" i="10" s="1"/>
  <c r="O241" i="3"/>
  <c r="P241" i="3"/>
  <c r="E241" i="10" s="1"/>
  <c r="Q241" i="3"/>
  <c r="F241" i="10" s="1"/>
  <c r="C242" i="3"/>
  <c r="C242" i="9" s="1"/>
  <c r="D242" i="3"/>
  <c r="E242" i="3"/>
  <c r="E242" i="9" s="1"/>
  <c r="F242" i="3"/>
  <c r="F242" i="9" s="1"/>
  <c r="N242" i="3"/>
  <c r="C242" i="10" s="1"/>
  <c r="O242" i="3"/>
  <c r="D242" i="10" s="1"/>
  <c r="P242" i="3"/>
  <c r="Q242" i="3"/>
  <c r="F242" i="10" s="1"/>
  <c r="C243" i="3"/>
  <c r="C243" i="9" s="1"/>
  <c r="D243" i="3"/>
  <c r="D243" i="9" s="1"/>
  <c r="E243" i="3"/>
  <c r="E243" i="9" s="1"/>
  <c r="F243" i="3"/>
  <c r="F243" i="9" s="1"/>
  <c r="N243" i="3"/>
  <c r="C243" i="10" s="1"/>
  <c r="O243" i="3"/>
  <c r="P243" i="3"/>
  <c r="E243" i="10" s="1"/>
  <c r="Q243" i="3"/>
  <c r="F243" i="10" s="1"/>
  <c r="C244" i="3"/>
  <c r="C244" i="9" s="1"/>
  <c r="D244" i="3"/>
  <c r="D244" i="9" s="1"/>
  <c r="E244" i="3"/>
  <c r="E244" i="9" s="1"/>
  <c r="F244" i="3"/>
  <c r="F244" i="9" s="1"/>
  <c r="N244" i="3"/>
  <c r="C244" i="10" s="1"/>
  <c r="O244" i="3"/>
  <c r="D244" i="10" s="1"/>
  <c r="P244" i="3"/>
  <c r="E244" i="10" s="1"/>
  <c r="Q244" i="3"/>
  <c r="F244" i="10" s="1"/>
  <c r="C245" i="3"/>
  <c r="C245" i="9" s="1"/>
  <c r="D245" i="3"/>
  <c r="E245" i="3"/>
  <c r="E245" i="9" s="1"/>
  <c r="F245" i="3"/>
  <c r="F245" i="9" s="1"/>
  <c r="N245" i="3"/>
  <c r="C245" i="10" s="1"/>
  <c r="O245" i="3"/>
  <c r="P245" i="3"/>
  <c r="E245" i="10" s="1"/>
  <c r="Q245" i="3"/>
  <c r="F245" i="10" s="1"/>
  <c r="C246" i="3"/>
  <c r="C246" i="9" s="1"/>
  <c r="D246" i="3"/>
  <c r="D246" i="9" s="1"/>
  <c r="E246" i="3"/>
  <c r="E246" i="9" s="1"/>
  <c r="F246" i="3"/>
  <c r="F246" i="9" s="1"/>
  <c r="N246" i="3"/>
  <c r="C246" i="10" s="1"/>
  <c r="O246" i="3"/>
  <c r="P246" i="3"/>
  <c r="E246" i="10" s="1"/>
  <c r="Q246" i="3"/>
  <c r="F246" i="10" s="1"/>
  <c r="C247" i="3"/>
  <c r="C247" i="9" s="1"/>
  <c r="D247" i="3"/>
  <c r="E247" i="3"/>
  <c r="E247" i="9" s="1"/>
  <c r="F247" i="3"/>
  <c r="F247" i="9" s="1"/>
  <c r="N247" i="3"/>
  <c r="C247" i="10" s="1"/>
  <c r="O247" i="3"/>
  <c r="P247" i="3"/>
  <c r="E247" i="10" s="1"/>
  <c r="Q247" i="3"/>
  <c r="F247" i="10" s="1"/>
  <c r="C248" i="3"/>
  <c r="C248" i="9" s="1"/>
  <c r="D248" i="3"/>
  <c r="E248" i="3"/>
  <c r="E248" i="9" s="1"/>
  <c r="F248" i="3"/>
  <c r="F248" i="9" s="1"/>
  <c r="N248" i="3"/>
  <c r="C248" i="10" s="1"/>
  <c r="O248" i="3"/>
  <c r="P248" i="3"/>
  <c r="E248" i="10" s="1"/>
  <c r="Q248" i="3"/>
  <c r="F248" i="10" s="1"/>
  <c r="C249" i="3"/>
  <c r="C249" i="9" s="1"/>
  <c r="D249" i="3"/>
  <c r="E249" i="3"/>
  <c r="E249" i="9" s="1"/>
  <c r="F249" i="3"/>
  <c r="F249" i="9" s="1"/>
  <c r="N249" i="3"/>
  <c r="C249" i="10" s="1"/>
  <c r="O249" i="3"/>
  <c r="P249" i="3"/>
  <c r="E249" i="10" s="1"/>
  <c r="Q249" i="3"/>
  <c r="F249" i="10" s="1"/>
  <c r="C250" i="3"/>
  <c r="C250" i="9" s="1"/>
  <c r="D250" i="3"/>
  <c r="E250" i="3"/>
  <c r="E250" i="9" s="1"/>
  <c r="F250" i="3"/>
  <c r="F250" i="9" s="1"/>
  <c r="N250" i="3"/>
  <c r="C250" i="10" s="1"/>
  <c r="O250" i="3"/>
  <c r="D250" i="10" s="1"/>
  <c r="P250" i="3"/>
  <c r="E250" i="10" s="1"/>
  <c r="Q250" i="3"/>
  <c r="F250" i="10" s="1"/>
  <c r="C251" i="3"/>
  <c r="C251" i="9" s="1"/>
  <c r="D251" i="3"/>
  <c r="D251" i="9" s="1"/>
  <c r="E251" i="3"/>
  <c r="F251" i="3"/>
  <c r="F251" i="9" s="1"/>
  <c r="N251" i="3"/>
  <c r="C251" i="10" s="1"/>
  <c r="O251" i="3"/>
  <c r="D251" i="10" s="1"/>
  <c r="P251" i="3"/>
  <c r="E251" i="10" s="1"/>
  <c r="Q251" i="3"/>
  <c r="F251" i="10" s="1"/>
  <c r="C252" i="3"/>
  <c r="C252" i="9" s="1"/>
  <c r="D252" i="3"/>
  <c r="E252" i="3"/>
  <c r="E252" i="9" s="1"/>
  <c r="F252" i="3"/>
  <c r="F252" i="9" s="1"/>
  <c r="N252" i="3"/>
  <c r="C252" i="10" s="1"/>
  <c r="O252" i="3"/>
  <c r="D252" i="10" s="1"/>
  <c r="P252" i="3"/>
  <c r="Q252" i="3"/>
  <c r="F252" i="10" s="1"/>
  <c r="C253" i="3"/>
  <c r="C253" i="9" s="1"/>
  <c r="D253" i="3"/>
  <c r="D253" i="9" s="1"/>
  <c r="E253" i="3"/>
  <c r="E253" i="9" s="1"/>
  <c r="F253" i="3"/>
  <c r="F253" i="9" s="1"/>
  <c r="N253" i="3"/>
  <c r="C253" i="10" s="1"/>
  <c r="O253" i="3"/>
  <c r="P253" i="3"/>
  <c r="Q253" i="3"/>
  <c r="F253" i="10" s="1"/>
  <c r="C254" i="3"/>
  <c r="C254" i="9" s="1"/>
  <c r="D254" i="3"/>
  <c r="E254" i="3"/>
  <c r="E254" i="9" s="1"/>
  <c r="F254" i="3"/>
  <c r="F254" i="9" s="1"/>
  <c r="N254" i="3"/>
  <c r="C254" i="10" s="1"/>
  <c r="O254" i="3"/>
  <c r="D254" i="10" s="1"/>
  <c r="P254" i="3"/>
  <c r="E254" i="10" s="1"/>
  <c r="Q254" i="3"/>
  <c r="F254" i="10" s="1"/>
  <c r="C255" i="3"/>
  <c r="C255" i="9" s="1"/>
  <c r="D255" i="3"/>
  <c r="E255" i="3"/>
  <c r="E255" i="9" s="1"/>
  <c r="F255" i="3"/>
  <c r="F255" i="9" s="1"/>
  <c r="N255" i="3"/>
  <c r="C255" i="10" s="1"/>
  <c r="O255" i="3"/>
  <c r="D255" i="10" s="1"/>
  <c r="P255" i="3"/>
  <c r="E255" i="10" s="1"/>
  <c r="Q255" i="3"/>
  <c r="F255" i="10" s="1"/>
  <c r="C256" i="3"/>
  <c r="C256" i="9" s="1"/>
  <c r="D256" i="3"/>
  <c r="D256" i="9" s="1"/>
  <c r="E256" i="3"/>
  <c r="E256" i="9" s="1"/>
  <c r="F256" i="3"/>
  <c r="F256" i="9" s="1"/>
  <c r="N256" i="3"/>
  <c r="C256" i="10" s="1"/>
  <c r="O256" i="3"/>
  <c r="D256" i="10" s="1"/>
  <c r="P256" i="3"/>
  <c r="E256" i="10" s="1"/>
  <c r="Q256" i="3"/>
  <c r="F256" i="10" s="1"/>
  <c r="O234" i="4"/>
  <c r="P234" i="4"/>
  <c r="Q234" i="4"/>
  <c r="R234" i="4"/>
  <c r="O235" i="4"/>
  <c r="P235" i="4"/>
  <c r="Q235" i="4"/>
  <c r="R235" i="4"/>
  <c r="O236" i="4"/>
  <c r="P236" i="4"/>
  <c r="Q236" i="4"/>
  <c r="R236" i="4"/>
  <c r="C234" i="4"/>
  <c r="D234" i="4"/>
  <c r="E234" i="4"/>
  <c r="F234" i="4"/>
  <c r="C235" i="4"/>
  <c r="D235" i="4"/>
  <c r="E235" i="4"/>
  <c r="F235" i="4"/>
  <c r="C236" i="4"/>
  <c r="D236" i="4"/>
  <c r="E236" i="4"/>
  <c r="F236" i="4"/>
  <c r="R233" i="2"/>
  <c r="S233" i="2"/>
  <c r="R234" i="2"/>
  <c r="S234" i="2"/>
  <c r="T234" i="4" s="1"/>
  <c r="R235" i="2"/>
  <c r="S235" i="4" s="1"/>
  <c r="S235" i="2"/>
  <c r="T235" i="4" s="1"/>
  <c r="R236" i="2"/>
  <c r="S236" i="2"/>
  <c r="T236" i="4" s="1"/>
  <c r="R237" i="2"/>
  <c r="S237" i="4" s="1"/>
  <c r="S237" i="2"/>
  <c r="T237" i="4" s="1"/>
  <c r="R238" i="2"/>
  <c r="S238" i="4" s="1"/>
  <c r="Z238" i="4" s="1"/>
  <c r="S238" i="2"/>
  <c r="T238" i="4" s="1"/>
  <c r="R239" i="2"/>
  <c r="S239" i="4" s="1"/>
  <c r="Z239" i="4" s="1"/>
  <c r="S239" i="2"/>
  <c r="T239" i="4" s="1"/>
  <c r="R240" i="2"/>
  <c r="S240" i="2"/>
  <c r="T240" i="4" s="1"/>
  <c r="R241" i="2"/>
  <c r="S241" i="4" s="1"/>
  <c r="Z241" i="4" s="1"/>
  <c r="S241" i="2"/>
  <c r="T241" i="4" s="1"/>
  <c r="R242" i="2"/>
  <c r="S242" i="4" s="1"/>
  <c r="Z242" i="4" s="1"/>
  <c r="S242" i="2"/>
  <c r="T242" i="4" s="1"/>
  <c r="R243" i="2"/>
  <c r="S243" i="4" s="1"/>
  <c r="Z243" i="4" s="1"/>
  <c r="S243" i="2"/>
  <c r="T243" i="4" s="1"/>
  <c r="R244" i="2"/>
  <c r="S244" i="4" s="1"/>
  <c r="Z244" i="4" s="1"/>
  <c r="S244" i="2"/>
  <c r="T244" i="4" s="1"/>
  <c r="R245" i="2"/>
  <c r="S245" i="4" s="1"/>
  <c r="Z245" i="4" s="1"/>
  <c r="S245" i="2"/>
  <c r="T245" i="4" s="1"/>
  <c r="R246" i="2"/>
  <c r="S246" i="4" s="1"/>
  <c r="Z246" i="4" s="1"/>
  <c r="S246" i="2"/>
  <c r="T246" i="4" s="1"/>
  <c r="R247" i="2"/>
  <c r="S247" i="2"/>
  <c r="T247" i="4" s="1"/>
  <c r="R248" i="2"/>
  <c r="S248" i="4" s="1"/>
  <c r="Z248" i="4" s="1"/>
  <c r="S248" i="2"/>
  <c r="T248" i="4" s="1"/>
  <c r="R249" i="2"/>
  <c r="S249" i="4" s="1"/>
  <c r="Z249" i="4" s="1"/>
  <c r="S249" i="2"/>
  <c r="T249" i="4" s="1"/>
  <c r="R250" i="2"/>
  <c r="S250" i="4" s="1"/>
  <c r="Z250" i="4" s="1"/>
  <c r="S250" i="2"/>
  <c r="T250" i="4" s="1"/>
  <c r="R251" i="2"/>
  <c r="S251" i="4" s="1"/>
  <c r="Z251" i="4" s="1"/>
  <c r="S251" i="2"/>
  <c r="T251" i="4" s="1"/>
  <c r="R252" i="2"/>
  <c r="S252" i="4" s="1"/>
  <c r="Z252" i="4" s="1"/>
  <c r="S252" i="2"/>
  <c r="T252" i="4" s="1"/>
  <c r="R253" i="2"/>
  <c r="S253" i="4" s="1"/>
  <c r="Z253" i="4" s="1"/>
  <c r="S253" i="2"/>
  <c r="R254" i="2"/>
  <c r="S254" i="4" s="1"/>
  <c r="Z254" i="4" s="1"/>
  <c r="S254" i="2"/>
  <c r="T254" i="4" s="1"/>
  <c r="R255" i="2"/>
  <c r="S255" i="4" s="1"/>
  <c r="Z255" i="4" s="1"/>
  <c r="S255" i="2"/>
  <c r="T255" i="4" s="1"/>
  <c r="R256" i="2"/>
  <c r="S256" i="4" s="1"/>
  <c r="Z256" i="4" s="1"/>
  <c r="S256" i="2"/>
  <c r="T256" i="4" s="1"/>
  <c r="G233" i="2"/>
  <c r="H233" i="2"/>
  <c r="G234" i="2"/>
  <c r="H234" i="2"/>
  <c r="H234" i="4" s="1"/>
  <c r="G235" i="2"/>
  <c r="G235" i="4" s="1"/>
  <c r="H235" i="2"/>
  <c r="H235" i="4" s="1"/>
  <c r="G236" i="2"/>
  <c r="H236" i="2"/>
  <c r="H236" i="4" s="1"/>
  <c r="G237" i="2"/>
  <c r="G237" i="4" s="1"/>
  <c r="H237" i="2"/>
  <c r="H237" i="4" s="1"/>
  <c r="G238" i="2"/>
  <c r="G238" i="4" s="1"/>
  <c r="N238" i="4" s="1"/>
  <c r="H238" i="2"/>
  <c r="H238" i="4" s="1"/>
  <c r="G239" i="2"/>
  <c r="H239" i="2"/>
  <c r="H239" i="4" s="1"/>
  <c r="G240" i="2"/>
  <c r="G240" i="4" s="1"/>
  <c r="N240" i="4" s="1"/>
  <c r="H240" i="2"/>
  <c r="H240" i="4" s="1"/>
  <c r="G241" i="2"/>
  <c r="G241" i="4" s="1"/>
  <c r="N241" i="4" s="1"/>
  <c r="H241" i="2"/>
  <c r="H241" i="4" s="1"/>
  <c r="G242" i="2"/>
  <c r="G242" i="4" s="1"/>
  <c r="N242" i="4" s="1"/>
  <c r="H242" i="2"/>
  <c r="H242" i="4" s="1"/>
  <c r="G243" i="2"/>
  <c r="G243" i="4" s="1"/>
  <c r="N243" i="4" s="1"/>
  <c r="H243" i="2"/>
  <c r="H243" i="4" s="1"/>
  <c r="G244" i="2"/>
  <c r="H244" i="2"/>
  <c r="H244" i="4" s="1"/>
  <c r="G245" i="2"/>
  <c r="G245" i="4" s="1"/>
  <c r="N245" i="4" s="1"/>
  <c r="H245" i="2"/>
  <c r="H245" i="4" s="1"/>
  <c r="G246" i="2"/>
  <c r="G246" i="4" s="1"/>
  <c r="N246" i="4" s="1"/>
  <c r="H246" i="2"/>
  <c r="H246" i="4" s="1"/>
  <c r="G247" i="2"/>
  <c r="G247" i="4" s="1"/>
  <c r="N247" i="4" s="1"/>
  <c r="H247" i="2"/>
  <c r="H247" i="4" s="1"/>
  <c r="G248" i="2"/>
  <c r="G248" i="4" s="1"/>
  <c r="N248" i="4" s="1"/>
  <c r="H248" i="2"/>
  <c r="H248" i="4" s="1"/>
  <c r="G249" i="2"/>
  <c r="H249" i="2"/>
  <c r="H249" i="4" s="1"/>
  <c r="G250" i="2"/>
  <c r="G250" i="4" s="1"/>
  <c r="N250" i="4" s="1"/>
  <c r="H250" i="2"/>
  <c r="H250" i="4" s="1"/>
  <c r="G251" i="2"/>
  <c r="G251" i="4" s="1"/>
  <c r="N251" i="4" s="1"/>
  <c r="H251" i="2"/>
  <c r="H251" i="4" s="1"/>
  <c r="G252" i="2"/>
  <c r="G252" i="4" s="1"/>
  <c r="N252" i="4" s="1"/>
  <c r="H252" i="2"/>
  <c r="H252" i="4" s="1"/>
  <c r="G253" i="2"/>
  <c r="G253" i="4" s="1"/>
  <c r="N253" i="4" s="1"/>
  <c r="H253" i="2"/>
  <c r="H253" i="4" s="1"/>
  <c r="G254" i="2"/>
  <c r="G254" i="4" s="1"/>
  <c r="N254" i="4" s="1"/>
  <c r="H254" i="2"/>
  <c r="H254" i="4" s="1"/>
  <c r="G255" i="2"/>
  <c r="G255" i="4" s="1"/>
  <c r="N255" i="4" s="1"/>
  <c r="H255" i="2"/>
  <c r="H255" i="4" s="1"/>
  <c r="G256" i="2"/>
  <c r="G256" i="4" s="1"/>
  <c r="N256" i="4" s="1"/>
  <c r="H256" i="2"/>
  <c r="H256" i="4" s="1"/>
  <c r="T235" i="2" l="1"/>
  <c r="U235" i="4" s="1"/>
  <c r="V235" i="4" s="1"/>
  <c r="I234" i="2"/>
  <c r="J234" i="2" s="1"/>
  <c r="G234" i="1" s="1"/>
  <c r="J254" i="3"/>
  <c r="J254" i="9" s="1"/>
  <c r="P255" i="9" s="1"/>
  <c r="T234" i="2"/>
  <c r="I235" i="2"/>
  <c r="J235" i="2" s="1"/>
  <c r="G235" i="1" s="1"/>
  <c r="U234" i="2"/>
  <c r="I234" i="1" s="1"/>
  <c r="U234" i="4"/>
  <c r="W234" i="4" s="1"/>
  <c r="I236" i="2"/>
  <c r="T233" i="2"/>
  <c r="U233" i="2" s="1"/>
  <c r="I233" i="1" s="1"/>
  <c r="I249" i="2"/>
  <c r="G249" i="4"/>
  <c r="N249" i="4" s="1"/>
  <c r="Z235" i="4"/>
  <c r="J234" i="3"/>
  <c r="L234" i="3" s="1"/>
  <c r="L234" i="9" s="1"/>
  <c r="R235" i="9" s="1"/>
  <c r="T253" i="2"/>
  <c r="T253" i="4"/>
  <c r="T236" i="2"/>
  <c r="N235" i="4"/>
  <c r="U242" i="3"/>
  <c r="J242" i="10" s="1"/>
  <c r="P243" i="10" s="1"/>
  <c r="T247" i="2"/>
  <c r="S247" i="4"/>
  <c r="Z247" i="4" s="1"/>
  <c r="S236" i="4"/>
  <c r="Z236" i="4" s="1"/>
  <c r="T246" i="2"/>
  <c r="G236" i="4"/>
  <c r="N236" i="4" s="1"/>
  <c r="I234" i="4"/>
  <c r="J234" i="4" s="1"/>
  <c r="S234" i="4"/>
  <c r="Z234" i="4" s="1"/>
  <c r="I239" i="2"/>
  <c r="G239" i="4"/>
  <c r="N239" i="4" s="1"/>
  <c r="T240" i="2"/>
  <c r="S240" i="4"/>
  <c r="Z240" i="4" s="1"/>
  <c r="G234" i="4"/>
  <c r="N234" i="4" s="1"/>
  <c r="U234" i="3"/>
  <c r="W234" i="3" s="1"/>
  <c r="L234" i="10" s="1"/>
  <c r="R235" i="10" s="1"/>
  <c r="I233" i="2"/>
  <c r="J233" i="2" s="1"/>
  <c r="G233" i="1" s="1"/>
  <c r="I244" i="2"/>
  <c r="G244" i="4"/>
  <c r="N244" i="4" s="1"/>
  <c r="U250" i="3"/>
  <c r="R250" i="3" s="1"/>
  <c r="G250" i="10" s="1"/>
  <c r="H234" i="3"/>
  <c r="H234" i="9" s="1"/>
  <c r="N235" i="9" s="1"/>
  <c r="I234" i="3"/>
  <c r="I234" i="9" s="1"/>
  <c r="O235" i="9" s="1"/>
  <c r="J234" i="9"/>
  <c r="P235" i="9" s="1"/>
  <c r="U240" i="3"/>
  <c r="S240" i="3" s="1"/>
  <c r="H240" i="10" s="1"/>
  <c r="N241" i="10" s="1"/>
  <c r="G234" i="3"/>
  <c r="G234" i="9" s="1"/>
  <c r="J242" i="3"/>
  <c r="J242" i="9" s="1"/>
  <c r="P243" i="9" s="1"/>
  <c r="J236" i="3"/>
  <c r="J236" i="9" s="1"/>
  <c r="P237" i="9" s="1"/>
  <c r="J243" i="3"/>
  <c r="J243" i="9" s="1"/>
  <c r="P244" i="9" s="1"/>
  <c r="E234" i="9"/>
  <c r="U235" i="3"/>
  <c r="J235" i="10" s="1"/>
  <c r="P236" i="10" s="1"/>
  <c r="M234" i="3"/>
  <c r="M234" i="9" s="1"/>
  <c r="D254" i="9"/>
  <c r="D234" i="9"/>
  <c r="J241" i="3"/>
  <c r="J241" i="9" s="1"/>
  <c r="P242" i="9" s="1"/>
  <c r="D236" i="9"/>
  <c r="Z237" i="4"/>
  <c r="J251" i="3"/>
  <c r="H251" i="3" s="1"/>
  <c r="H251" i="9" s="1"/>
  <c r="N252" i="9" s="1"/>
  <c r="U236" i="3"/>
  <c r="J236" i="10" s="1"/>
  <c r="J235" i="3"/>
  <c r="J235" i="9" s="1"/>
  <c r="E235" i="10"/>
  <c r="N237" i="4"/>
  <c r="T256" i="2"/>
  <c r="U256" i="3"/>
  <c r="W256" i="3" s="1"/>
  <c r="L256" i="10" s="1"/>
  <c r="R257" i="10" s="1"/>
  <c r="I256" i="2"/>
  <c r="J256" i="3"/>
  <c r="G256" i="3" s="1"/>
  <c r="G256" i="9" s="1"/>
  <c r="U255" i="3"/>
  <c r="J255" i="10" s="1"/>
  <c r="T255" i="2"/>
  <c r="J255" i="3"/>
  <c r="J255" i="9" s="1"/>
  <c r="U255" i="9" s="1"/>
  <c r="I255" i="2"/>
  <c r="D255" i="9"/>
  <c r="U254" i="3"/>
  <c r="J254" i="10" s="1"/>
  <c r="T254" i="2"/>
  <c r="I254" i="2"/>
  <c r="G254" i="3"/>
  <c r="G254" i="9" s="1"/>
  <c r="U253" i="3"/>
  <c r="J253" i="10" s="1"/>
  <c r="P254" i="10" s="1"/>
  <c r="E253" i="10"/>
  <c r="D253" i="10"/>
  <c r="I253" i="2"/>
  <c r="J253" i="3"/>
  <c r="J253" i="9" s="1"/>
  <c r="P254" i="9" s="1"/>
  <c r="U254" i="9"/>
  <c r="U252" i="3"/>
  <c r="S252" i="3" s="1"/>
  <c r="H252" i="10" s="1"/>
  <c r="N253" i="10" s="1"/>
  <c r="T252" i="2"/>
  <c r="E252" i="10"/>
  <c r="T251" i="2"/>
  <c r="U251" i="3"/>
  <c r="J251" i="10" s="1"/>
  <c r="T250" i="2"/>
  <c r="J252" i="3"/>
  <c r="J252" i="9" s="1"/>
  <c r="P253" i="9" s="1"/>
  <c r="I252" i="2"/>
  <c r="D252" i="9"/>
  <c r="I251" i="2"/>
  <c r="E251" i="9"/>
  <c r="I250" i="2"/>
  <c r="J250" i="3"/>
  <c r="J250" i="9" s="1"/>
  <c r="P251" i="9" s="1"/>
  <c r="D250" i="9"/>
  <c r="T249" i="2"/>
  <c r="U249" i="3"/>
  <c r="J249" i="10" s="1"/>
  <c r="D249" i="10"/>
  <c r="J249" i="3"/>
  <c r="J249" i="9" s="1"/>
  <c r="D249" i="9"/>
  <c r="U248" i="3"/>
  <c r="J248" i="10" s="1"/>
  <c r="P249" i="10" s="1"/>
  <c r="D248" i="10"/>
  <c r="T248" i="2"/>
  <c r="J248" i="3"/>
  <c r="J248" i="9" s="1"/>
  <c r="P249" i="9" s="1"/>
  <c r="D248" i="9"/>
  <c r="I248" i="2"/>
  <c r="U247" i="3"/>
  <c r="J247" i="10" s="1"/>
  <c r="D247" i="10"/>
  <c r="I247" i="2"/>
  <c r="J247" i="3"/>
  <c r="J247" i="9" s="1"/>
  <c r="G247" i="3"/>
  <c r="G247" i="9" s="1"/>
  <c r="D247" i="9"/>
  <c r="D246" i="10"/>
  <c r="U246" i="3"/>
  <c r="W246" i="3" s="1"/>
  <c r="L246" i="10" s="1"/>
  <c r="R247" i="10" s="1"/>
  <c r="J246" i="3"/>
  <c r="J246" i="9" s="1"/>
  <c r="P247" i="9" s="1"/>
  <c r="I246" i="3"/>
  <c r="I246" i="9" s="1"/>
  <c r="O247" i="9" s="1"/>
  <c r="I246" i="2"/>
  <c r="U245" i="3"/>
  <c r="J245" i="10" s="1"/>
  <c r="D245" i="10"/>
  <c r="T245" i="2"/>
  <c r="J245" i="3"/>
  <c r="M245" i="3" s="1"/>
  <c r="M245" i="9" s="1"/>
  <c r="D245" i="9"/>
  <c r="I245" i="2"/>
  <c r="T244" i="2"/>
  <c r="U244" i="3"/>
  <c r="J244" i="3"/>
  <c r="K244" i="3" s="1"/>
  <c r="K244" i="9" s="1"/>
  <c r="Q245" i="9" s="1"/>
  <c r="U243" i="3"/>
  <c r="J243" i="10" s="1"/>
  <c r="T243" i="2"/>
  <c r="D243" i="10"/>
  <c r="I243" i="2"/>
  <c r="E242" i="10"/>
  <c r="T242" i="2"/>
  <c r="I242" i="2"/>
  <c r="D242" i="9"/>
  <c r="U241" i="3"/>
  <c r="J241" i="10" s="1"/>
  <c r="P242" i="10" s="1"/>
  <c r="T241" i="2"/>
  <c r="D241" i="10"/>
  <c r="I241" i="2"/>
  <c r="J240" i="3"/>
  <c r="J240" i="9" s="1"/>
  <c r="P241" i="9" s="1"/>
  <c r="I240" i="2"/>
  <c r="D240" i="9"/>
  <c r="T239" i="2"/>
  <c r="U239" i="3"/>
  <c r="R239" i="3" s="1"/>
  <c r="G239" i="10" s="1"/>
  <c r="D239" i="10"/>
  <c r="J239" i="3"/>
  <c r="I239" i="3" s="1"/>
  <c r="I239" i="9" s="1"/>
  <c r="O240" i="9" s="1"/>
  <c r="T238" i="2"/>
  <c r="U238" i="3"/>
  <c r="W238" i="3" s="1"/>
  <c r="L238" i="10" s="1"/>
  <c r="R239" i="10" s="1"/>
  <c r="I238" i="2"/>
  <c r="J238" i="3"/>
  <c r="I238" i="3" s="1"/>
  <c r="I238" i="9" s="1"/>
  <c r="O239" i="9" s="1"/>
  <c r="T237" i="2"/>
  <c r="U237" i="3"/>
  <c r="J237" i="10" s="1"/>
  <c r="J237" i="3"/>
  <c r="J237" i="9" s="1"/>
  <c r="I237" i="2"/>
  <c r="H254" i="3"/>
  <c r="H254" i="9" s="1"/>
  <c r="N255" i="9" s="1"/>
  <c r="I254" i="3"/>
  <c r="I254" i="9" s="1"/>
  <c r="O255" i="9" s="1"/>
  <c r="K254" i="3"/>
  <c r="K254" i="9" s="1"/>
  <c r="Q255" i="9" s="1"/>
  <c r="L254" i="3"/>
  <c r="L254" i="9" s="1"/>
  <c r="R255" i="9" s="1"/>
  <c r="K234" i="3"/>
  <c r="K234" i="9" s="1"/>
  <c r="Q235" i="9" s="1"/>
  <c r="M254" i="3"/>
  <c r="M254" i="9" s="1"/>
  <c r="M248" i="3"/>
  <c r="M248" i="9" s="1"/>
  <c r="R232" i="2"/>
  <c r="S232" i="2"/>
  <c r="G232" i="2"/>
  <c r="H232" i="2"/>
  <c r="R231" i="2"/>
  <c r="S231" i="2"/>
  <c r="G231" i="2"/>
  <c r="H231" i="2"/>
  <c r="G246" i="3" l="1"/>
  <c r="G246" i="9" s="1"/>
  <c r="X250" i="3"/>
  <c r="M250" i="10" s="1"/>
  <c r="K234" i="4"/>
  <c r="X235" i="3"/>
  <c r="M235" i="10" s="1"/>
  <c r="W235" i="3"/>
  <c r="L235" i="10" s="1"/>
  <c r="R236" i="10" s="1"/>
  <c r="M238" i="3"/>
  <c r="M238" i="9" s="1"/>
  <c r="V235" i="3"/>
  <c r="K235" i="10" s="1"/>
  <c r="Q236" i="10" s="1"/>
  <c r="T235" i="3"/>
  <c r="I235" i="10" s="1"/>
  <c r="O236" i="10" s="1"/>
  <c r="S235" i="3"/>
  <c r="H235" i="10" s="1"/>
  <c r="N236" i="10" s="1"/>
  <c r="U235" i="2"/>
  <c r="I235" i="1" s="1"/>
  <c r="T231" i="2"/>
  <c r="U231" i="2" s="1"/>
  <c r="I231" i="1" s="1"/>
  <c r="W235" i="4"/>
  <c r="X235" i="4" s="1"/>
  <c r="J235" i="1" s="1"/>
  <c r="J251" i="9"/>
  <c r="P252" i="9" s="1"/>
  <c r="L251" i="3"/>
  <c r="L251" i="9" s="1"/>
  <c r="R252" i="9" s="1"/>
  <c r="K251" i="3"/>
  <c r="K251" i="9" s="1"/>
  <c r="Q252" i="9" s="1"/>
  <c r="W240" i="3"/>
  <c r="L240" i="10" s="1"/>
  <c r="R241" i="10" s="1"/>
  <c r="L238" i="3"/>
  <c r="L238" i="9" s="1"/>
  <c r="R239" i="9" s="1"/>
  <c r="T236" i="3"/>
  <c r="I236" i="10" s="1"/>
  <c r="O237" i="10" s="1"/>
  <c r="M255" i="3"/>
  <c r="M255" i="9" s="1"/>
  <c r="V236" i="3"/>
  <c r="K236" i="10" s="1"/>
  <c r="Q237" i="10" s="1"/>
  <c r="M235" i="3"/>
  <c r="M235" i="9" s="1"/>
  <c r="I247" i="3"/>
  <c r="I247" i="9" s="1"/>
  <c r="O248" i="9" s="1"/>
  <c r="T234" i="3"/>
  <c r="I234" i="10" s="1"/>
  <c r="O235" i="10" s="1"/>
  <c r="T242" i="3"/>
  <c r="I242" i="10" s="1"/>
  <c r="O243" i="10" s="1"/>
  <c r="M242" i="3"/>
  <c r="M242" i="9" s="1"/>
  <c r="H236" i="3"/>
  <c r="H236" i="9" s="1"/>
  <c r="N237" i="9" s="1"/>
  <c r="L246" i="3"/>
  <c r="L246" i="9" s="1"/>
  <c r="R247" i="9" s="1"/>
  <c r="I251" i="3"/>
  <c r="I251" i="9" s="1"/>
  <c r="O252" i="9" s="1"/>
  <c r="G251" i="3"/>
  <c r="G251" i="9" s="1"/>
  <c r="U237" i="10"/>
  <c r="G236" i="3"/>
  <c r="G236" i="9" s="1"/>
  <c r="G253" i="3"/>
  <c r="G253" i="9" s="1"/>
  <c r="H255" i="3"/>
  <c r="H255" i="9" s="1"/>
  <c r="N256" i="9" s="1"/>
  <c r="X236" i="3"/>
  <c r="M236" i="10" s="1"/>
  <c r="L243" i="3"/>
  <c r="L243" i="9" s="1"/>
  <c r="R244" i="9" s="1"/>
  <c r="I231" i="2"/>
  <c r="J231" i="2" s="1"/>
  <c r="G231" i="1" s="1"/>
  <c r="S236" i="3"/>
  <c r="H236" i="10" s="1"/>
  <c r="N237" i="10" s="1"/>
  <c r="M251" i="3"/>
  <c r="M251" i="9" s="1"/>
  <c r="W248" i="3"/>
  <c r="L248" i="10" s="1"/>
  <c r="R249" i="10" s="1"/>
  <c r="M243" i="3"/>
  <c r="M243" i="9" s="1"/>
  <c r="I255" i="3"/>
  <c r="I255" i="9" s="1"/>
  <c r="O256" i="9" s="1"/>
  <c r="I256" i="3"/>
  <c r="I256" i="9" s="1"/>
  <c r="O257" i="9" s="1"/>
  <c r="V240" i="3"/>
  <c r="K240" i="10" s="1"/>
  <c r="Q241" i="10" s="1"/>
  <c r="H235" i="3"/>
  <c r="H235" i="9" s="1"/>
  <c r="N236" i="9" s="1"/>
  <c r="X242" i="3"/>
  <c r="M242" i="10" s="1"/>
  <c r="G243" i="3"/>
  <c r="G243" i="9" s="1"/>
  <c r="V248" i="3"/>
  <c r="K248" i="10" s="1"/>
  <c r="Q249" i="10" s="1"/>
  <c r="L235" i="3"/>
  <c r="L235" i="9" s="1"/>
  <c r="R236" i="9" s="1"/>
  <c r="V234" i="3"/>
  <c r="K234" i="10" s="1"/>
  <c r="Q235" i="10" s="1"/>
  <c r="R242" i="3"/>
  <c r="G242" i="10" s="1"/>
  <c r="R236" i="3"/>
  <c r="G236" i="10" s="1"/>
  <c r="W242" i="3"/>
  <c r="L242" i="10" s="1"/>
  <c r="R243" i="10" s="1"/>
  <c r="I243" i="3"/>
  <c r="I243" i="9" s="1"/>
  <c r="O244" i="9" s="1"/>
  <c r="K235" i="3"/>
  <c r="K235" i="9" s="1"/>
  <c r="Q236" i="9" s="1"/>
  <c r="L256" i="3"/>
  <c r="L256" i="9" s="1"/>
  <c r="R257" i="9" s="1"/>
  <c r="I235" i="3"/>
  <c r="I235" i="9" s="1"/>
  <c r="O236" i="9" s="1"/>
  <c r="H243" i="3"/>
  <c r="H243" i="9" s="1"/>
  <c r="N244" i="9" s="1"/>
  <c r="S234" i="3"/>
  <c r="H234" i="10" s="1"/>
  <c r="N235" i="10" s="1"/>
  <c r="M237" i="3"/>
  <c r="M237" i="9" s="1"/>
  <c r="W236" i="3"/>
  <c r="L236" i="10" s="1"/>
  <c r="R237" i="10" s="1"/>
  <c r="V242" i="3"/>
  <c r="K242" i="10" s="1"/>
  <c r="Q243" i="10" s="1"/>
  <c r="R247" i="3"/>
  <c r="G247" i="10" s="1"/>
  <c r="R253" i="3"/>
  <c r="G253" i="10" s="1"/>
  <c r="U254" i="10"/>
  <c r="X247" i="3"/>
  <c r="M247" i="10" s="1"/>
  <c r="L248" i="3"/>
  <c r="L248" i="9" s="1"/>
  <c r="R249" i="9" s="1"/>
  <c r="H256" i="3"/>
  <c r="H256" i="9" s="1"/>
  <c r="N257" i="9" s="1"/>
  <c r="K248" i="3"/>
  <c r="K248" i="9" s="1"/>
  <c r="Q249" i="9" s="1"/>
  <c r="S242" i="3"/>
  <c r="H242" i="10" s="1"/>
  <c r="N243" i="10" s="1"/>
  <c r="U248" i="9"/>
  <c r="P256" i="9"/>
  <c r="I235" i="4"/>
  <c r="G241" i="3"/>
  <c r="G241" i="9" s="1"/>
  <c r="L242" i="3"/>
  <c r="L242" i="9" s="1"/>
  <c r="R243" i="9" s="1"/>
  <c r="K242" i="3"/>
  <c r="K242" i="9" s="1"/>
  <c r="Q243" i="9" s="1"/>
  <c r="H250" i="3"/>
  <c r="H250" i="9" s="1"/>
  <c r="N251" i="9" s="1"/>
  <c r="I242" i="3"/>
  <c r="I242" i="9" s="1"/>
  <c r="O243" i="9" s="1"/>
  <c r="H242" i="3"/>
  <c r="H242" i="9" s="1"/>
  <c r="N243" i="9" s="1"/>
  <c r="T240" i="3"/>
  <c r="I240" i="10" s="1"/>
  <c r="O241" i="10" s="1"/>
  <c r="I248" i="3"/>
  <c r="I248" i="9" s="1"/>
  <c r="O249" i="9" s="1"/>
  <c r="L236" i="3"/>
  <c r="L236" i="9" s="1"/>
  <c r="R237" i="9" s="1"/>
  <c r="W247" i="3"/>
  <c r="L247" i="10" s="1"/>
  <c r="R248" i="10" s="1"/>
  <c r="L250" i="3"/>
  <c r="L250" i="9" s="1"/>
  <c r="R251" i="9" s="1"/>
  <c r="M236" i="3"/>
  <c r="M236" i="9" s="1"/>
  <c r="H248" i="3"/>
  <c r="H248" i="9" s="1"/>
  <c r="N249" i="9" s="1"/>
  <c r="X248" i="3"/>
  <c r="M248" i="10" s="1"/>
  <c r="K236" i="3"/>
  <c r="K236" i="9" s="1"/>
  <c r="Q237" i="9" s="1"/>
  <c r="V247" i="3"/>
  <c r="K247" i="10" s="1"/>
  <c r="Q248" i="10" s="1"/>
  <c r="V234" i="4"/>
  <c r="Y234" i="4" s="1"/>
  <c r="H247" i="3"/>
  <c r="H247" i="9" s="1"/>
  <c r="N248" i="9" s="1"/>
  <c r="G238" i="3"/>
  <c r="G238" i="9" s="1"/>
  <c r="J243" i="2"/>
  <c r="G243" i="1" s="1"/>
  <c r="I243" i="4"/>
  <c r="U245" i="2"/>
  <c r="I245" i="1" s="1"/>
  <c r="U245" i="4"/>
  <c r="P248" i="9"/>
  <c r="U254" i="2"/>
  <c r="I254" i="1" s="1"/>
  <c r="U254" i="4"/>
  <c r="U243" i="9"/>
  <c r="J254" i="2"/>
  <c r="G254" i="1" s="1"/>
  <c r="I254" i="4"/>
  <c r="U252" i="2"/>
  <c r="I252" i="1" s="1"/>
  <c r="U252" i="4"/>
  <c r="U256" i="2"/>
  <c r="I256" i="1" s="1"/>
  <c r="U256" i="4"/>
  <c r="J238" i="2"/>
  <c r="G238" i="1" s="1"/>
  <c r="I238" i="4"/>
  <c r="J247" i="2"/>
  <c r="G247" i="1" s="1"/>
  <c r="I247" i="4"/>
  <c r="W250" i="3"/>
  <c r="L250" i="10" s="1"/>
  <c r="R251" i="10" s="1"/>
  <c r="V250" i="3"/>
  <c r="K250" i="10" s="1"/>
  <c r="Q251" i="10" s="1"/>
  <c r="J239" i="2"/>
  <c r="G239" i="1" s="1"/>
  <c r="I239" i="4"/>
  <c r="U253" i="2"/>
  <c r="I253" i="1" s="1"/>
  <c r="U253" i="4"/>
  <c r="V253" i="4" s="1"/>
  <c r="J249" i="2"/>
  <c r="G249" i="1" s="1"/>
  <c r="I249" i="4"/>
  <c r="J241" i="2"/>
  <c r="G241" i="1" s="1"/>
  <c r="I241" i="4"/>
  <c r="U243" i="2"/>
  <c r="I243" i="1" s="1"/>
  <c r="U243" i="4"/>
  <c r="J255" i="2"/>
  <c r="G255" i="1" s="1"/>
  <c r="I255" i="4"/>
  <c r="J250" i="10"/>
  <c r="P251" i="10" s="1"/>
  <c r="U249" i="2"/>
  <c r="I249" i="1" s="1"/>
  <c r="U249" i="4"/>
  <c r="J252" i="2"/>
  <c r="G252" i="1" s="1"/>
  <c r="I252" i="4"/>
  <c r="J253" i="2"/>
  <c r="G253" i="1" s="1"/>
  <c r="I253" i="4"/>
  <c r="U236" i="9"/>
  <c r="U251" i="2"/>
  <c r="I251" i="1" s="1"/>
  <c r="U251" i="4"/>
  <c r="T247" i="3"/>
  <c r="I247" i="10" s="1"/>
  <c r="O248" i="10" s="1"/>
  <c r="U237" i="9"/>
  <c r="J248" i="2"/>
  <c r="G248" i="1" s="1"/>
  <c r="I248" i="4"/>
  <c r="U246" i="2"/>
  <c r="I246" i="1" s="1"/>
  <c r="U246" i="4"/>
  <c r="U241" i="2"/>
  <c r="I241" i="1" s="1"/>
  <c r="U241" i="4"/>
  <c r="T232" i="2"/>
  <c r="U232" i="2" s="1"/>
  <c r="I232" i="1" s="1"/>
  <c r="M247" i="3"/>
  <c r="M247" i="9" s="1"/>
  <c r="L237" i="3"/>
  <c r="L237" i="9" s="1"/>
  <c r="R238" i="9" s="1"/>
  <c r="J242" i="2"/>
  <c r="G242" i="1" s="1"/>
  <c r="I242" i="4"/>
  <c r="K250" i="3"/>
  <c r="K250" i="9" s="1"/>
  <c r="Q251" i="9" s="1"/>
  <c r="U255" i="2"/>
  <c r="I255" i="1" s="1"/>
  <c r="U255" i="4"/>
  <c r="R234" i="3"/>
  <c r="G234" i="10" s="1"/>
  <c r="X234" i="3"/>
  <c r="M234" i="10" s="1"/>
  <c r="J251" i="2"/>
  <c r="G251" i="1" s="1"/>
  <c r="I251" i="4"/>
  <c r="J246" i="2"/>
  <c r="G246" i="1" s="1"/>
  <c r="I246" i="4"/>
  <c r="I232" i="2"/>
  <c r="J232" i="2" s="1"/>
  <c r="G232" i="1" s="1"/>
  <c r="J237" i="2"/>
  <c r="G237" i="1" s="1"/>
  <c r="I237" i="4"/>
  <c r="U239" i="2"/>
  <c r="I239" i="1" s="1"/>
  <c r="U239" i="4"/>
  <c r="U244" i="2"/>
  <c r="I244" i="1" s="1"/>
  <c r="U244" i="4"/>
  <c r="U250" i="2"/>
  <c r="I250" i="1" s="1"/>
  <c r="U250" i="4"/>
  <c r="J244" i="2"/>
  <c r="G244" i="1" s="1"/>
  <c r="I244" i="4"/>
  <c r="U247" i="2"/>
  <c r="I247" i="1" s="1"/>
  <c r="U247" i="4"/>
  <c r="U240" i="2"/>
  <c r="I240" i="1" s="1"/>
  <c r="U240" i="4"/>
  <c r="U238" i="2"/>
  <c r="I238" i="1" s="1"/>
  <c r="U238" i="4"/>
  <c r="M234" i="4"/>
  <c r="R238" i="3"/>
  <c r="G238" i="10" s="1"/>
  <c r="W254" i="3"/>
  <c r="L254" i="10" s="1"/>
  <c r="R255" i="10" s="1"/>
  <c r="G237" i="3"/>
  <c r="G237" i="9" s="1"/>
  <c r="U237" i="2"/>
  <c r="I237" i="1" s="1"/>
  <c r="U237" i="4"/>
  <c r="U242" i="2"/>
  <c r="I242" i="1" s="1"/>
  <c r="U242" i="4"/>
  <c r="J245" i="2"/>
  <c r="G245" i="1" s="1"/>
  <c r="I245" i="4"/>
  <c r="U248" i="2"/>
  <c r="I248" i="1" s="1"/>
  <c r="U248" i="4"/>
  <c r="J250" i="2"/>
  <c r="G250" i="1" s="1"/>
  <c r="I250" i="4"/>
  <c r="J236" i="2"/>
  <c r="G236" i="1" s="1"/>
  <c r="I236" i="4"/>
  <c r="U236" i="2"/>
  <c r="I236" i="1" s="1"/>
  <c r="U236" i="4"/>
  <c r="M249" i="3"/>
  <c r="M249" i="9" s="1"/>
  <c r="M241" i="3"/>
  <c r="M241" i="9" s="1"/>
  <c r="S250" i="3"/>
  <c r="H250" i="10" s="1"/>
  <c r="N251" i="10" s="1"/>
  <c r="H239" i="3"/>
  <c r="H239" i="9" s="1"/>
  <c r="N240" i="9" s="1"/>
  <c r="G242" i="3"/>
  <c r="G242" i="9" s="1"/>
  <c r="H241" i="3"/>
  <c r="H241" i="9" s="1"/>
  <c r="N242" i="9" s="1"/>
  <c r="K237" i="3"/>
  <c r="K237" i="9" s="1"/>
  <c r="Q238" i="9" s="1"/>
  <c r="H238" i="3"/>
  <c r="H238" i="9" s="1"/>
  <c r="N239" i="9" s="1"/>
  <c r="T250" i="3"/>
  <c r="I250" i="10" s="1"/>
  <c r="O251" i="10" s="1"/>
  <c r="G248" i="3"/>
  <c r="G248" i="9" s="1"/>
  <c r="K247" i="3"/>
  <c r="K247" i="9" s="1"/>
  <c r="Q248" i="9" s="1"/>
  <c r="I237" i="3"/>
  <c r="I237" i="9" s="1"/>
  <c r="O238" i="9" s="1"/>
  <c r="J240" i="2"/>
  <c r="G240" i="1" s="1"/>
  <c r="I240" i="4"/>
  <c r="J256" i="2"/>
  <c r="G256" i="1" s="1"/>
  <c r="I256" i="4"/>
  <c r="J234" i="10"/>
  <c r="V254" i="3"/>
  <c r="K254" i="10" s="1"/>
  <c r="Q255" i="10" s="1"/>
  <c r="P238" i="10"/>
  <c r="G245" i="3"/>
  <c r="G245" i="9" s="1"/>
  <c r="R256" i="3"/>
  <c r="G256" i="10" s="1"/>
  <c r="J256" i="10"/>
  <c r="G235" i="3"/>
  <c r="G235" i="9" s="1"/>
  <c r="P255" i="10"/>
  <c r="P236" i="9"/>
  <c r="S235" i="9"/>
  <c r="R241" i="3"/>
  <c r="G241" i="10" s="1"/>
  <c r="S255" i="9"/>
  <c r="U250" i="9"/>
  <c r="L253" i="3"/>
  <c r="L253" i="9" s="1"/>
  <c r="R254" i="9" s="1"/>
  <c r="M252" i="3"/>
  <c r="M252" i="9" s="1"/>
  <c r="T248" i="3"/>
  <c r="I248" i="10" s="1"/>
  <c r="O249" i="10" s="1"/>
  <c r="R240" i="3"/>
  <c r="G240" i="10" s="1"/>
  <c r="U242" i="9"/>
  <c r="R252" i="3"/>
  <c r="G252" i="10" s="1"/>
  <c r="U255" i="10"/>
  <c r="U236" i="10"/>
  <c r="R235" i="3"/>
  <c r="G235" i="10" s="1"/>
  <c r="K252" i="3"/>
  <c r="K252" i="9" s="1"/>
  <c r="Q253" i="9" s="1"/>
  <c r="T252" i="3"/>
  <c r="I252" i="10" s="1"/>
  <c r="O253" i="10" s="1"/>
  <c r="W252" i="3"/>
  <c r="L252" i="10" s="1"/>
  <c r="R253" i="10" s="1"/>
  <c r="M250" i="3"/>
  <c r="M250" i="9" s="1"/>
  <c r="I252" i="3"/>
  <c r="I252" i="9" s="1"/>
  <c r="O253" i="9" s="1"/>
  <c r="J240" i="10"/>
  <c r="P241" i="10" s="1"/>
  <c r="H252" i="3"/>
  <c r="H252" i="9" s="1"/>
  <c r="N253" i="9" s="1"/>
  <c r="G255" i="3"/>
  <c r="G255" i="9" s="1"/>
  <c r="U235" i="9"/>
  <c r="P238" i="9"/>
  <c r="X240" i="3"/>
  <c r="M240" i="10" s="1"/>
  <c r="G250" i="3"/>
  <c r="G250" i="9" s="1"/>
  <c r="G252" i="3"/>
  <c r="G252" i="9" s="1"/>
  <c r="L252" i="3"/>
  <c r="L252" i="9" s="1"/>
  <c r="R253" i="9" s="1"/>
  <c r="M253" i="3"/>
  <c r="M253" i="9" s="1"/>
  <c r="K253" i="3"/>
  <c r="K253" i="9" s="1"/>
  <c r="Q254" i="9" s="1"/>
  <c r="S248" i="3"/>
  <c r="H248" i="10" s="1"/>
  <c r="N249" i="10" s="1"/>
  <c r="I250" i="3"/>
  <c r="I250" i="9" s="1"/>
  <c r="O251" i="9" s="1"/>
  <c r="V252" i="3"/>
  <c r="K252" i="10" s="1"/>
  <c r="Q253" i="10" s="1"/>
  <c r="I253" i="3"/>
  <c r="I253" i="9" s="1"/>
  <c r="O254" i="9" s="1"/>
  <c r="L241" i="3"/>
  <c r="L241" i="9" s="1"/>
  <c r="R242" i="9" s="1"/>
  <c r="X252" i="3"/>
  <c r="M252" i="10" s="1"/>
  <c r="R254" i="3"/>
  <c r="G254" i="10" s="1"/>
  <c r="W251" i="3"/>
  <c r="L251" i="10" s="1"/>
  <c r="R252" i="10" s="1"/>
  <c r="K241" i="3"/>
  <c r="K241" i="9" s="1"/>
  <c r="Q242" i="9" s="1"/>
  <c r="L255" i="3"/>
  <c r="L255" i="9" s="1"/>
  <c r="R256" i="9" s="1"/>
  <c r="I236" i="3"/>
  <c r="I236" i="9" s="1"/>
  <c r="O237" i="9" s="1"/>
  <c r="K243" i="3"/>
  <c r="K243" i="9" s="1"/>
  <c r="Q244" i="9" s="1"/>
  <c r="J252" i="10"/>
  <c r="P253" i="10" s="1"/>
  <c r="X256" i="3"/>
  <c r="M256" i="10" s="1"/>
  <c r="P237" i="10"/>
  <c r="X254" i="3"/>
  <c r="M254" i="10" s="1"/>
  <c r="V237" i="3"/>
  <c r="K237" i="10" s="1"/>
  <c r="Q238" i="10" s="1"/>
  <c r="I241" i="3"/>
  <c r="I241" i="9" s="1"/>
  <c r="O242" i="9" s="1"/>
  <c r="K255" i="3"/>
  <c r="K255" i="9" s="1"/>
  <c r="Q256" i="9" s="1"/>
  <c r="V256" i="3"/>
  <c r="K256" i="10" s="1"/>
  <c r="Q257" i="10" s="1"/>
  <c r="P256" i="10"/>
  <c r="S256" i="3"/>
  <c r="H256" i="10" s="1"/>
  <c r="N257" i="10" s="1"/>
  <c r="T256" i="3"/>
  <c r="I256" i="10" s="1"/>
  <c r="O257" i="10" s="1"/>
  <c r="M256" i="3"/>
  <c r="M256" i="9" s="1"/>
  <c r="K256" i="3"/>
  <c r="K256" i="9" s="1"/>
  <c r="Q257" i="9" s="1"/>
  <c r="J256" i="9"/>
  <c r="S255" i="3"/>
  <c r="H255" i="10" s="1"/>
  <c r="N256" i="10" s="1"/>
  <c r="X255" i="3"/>
  <c r="M255" i="10" s="1"/>
  <c r="T255" i="3"/>
  <c r="I255" i="10" s="1"/>
  <c r="O256" i="10" s="1"/>
  <c r="R255" i="3"/>
  <c r="G255" i="10" s="1"/>
  <c r="V255" i="3"/>
  <c r="K255" i="10" s="1"/>
  <c r="Q256" i="10" s="1"/>
  <c r="W255" i="3"/>
  <c r="L255" i="10" s="1"/>
  <c r="R256" i="10" s="1"/>
  <c r="T254" i="3"/>
  <c r="I254" i="10" s="1"/>
  <c r="O255" i="10" s="1"/>
  <c r="S254" i="3"/>
  <c r="H254" i="10" s="1"/>
  <c r="N255" i="10" s="1"/>
  <c r="W253" i="3"/>
  <c r="L253" i="10" s="1"/>
  <c r="R254" i="10" s="1"/>
  <c r="V253" i="3"/>
  <c r="K253" i="10" s="1"/>
  <c r="Q254" i="10" s="1"/>
  <c r="T253" i="3"/>
  <c r="I253" i="10" s="1"/>
  <c r="O254" i="10" s="1"/>
  <c r="X253" i="3"/>
  <c r="M253" i="10" s="1"/>
  <c r="S253" i="3"/>
  <c r="H253" i="10" s="1"/>
  <c r="N254" i="10" s="1"/>
  <c r="U253" i="9"/>
  <c r="H253" i="3"/>
  <c r="H253" i="9" s="1"/>
  <c r="N254" i="9" s="1"/>
  <c r="P252" i="10"/>
  <c r="R251" i="3"/>
  <c r="G251" i="10" s="1"/>
  <c r="X251" i="3"/>
  <c r="M251" i="10" s="1"/>
  <c r="T251" i="3"/>
  <c r="I251" i="10" s="1"/>
  <c r="O252" i="10" s="1"/>
  <c r="S251" i="3"/>
  <c r="H251" i="10" s="1"/>
  <c r="N252" i="10" s="1"/>
  <c r="V251" i="3"/>
  <c r="K251" i="10" s="1"/>
  <c r="Q252" i="10" s="1"/>
  <c r="T249" i="3"/>
  <c r="I249" i="10" s="1"/>
  <c r="O250" i="10" s="1"/>
  <c r="U249" i="10"/>
  <c r="R249" i="3"/>
  <c r="G249" i="10" s="1"/>
  <c r="W249" i="3"/>
  <c r="L249" i="10" s="1"/>
  <c r="R250" i="10" s="1"/>
  <c r="S249" i="3"/>
  <c r="H249" i="10" s="1"/>
  <c r="N250" i="10" s="1"/>
  <c r="P250" i="10"/>
  <c r="V249" i="3"/>
  <c r="K249" i="10" s="1"/>
  <c r="Q250" i="10" s="1"/>
  <c r="X249" i="3"/>
  <c r="M249" i="10" s="1"/>
  <c r="U249" i="9"/>
  <c r="G249" i="3"/>
  <c r="G249" i="9" s="1"/>
  <c r="L249" i="3"/>
  <c r="L249" i="9" s="1"/>
  <c r="R250" i="9" s="1"/>
  <c r="H249" i="3"/>
  <c r="H249" i="9" s="1"/>
  <c r="N250" i="9" s="1"/>
  <c r="K249" i="3"/>
  <c r="K249" i="9" s="1"/>
  <c r="Q250" i="9" s="1"/>
  <c r="I249" i="3"/>
  <c r="I249" i="9" s="1"/>
  <c r="O250" i="9" s="1"/>
  <c r="P250" i="9"/>
  <c r="R248" i="3"/>
  <c r="G248" i="10" s="1"/>
  <c r="S247" i="3"/>
  <c r="H247" i="10" s="1"/>
  <c r="N248" i="10" s="1"/>
  <c r="U248" i="10"/>
  <c r="P248" i="10"/>
  <c r="L247" i="3"/>
  <c r="L247" i="9" s="1"/>
  <c r="R248" i="9" s="1"/>
  <c r="X246" i="3"/>
  <c r="M246" i="10" s="1"/>
  <c r="V246" i="3"/>
  <c r="K246" i="10" s="1"/>
  <c r="Q247" i="10" s="1"/>
  <c r="T246" i="3"/>
  <c r="I246" i="10" s="1"/>
  <c r="O247" i="10" s="1"/>
  <c r="S246" i="3"/>
  <c r="H246" i="10" s="1"/>
  <c r="N247" i="10" s="1"/>
  <c r="J246" i="10"/>
  <c r="R246" i="3"/>
  <c r="G246" i="10" s="1"/>
  <c r="K246" i="3"/>
  <c r="K246" i="9" s="1"/>
  <c r="Q247" i="9" s="1"/>
  <c r="H246" i="3"/>
  <c r="H246" i="9" s="1"/>
  <c r="N247" i="9" s="1"/>
  <c r="M246" i="3"/>
  <c r="M246" i="9" s="1"/>
  <c r="U247" i="9"/>
  <c r="V245" i="3"/>
  <c r="K245" i="10" s="1"/>
  <c r="Q246" i="10" s="1"/>
  <c r="P246" i="10"/>
  <c r="S245" i="3"/>
  <c r="H245" i="10" s="1"/>
  <c r="N246" i="10" s="1"/>
  <c r="X245" i="3"/>
  <c r="M245" i="10" s="1"/>
  <c r="T245" i="3"/>
  <c r="I245" i="10" s="1"/>
  <c r="O246" i="10" s="1"/>
  <c r="W245" i="3"/>
  <c r="L245" i="10" s="1"/>
  <c r="R246" i="10" s="1"/>
  <c r="R245" i="3"/>
  <c r="G245" i="10" s="1"/>
  <c r="I245" i="3"/>
  <c r="I245" i="9" s="1"/>
  <c r="O246" i="9" s="1"/>
  <c r="H245" i="3"/>
  <c r="H245" i="9" s="1"/>
  <c r="N246" i="9" s="1"/>
  <c r="K245" i="3"/>
  <c r="K245" i="9" s="1"/>
  <c r="Q246" i="9" s="1"/>
  <c r="J245" i="9"/>
  <c r="U246" i="9" s="1"/>
  <c r="L245" i="3"/>
  <c r="L245" i="9" s="1"/>
  <c r="R246" i="9" s="1"/>
  <c r="W244" i="3"/>
  <c r="L244" i="10" s="1"/>
  <c r="R245" i="10" s="1"/>
  <c r="J244" i="10"/>
  <c r="U244" i="10" s="1"/>
  <c r="V244" i="3"/>
  <c r="K244" i="10" s="1"/>
  <c r="Q245" i="10" s="1"/>
  <c r="R244" i="3"/>
  <c r="G244" i="10" s="1"/>
  <c r="S244" i="3"/>
  <c r="H244" i="10" s="1"/>
  <c r="N245" i="10" s="1"/>
  <c r="T244" i="3"/>
  <c r="I244" i="10" s="1"/>
  <c r="O245" i="10" s="1"/>
  <c r="X244" i="3"/>
  <c r="M244" i="10" s="1"/>
  <c r="I244" i="3"/>
  <c r="I244" i="9" s="1"/>
  <c r="O245" i="9" s="1"/>
  <c r="H244" i="3"/>
  <c r="H244" i="9" s="1"/>
  <c r="N245" i="9" s="1"/>
  <c r="L244" i="3"/>
  <c r="L244" i="9" s="1"/>
  <c r="R245" i="9" s="1"/>
  <c r="M244" i="3"/>
  <c r="M244" i="9" s="1"/>
  <c r="G244" i="3"/>
  <c r="G244" i="9" s="1"/>
  <c r="J244" i="9"/>
  <c r="P245" i="9" s="1"/>
  <c r="S243" i="3"/>
  <c r="H243" i="10" s="1"/>
  <c r="N244" i="10" s="1"/>
  <c r="U243" i="10"/>
  <c r="V243" i="3"/>
  <c r="K243" i="10" s="1"/>
  <c r="Q244" i="10" s="1"/>
  <c r="P244" i="10"/>
  <c r="X243" i="3"/>
  <c r="M243" i="10" s="1"/>
  <c r="R243" i="3"/>
  <c r="G243" i="10" s="1"/>
  <c r="T243" i="3"/>
  <c r="I243" i="10" s="1"/>
  <c r="O244" i="10" s="1"/>
  <c r="W243" i="3"/>
  <c r="L243" i="10" s="1"/>
  <c r="R244" i="10" s="1"/>
  <c r="W241" i="3"/>
  <c r="L241" i="10" s="1"/>
  <c r="R242" i="10" s="1"/>
  <c r="U242" i="10"/>
  <c r="S241" i="3"/>
  <c r="H241" i="10" s="1"/>
  <c r="N242" i="10" s="1"/>
  <c r="V241" i="3"/>
  <c r="K241" i="10" s="1"/>
  <c r="Q242" i="10" s="1"/>
  <c r="T241" i="3"/>
  <c r="I241" i="10" s="1"/>
  <c r="O242" i="10" s="1"/>
  <c r="X241" i="3"/>
  <c r="M241" i="10" s="1"/>
  <c r="G240" i="3"/>
  <c r="G240" i="9" s="1"/>
  <c r="L240" i="3"/>
  <c r="L240" i="9" s="1"/>
  <c r="R241" i="9" s="1"/>
  <c r="U241" i="9"/>
  <c r="K240" i="3"/>
  <c r="K240" i="9" s="1"/>
  <c r="Q241" i="9" s="1"/>
  <c r="I240" i="3"/>
  <c r="I240" i="9" s="1"/>
  <c r="O241" i="9" s="1"/>
  <c r="H240" i="3"/>
  <c r="H240" i="9" s="1"/>
  <c r="N241" i="9" s="1"/>
  <c r="M240" i="3"/>
  <c r="M240" i="9" s="1"/>
  <c r="S239" i="3"/>
  <c r="H239" i="10" s="1"/>
  <c r="N240" i="10" s="1"/>
  <c r="J239" i="10"/>
  <c r="P240" i="10" s="1"/>
  <c r="W239" i="3"/>
  <c r="L239" i="10" s="1"/>
  <c r="R240" i="10" s="1"/>
  <c r="V239" i="3"/>
  <c r="K239" i="10" s="1"/>
  <c r="Q240" i="10" s="1"/>
  <c r="T239" i="3"/>
  <c r="I239" i="10" s="1"/>
  <c r="O240" i="10" s="1"/>
  <c r="X239" i="3"/>
  <c r="M239" i="10" s="1"/>
  <c r="G239" i="3"/>
  <c r="G239" i="9" s="1"/>
  <c r="M239" i="3"/>
  <c r="M239" i="9" s="1"/>
  <c r="L239" i="3"/>
  <c r="L239" i="9" s="1"/>
  <c r="R240" i="9" s="1"/>
  <c r="J239" i="9"/>
  <c r="K239" i="3"/>
  <c r="K239" i="9" s="1"/>
  <c r="Q240" i="9" s="1"/>
  <c r="S238" i="3"/>
  <c r="H238" i="10" s="1"/>
  <c r="N239" i="10" s="1"/>
  <c r="X238" i="3"/>
  <c r="M238" i="10" s="1"/>
  <c r="V238" i="3"/>
  <c r="K238" i="10" s="1"/>
  <c r="Q239" i="10" s="1"/>
  <c r="J238" i="10"/>
  <c r="U238" i="10" s="1"/>
  <c r="T238" i="3"/>
  <c r="I238" i="10" s="1"/>
  <c r="O239" i="10" s="1"/>
  <c r="K238" i="3"/>
  <c r="K238" i="9" s="1"/>
  <c r="Q239" i="9" s="1"/>
  <c r="J238" i="9"/>
  <c r="S237" i="3"/>
  <c r="H237" i="10" s="1"/>
  <c r="N238" i="10" s="1"/>
  <c r="T237" i="3"/>
  <c r="I237" i="10" s="1"/>
  <c r="O238" i="10" s="1"/>
  <c r="W237" i="3"/>
  <c r="L237" i="10" s="1"/>
  <c r="R238" i="10" s="1"/>
  <c r="X237" i="3"/>
  <c r="M237" i="10" s="1"/>
  <c r="R237" i="3"/>
  <c r="G237" i="10" s="1"/>
  <c r="H237" i="3"/>
  <c r="H237" i="9" s="1"/>
  <c r="N238" i="9" s="1"/>
  <c r="R230" i="2"/>
  <c r="S230" i="2"/>
  <c r="G230" i="2"/>
  <c r="H230" i="2"/>
  <c r="Y235" i="4" l="1"/>
  <c r="S236" i="10"/>
  <c r="S252" i="9"/>
  <c r="U251" i="10"/>
  <c r="S243" i="9"/>
  <c r="U251" i="9"/>
  <c r="U252" i="9"/>
  <c r="S243" i="10"/>
  <c r="S249" i="9"/>
  <c r="P246" i="9"/>
  <c r="S246" i="9" s="1"/>
  <c r="S244" i="9"/>
  <c r="S237" i="10"/>
  <c r="S256" i="9"/>
  <c r="S236" i="9"/>
  <c r="U253" i="10"/>
  <c r="S249" i="10"/>
  <c r="S237" i="9"/>
  <c r="S253" i="10"/>
  <c r="U252" i="10"/>
  <c r="K235" i="4"/>
  <c r="J235" i="4"/>
  <c r="L235" i="4" s="1"/>
  <c r="H235" i="1" s="1"/>
  <c r="S242" i="9"/>
  <c r="S248" i="9"/>
  <c r="S251" i="9"/>
  <c r="W253" i="4"/>
  <c r="Y253" i="4" s="1"/>
  <c r="U250" i="10"/>
  <c r="S251" i="10"/>
  <c r="S241" i="10"/>
  <c r="J256" i="4"/>
  <c r="K256" i="4"/>
  <c r="S253" i="9"/>
  <c r="V240" i="4"/>
  <c r="W240" i="4"/>
  <c r="Y240" i="4" s="1"/>
  <c r="K237" i="4"/>
  <c r="J237" i="4"/>
  <c r="J242" i="4"/>
  <c r="K242" i="4"/>
  <c r="J240" i="4"/>
  <c r="K240" i="4"/>
  <c r="V242" i="4"/>
  <c r="W242" i="4"/>
  <c r="V251" i="4"/>
  <c r="W251" i="4"/>
  <c r="W243" i="4"/>
  <c r="V243" i="4"/>
  <c r="V247" i="4"/>
  <c r="W247" i="4"/>
  <c r="W254" i="4"/>
  <c r="V254" i="4"/>
  <c r="J245" i="4"/>
  <c r="K245" i="4"/>
  <c r="W236" i="4"/>
  <c r="V236" i="4"/>
  <c r="V237" i="4"/>
  <c r="W237" i="4"/>
  <c r="K246" i="4"/>
  <c r="J246" i="4"/>
  <c r="J241" i="4"/>
  <c r="K241" i="4"/>
  <c r="J247" i="4"/>
  <c r="K247" i="4"/>
  <c r="J254" i="4"/>
  <c r="K254" i="4"/>
  <c r="K244" i="4"/>
  <c r="J244" i="4"/>
  <c r="J253" i="4"/>
  <c r="K253" i="4"/>
  <c r="S256" i="10"/>
  <c r="J236" i="4"/>
  <c r="K236" i="4"/>
  <c r="J251" i="4"/>
  <c r="K251" i="4"/>
  <c r="V241" i="4"/>
  <c r="W241" i="4"/>
  <c r="K249" i="4"/>
  <c r="J249" i="4"/>
  <c r="K238" i="4"/>
  <c r="J238" i="4"/>
  <c r="V245" i="4"/>
  <c r="W245" i="4"/>
  <c r="S247" i="9"/>
  <c r="V250" i="4"/>
  <c r="W250" i="4"/>
  <c r="J252" i="4"/>
  <c r="K252" i="4"/>
  <c r="K250" i="4"/>
  <c r="J250" i="4"/>
  <c r="V246" i="4"/>
  <c r="W246" i="4"/>
  <c r="V256" i="4"/>
  <c r="W256" i="4"/>
  <c r="J243" i="4"/>
  <c r="K243" i="4"/>
  <c r="U241" i="10"/>
  <c r="V244" i="4"/>
  <c r="W244" i="4"/>
  <c r="V249" i="4"/>
  <c r="W249" i="4"/>
  <c r="I230" i="2"/>
  <c r="J230" i="2" s="1"/>
  <c r="G230" i="1" s="1"/>
  <c r="S240" i="10"/>
  <c r="W248" i="4"/>
  <c r="V248" i="4"/>
  <c r="V255" i="4"/>
  <c r="W255" i="4"/>
  <c r="J248" i="4"/>
  <c r="K248" i="4"/>
  <c r="J239" i="4"/>
  <c r="K239" i="4"/>
  <c r="V252" i="4"/>
  <c r="W252" i="4"/>
  <c r="J255" i="4"/>
  <c r="K255" i="4"/>
  <c r="T230" i="2"/>
  <c r="U230" i="2" s="1"/>
  <c r="I230" i="1" s="1"/>
  <c r="U235" i="10"/>
  <c r="P235" i="10"/>
  <c r="S235" i="10" s="1"/>
  <c r="W238" i="4"/>
  <c r="V238" i="4"/>
  <c r="W239" i="4"/>
  <c r="V239" i="4"/>
  <c r="U256" i="9"/>
  <c r="P257" i="9"/>
  <c r="S257" i="9" s="1"/>
  <c r="U257" i="9"/>
  <c r="S255" i="10"/>
  <c r="S238" i="10"/>
  <c r="U256" i="10"/>
  <c r="P257" i="10"/>
  <c r="S257" i="10" s="1"/>
  <c r="U257" i="10"/>
  <c r="U240" i="10"/>
  <c r="S254" i="9"/>
  <c r="S238" i="9"/>
  <c r="S254" i="10"/>
  <c r="S252" i="10"/>
  <c r="S250" i="10"/>
  <c r="S250" i="9"/>
  <c r="S248" i="10"/>
  <c r="U247" i="10"/>
  <c r="P247" i="10"/>
  <c r="S247" i="10" s="1"/>
  <c r="U246" i="10"/>
  <c r="S246" i="10"/>
  <c r="P245" i="10"/>
  <c r="S245" i="10" s="1"/>
  <c r="U245" i="10"/>
  <c r="S245" i="9"/>
  <c r="U244" i="9"/>
  <c r="U245" i="9"/>
  <c r="S244" i="10"/>
  <c r="S242" i="10"/>
  <c r="S241" i="9"/>
  <c r="U240" i="9"/>
  <c r="P240" i="9"/>
  <c r="S240" i="9" s="1"/>
  <c r="U239" i="10"/>
  <c r="P239" i="10"/>
  <c r="S239" i="10" s="1"/>
  <c r="P239" i="9"/>
  <c r="S239" i="9" s="1"/>
  <c r="U239" i="9"/>
  <c r="U238" i="9"/>
  <c r="C228" i="4"/>
  <c r="D228" i="4"/>
  <c r="E228" i="4"/>
  <c r="F228" i="4"/>
  <c r="O228" i="4"/>
  <c r="P228" i="4"/>
  <c r="Q228" i="4"/>
  <c r="R228" i="4"/>
  <c r="C229" i="4"/>
  <c r="D229" i="4"/>
  <c r="E229" i="4"/>
  <c r="F229" i="4"/>
  <c r="O229" i="4"/>
  <c r="P229" i="4"/>
  <c r="Q229" i="4"/>
  <c r="R229" i="4"/>
  <c r="C230" i="4"/>
  <c r="D230" i="4"/>
  <c r="E230" i="4"/>
  <c r="F230" i="4"/>
  <c r="G230" i="4"/>
  <c r="H230" i="4"/>
  <c r="O230" i="4"/>
  <c r="P230" i="4"/>
  <c r="Q230" i="4"/>
  <c r="R230" i="4"/>
  <c r="S230" i="4"/>
  <c r="T230" i="4"/>
  <c r="C231" i="4"/>
  <c r="D231" i="4"/>
  <c r="E231" i="4"/>
  <c r="F231" i="4"/>
  <c r="G231" i="4"/>
  <c r="H231" i="4"/>
  <c r="I231" i="4"/>
  <c r="O231" i="4"/>
  <c r="P231" i="4"/>
  <c r="Q231" i="4"/>
  <c r="R231" i="4"/>
  <c r="S231" i="4"/>
  <c r="T231" i="4"/>
  <c r="U231" i="4"/>
  <c r="C232" i="4"/>
  <c r="D232" i="4"/>
  <c r="E232" i="4"/>
  <c r="F232" i="4"/>
  <c r="G232" i="4"/>
  <c r="H232" i="4"/>
  <c r="I232" i="4"/>
  <c r="O232" i="4"/>
  <c r="P232" i="4"/>
  <c r="Q232" i="4"/>
  <c r="R232" i="4"/>
  <c r="S232" i="4"/>
  <c r="T232" i="4"/>
  <c r="U232" i="4"/>
  <c r="C233" i="4"/>
  <c r="D233" i="4"/>
  <c r="E233" i="4"/>
  <c r="F233" i="4"/>
  <c r="G233" i="4"/>
  <c r="H233" i="4"/>
  <c r="I233" i="4"/>
  <c r="O233" i="4"/>
  <c r="P233" i="4"/>
  <c r="Q233" i="4"/>
  <c r="R233" i="4"/>
  <c r="S233" i="4"/>
  <c r="T233" i="4"/>
  <c r="U233" i="4"/>
  <c r="R229" i="2"/>
  <c r="S229" i="4" s="1"/>
  <c r="S229" i="2"/>
  <c r="T229" i="4" s="1"/>
  <c r="G229" i="2"/>
  <c r="G229" i="4" s="1"/>
  <c r="H229" i="2"/>
  <c r="H229" i="4" s="1"/>
  <c r="R228" i="2"/>
  <c r="S228" i="4" s="1"/>
  <c r="S228" i="2"/>
  <c r="T228" i="4" s="1"/>
  <c r="G228" i="2"/>
  <c r="G228" i="4" s="1"/>
  <c r="H228" i="2"/>
  <c r="H228" i="4" s="1"/>
  <c r="Y252" i="4" l="1"/>
  <c r="V231" i="4"/>
  <c r="X236" i="4"/>
  <c r="J236" i="1" s="1"/>
  <c r="Y242" i="4"/>
  <c r="Y250" i="4"/>
  <c r="L236" i="4"/>
  <c r="H236" i="1" s="1"/>
  <c r="Y244" i="4"/>
  <c r="M251" i="4"/>
  <c r="M252" i="4"/>
  <c r="M247" i="4"/>
  <c r="X254" i="4"/>
  <c r="J254" i="1" s="1"/>
  <c r="M242" i="4"/>
  <c r="Y249" i="4"/>
  <c r="U230" i="4"/>
  <c r="V230" i="4" s="1"/>
  <c r="Y251" i="4"/>
  <c r="M249" i="4"/>
  <c r="M240" i="4"/>
  <c r="X239" i="4"/>
  <c r="J239" i="1" s="1"/>
  <c r="K232" i="4"/>
  <c r="X243" i="4"/>
  <c r="J243" i="1" s="1"/>
  <c r="I228" i="2"/>
  <c r="J228" i="2" s="1"/>
  <c r="G228" i="1" s="1"/>
  <c r="Y255" i="4"/>
  <c r="M235" i="4"/>
  <c r="L255" i="4"/>
  <c r="H255" i="1" s="1"/>
  <c r="M254" i="4"/>
  <c r="X253" i="4"/>
  <c r="J253" i="1" s="1"/>
  <c r="M250" i="4"/>
  <c r="X252" i="4"/>
  <c r="J252" i="1" s="1"/>
  <c r="L252" i="4"/>
  <c r="H252" i="1" s="1"/>
  <c r="L247" i="4"/>
  <c r="H247" i="1" s="1"/>
  <c r="X255" i="4"/>
  <c r="J255" i="1" s="1"/>
  <c r="Y254" i="4"/>
  <c r="L245" i="4"/>
  <c r="H245" i="1" s="1"/>
  <c r="L239" i="4"/>
  <c r="H239" i="1" s="1"/>
  <c r="L251" i="4"/>
  <c r="H251" i="1" s="1"/>
  <c r="L242" i="4"/>
  <c r="H242" i="1" s="1"/>
  <c r="M241" i="4"/>
  <c r="X248" i="4"/>
  <c r="J248" i="1" s="1"/>
  <c r="Y247" i="4"/>
  <c r="L250" i="4"/>
  <c r="H250" i="1" s="1"/>
  <c r="X250" i="4"/>
  <c r="J250" i="1" s="1"/>
  <c r="M236" i="4"/>
  <c r="L241" i="4"/>
  <c r="H241" i="1" s="1"/>
  <c r="L237" i="4"/>
  <c r="H237" i="1" s="1"/>
  <c r="X241" i="4"/>
  <c r="J241" i="1" s="1"/>
  <c r="M237" i="4"/>
  <c r="L248" i="4"/>
  <c r="H248" i="1" s="1"/>
  <c r="Y238" i="4"/>
  <c r="L243" i="4"/>
  <c r="H243" i="1" s="1"/>
  <c r="X246" i="4"/>
  <c r="J246" i="1" s="1"/>
  <c r="Y245" i="4"/>
  <c r="M246" i="4"/>
  <c r="X244" i="4"/>
  <c r="J244" i="1" s="1"/>
  <c r="Y243" i="4"/>
  <c r="I230" i="4"/>
  <c r="J230" i="4" s="1"/>
  <c r="L249" i="4"/>
  <c r="H249" i="1" s="1"/>
  <c r="M248" i="4"/>
  <c r="X257" i="4"/>
  <c r="J257" i="1" s="1"/>
  <c r="Y256" i="4"/>
  <c r="X245" i="4"/>
  <c r="J245" i="1" s="1"/>
  <c r="L254" i="4"/>
  <c r="H254" i="1" s="1"/>
  <c r="M253" i="4"/>
  <c r="X238" i="4"/>
  <c r="J238" i="1" s="1"/>
  <c r="Y237" i="4"/>
  <c r="L244" i="4"/>
  <c r="H244" i="1" s="1"/>
  <c r="M243" i="4"/>
  <c r="X256" i="4"/>
  <c r="J256" i="1" s="1"/>
  <c r="L238" i="4"/>
  <c r="H238" i="1" s="1"/>
  <c r="L253" i="4"/>
  <c r="H253" i="1" s="1"/>
  <c r="X237" i="4"/>
  <c r="J237" i="1" s="1"/>
  <c r="X251" i="4"/>
  <c r="J251" i="1" s="1"/>
  <c r="L246" i="4"/>
  <c r="H246" i="1" s="1"/>
  <c r="M245" i="4"/>
  <c r="X242" i="4"/>
  <c r="J242" i="1" s="1"/>
  <c r="Y241" i="4"/>
  <c r="L240" i="4"/>
  <c r="H240" i="1" s="1"/>
  <c r="M239" i="4"/>
  <c r="X249" i="4"/>
  <c r="J249" i="1" s="1"/>
  <c r="Y248" i="4"/>
  <c r="X247" i="4"/>
  <c r="J247" i="1" s="1"/>
  <c r="Y246" i="4"/>
  <c r="M238" i="4"/>
  <c r="M256" i="4"/>
  <c r="L257" i="4"/>
  <c r="H257" i="1" s="1"/>
  <c r="X240" i="4"/>
  <c r="J240" i="1" s="1"/>
  <c r="Y239" i="4"/>
  <c r="M255" i="4"/>
  <c r="M244" i="4"/>
  <c r="Y236" i="4"/>
  <c r="L256" i="4"/>
  <c r="H256" i="1" s="1"/>
  <c r="W232" i="4"/>
  <c r="Z233" i="4"/>
  <c r="K233" i="4"/>
  <c r="K230" i="4"/>
  <c r="M230" i="4" s="1"/>
  <c r="N233" i="4"/>
  <c r="W233" i="4"/>
  <c r="K231" i="4"/>
  <c r="Z232" i="4"/>
  <c r="V232" i="4"/>
  <c r="I229" i="2"/>
  <c r="T228" i="2"/>
  <c r="J231" i="4"/>
  <c r="T229" i="2"/>
  <c r="N232" i="4"/>
  <c r="Z230" i="4"/>
  <c r="J233" i="4"/>
  <c r="W231" i="4"/>
  <c r="Y231" i="4" s="1"/>
  <c r="N231" i="4"/>
  <c r="Z229" i="4"/>
  <c r="N228" i="4"/>
  <c r="N229" i="4"/>
  <c r="V233" i="4"/>
  <c r="J232" i="4"/>
  <c r="M232" i="4" s="1"/>
  <c r="Z231" i="4"/>
  <c r="N230" i="4"/>
  <c r="Z228" i="4"/>
  <c r="C228" i="3"/>
  <c r="C228" i="9" s="1"/>
  <c r="D228" i="3"/>
  <c r="D228" i="9" s="1"/>
  <c r="E228" i="3"/>
  <c r="E228" i="9" s="1"/>
  <c r="F228" i="3"/>
  <c r="F228" i="9" s="1"/>
  <c r="N228" i="3"/>
  <c r="C228" i="10" s="1"/>
  <c r="O228" i="3"/>
  <c r="P228" i="3"/>
  <c r="E228" i="10" s="1"/>
  <c r="Q228" i="3"/>
  <c r="F228" i="10" s="1"/>
  <c r="C229" i="3"/>
  <c r="C229" i="9" s="1"/>
  <c r="D229" i="3"/>
  <c r="E229" i="3"/>
  <c r="F229" i="3"/>
  <c r="F229" i="9" s="1"/>
  <c r="N229" i="3"/>
  <c r="C229" i="10" s="1"/>
  <c r="O229" i="3"/>
  <c r="P229" i="3"/>
  <c r="E229" i="10" s="1"/>
  <c r="Q229" i="3"/>
  <c r="F229" i="10" s="1"/>
  <c r="C230" i="3"/>
  <c r="C230" i="9" s="1"/>
  <c r="D230" i="3"/>
  <c r="E230" i="3"/>
  <c r="E230" i="9" s="1"/>
  <c r="F230" i="3"/>
  <c r="F230" i="9" s="1"/>
  <c r="N230" i="3"/>
  <c r="C230" i="10" s="1"/>
  <c r="O230" i="3"/>
  <c r="P230" i="3"/>
  <c r="E230" i="10" s="1"/>
  <c r="Q230" i="3"/>
  <c r="F230" i="10" s="1"/>
  <c r="C231" i="3"/>
  <c r="C231" i="9" s="1"/>
  <c r="D231" i="3"/>
  <c r="E231" i="3"/>
  <c r="F231" i="3"/>
  <c r="F231" i="9" s="1"/>
  <c r="N231" i="3"/>
  <c r="C231" i="10" s="1"/>
  <c r="O231" i="3"/>
  <c r="P231" i="3"/>
  <c r="Q231" i="3"/>
  <c r="F231" i="10" s="1"/>
  <c r="C232" i="3"/>
  <c r="C232" i="9" s="1"/>
  <c r="D232" i="3"/>
  <c r="D232" i="9" s="1"/>
  <c r="E232" i="3"/>
  <c r="E232" i="9" s="1"/>
  <c r="F232" i="3"/>
  <c r="F232" i="9" s="1"/>
  <c r="N232" i="3"/>
  <c r="C232" i="10" s="1"/>
  <c r="O232" i="3"/>
  <c r="D232" i="10" s="1"/>
  <c r="P232" i="3"/>
  <c r="Q232" i="3"/>
  <c r="F232" i="10" s="1"/>
  <c r="C233" i="3"/>
  <c r="C233" i="9" s="1"/>
  <c r="D233" i="3"/>
  <c r="D233" i="9" s="1"/>
  <c r="E233" i="3"/>
  <c r="F233" i="3"/>
  <c r="F233" i="9" s="1"/>
  <c r="N233" i="3"/>
  <c r="C233" i="10" s="1"/>
  <c r="O233" i="3"/>
  <c r="D233" i="10" s="1"/>
  <c r="P233" i="3"/>
  <c r="E233" i="10" s="1"/>
  <c r="Q233" i="3"/>
  <c r="F233" i="10" s="1"/>
  <c r="I228" i="4" l="1"/>
  <c r="J228" i="4" s="1"/>
  <c r="W230" i="4"/>
  <c r="Y230" i="4" s="1"/>
  <c r="Y232" i="4"/>
  <c r="L233" i="4"/>
  <c r="H233" i="1" s="1"/>
  <c r="L231" i="4"/>
  <c r="H231" i="1" s="1"/>
  <c r="M233" i="4"/>
  <c r="L234" i="4"/>
  <c r="H234" i="1" s="1"/>
  <c r="Y233" i="4"/>
  <c r="X234" i="4"/>
  <c r="J234" i="1" s="1"/>
  <c r="X233" i="4"/>
  <c r="J233" i="1" s="1"/>
  <c r="U232" i="3"/>
  <c r="J232" i="10" s="1"/>
  <c r="P233" i="10" s="1"/>
  <c r="J233" i="3"/>
  <c r="I233" i="3" s="1"/>
  <c r="I233" i="9" s="1"/>
  <c r="O234" i="9" s="1"/>
  <c r="U228" i="2"/>
  <c r="I228" i="1" s="1"/>
  <c r="U228" i="4"/>
  <c r="U228" i="3"/>
  <c r="J228" i="10" s="1"/>
  <c r="P229" i="10" s="1"/>
  <c r="I229" i="4"/>
  <c r="J229" i="2"/>
  <c r="G229" i="1" s="1"/>
  <c r="U229" i="2"/>
  <c r="I229" i="1" s="1"/>
  <c r="U229" i="4"/>
  <c r="J231" i="3"/>
  <c r="K231" i="3" s="1"/>
  <c r="K231" i="9" s="1"/>
  <c r="Q232" i="9" s="1"/>
  <c r="M231" i="4"/>
  <c r="L232" i="4"/>
  <c r="H232" i="1" s="1"/>
  <c r="K228" i="4"/>
  <c r="M228" i="4" s="1"/>
  <c r="X232" i="4"/>
  <c r="J232" i="1" s="1"/>
  <c r="U231" i="3"/>
  <c r="W231" i="3" s="1"/>
  <c r="L231" i="10" s="1"/>
  <c r="R232" i="10" s="1"/>
  <c r="U230" i="3"/>
  <c r="J230" i="10" s="1"/>
  <c r="P231" i="10" s="1"/>
  <c r="J230" i="3"/>
  <c r="J230" i="9" s="1"/>
  <c r="P231" i="9" s="1"/>
  <c r="U229" i="3"/>
  <c r="J229" i="10" s="1"/>
  <c r="J229" i="3"/>
  <c r="J229" i="9" s="1"/>
  <c r="D230" i="10"/>
  <c r="J228" i="3"/>
  <c r="J228" i="9" s="1"/>
  <c r="E233" i="9"/>
  <c r="E231" i="9"/>
  <c r="J231" i="10"/>
  <c r="D231" i="9"/>
  <c r="D229" i="10"/>
  <c r="D230" i="9"/>
  <c r="E232" i="10"/>
  <c r="U233" i="3"/>
  <c r="J233" i="10" s="1"/>
  <c r="E229" i="9"/>
  <c r="E231" i="10"/>
  <c r="D228" i="10"/>
  <c r="D229" i="9"/>
  <c r="D231" i="10"/>
  <c r="I230" i="3"/>
  <c r="I230" i="9" s="1"/>
  <c r="O231" i="9" s="1"/>
  <c r="K230" i="3"/>
  <c r="K230" i="9" s="1"/>
  <c r="Q231" i="9" s="1"/>
  <c r="J232" i="3"/>
  <c r="X231" i="4" l="1"/>
  <c r="J231" i="1" s="1"/>
  <c r="J231" i="9"/>
  <c r="P232" i="9" s="1"/>
  <c r="L230" i="3"/>
  <c r="L230" i="9" s="1"/>
  <c r="R231" i="9" s="1"/>
  <c r="G233" i="3"/>
  <c r="G233" i="9" s="1"/>
  <c r="J233" i="9"/>
  <c r="H233" i="3"/>
  <c r="H233" i="9" s="1"/>
  <c r="N234" i="9" s="1"/>
  <c r="K233" i="3"/>
  <c r="K233" i="9" s="1"/>
  <c r="Q234" i="9" s="1"/>
  <c r="H230" i="3"/>
  <c r="H230" i="9" s="1"/>
  <c r="N231" i="9" s="1"/>
  <c r="S231" i="9" s="1"/>
  <c r="G230" i="3"/>
  <c r="G230" i="9" s="1"/>
  <c r="T231" i="3"/>
  <c r="I231" i="10" s="1"/>
  <c r="O232" i="10" s="1"/>
  <c r="W228" i="3"/>
  <c r="L228" i="10" s="1"/>
  <c r="R229" i="10" s="1"/>
  <c r="X231" i="3"/>
  <c r="M231" i="10" s="1"/>
  <c r="V228" i="3"/>
  <c r="K228" i="10" s="1"/>
  <c r="Q229" i="10" s="1"/>
  <c r="M233" i="3"/>
  <c r="M233" i="9" s="1"/>
  <c r="T228" i="3"/>
  <c r="I228" i="10" s="1"/>
  <c r="O229" i="10" s="1"/>
  <c r="X228" i="3"/>
  <c r="M228" i="10" s="1"/>
  <c r="S231" i="3"/>
  <c r="H231" i="10" s="1"/>
  <c r="N232" i="10" s="1"/>
  <c r="P234" i="9"/>
  <c r="U234" i="9"/>
  <c r="U233" i="10"/>
  <c r="P234" i="10"/>
  <c r="U234" i="10"/>
  <c r="T232" i="3"/>
  <c r="I232" i="10" s="1"/>
  <c r="O233" i="10" s="1"/>
  <c r="S228" i="3"/>
  <c r="H228" i="10" s="1"/>
  <c r="N229" i="10" s="1"/>
  <c r="S232" i="3"/>
  <c r="H232" i="10" s="1"/>
  <c r="N233" i="10" s="1"/>
  <c r="X232" i="3"/>
  <c r="M232" i="10" s="1"/>
  <c r="U229" i="10"/>
  <c r="V232" i="3"/>
  <c r="K232" i="10" s="1"/>
  <c r="Q233" i="10" s="1"/>
  <c r="W232" i="3"/>
  <c r="L232" i="10" s="1"/>
  <c r="R233" i="10" s="1"/>
  <c r="V231" i="3"/>
  <c r="K231" i="10" s="1"/>
  <c r="Q232" i="10" s="1"/>
  <c r="L233" i="3"/>
  <c r="L233" i="9" s="1"/>
  <c r="R234" i="9" s="1"/>
  <c r="I231" i="3"/>
  <c r="I231" i="9" s="1"/>
  <c r="O232" i="9" s="1"/>
  <c r="H231" i="3"/>
  <c r="H231" i="9" s="1"/>
  <c r="N232" i="9" s="1"/>
  <c r="R231" i="3"/>
  <c r="G231" i="10" s="1"/>
  <c r="R232" i="3"/>
  <c r="G232" i="10" s="1"/>
  <c r="R228" i="3"/>
  <c r="G228" i="10" s="1"/>
  <c r="L231" i="3"/>
  <c r="L231" i="9" s="1"/>
  <c r="R232" i="9" s="1"/>
  <c r="G231" i="3"/>
  <c r="G231" i="9" s="1"/>
  <c r="P230" i="9"/>
  <c r="U229" i="9"/>
  <c r="V229" i="4"/>
  <c r="W229" i="4"/>
  <c r="M231" i="3"/>
  <c r="M231" i="9" s="1"/>
  <c r="J229" i="4"/>
  <c r="K229" i="4"/>
  <c r="V228" i="4"/>
  <c r="W228" i="4"/>
  <c r="Y228" i="4" s="1"/>
  <c r="X233" i="3"/>
  <c r="M233" i="10" s="1"/>
  <c r="R230" i="3"/>
  <c r="G230" i="10" s="1"/>
  <c r="U231" i="10"/>
  <c r="T230" i="3"/>
  <c r="I230" i="10" s="1"/>
  <c r="O231" i="10" s="1"/>
  <c r="X230" i="3"/>
  <c r="M230" i="10" s="1"/>
  <c r="W230" i="3"/>
  <c r="L230" i="10" s="1"/>
  <c r="R231" i="10" s="1"/>
  <c r="S230" i="3"/>
  <c r="H230" i="10" s="1"/>
  <c r="N231" i="10" s="1"/>
  <c r="V230" i="3"/>
  <c r="K230" i="10" s="1"/>
  <c r="Q231" i="10" s="1"/>
  <c r="U231" i="9"/>
  <c r="M230" i="3"/>
  <c r="M230" i="9" s="1"/>
  <c r="U230" i="10"/>
  <c r="X229" i="3"/>
  <c r="M229" i="10" s="1"/>
  <c r="V229" i="3"/>
  <c r="K229" i="10" s="1"/>
  <c r="Q230" i="10" s="1"/>
  <c r="W229" i="3"/>
  <c r="L229" i="10" s="1"/>
  <c r="R230" i="10" s="1"/>
  <c r="T229" i="3"/>
  <c r="I229" i="10" s="1"/>
  <c r="O230" i="10" s="1"/>
  <c r="P230" i="10"/>
  <c r="S229" i="3"/>
  <c r="H229" i="10" s="1"/>
  <c r="N230" i="10" s="1"/>
  <c r="R229" i="3"/>
  <c r="G229" i="10" s="1"/>
  <c r="U230" i="9"/>
  <c r="L229" i="3"/>
  <c r="L229" i="9" s="1"/>
  <c r="R230" i="9" s="1"/>
  <c r="H229" i="3"/>
  <c r="H229" i="9" s="1"/>
  <c r="N230" i="9" s="1"/>
  <c r="M229" i="3"/>
  <c r="M229" i="9" s="1"/>
  <c r="G229" i="3"/>
  <c r="G229" i="9" s="1"/>
  <c r="K229" i="3"/>
  <c r="K229" i="9" s="1"/>
  <c r="Q230" i="9" s="1"/>
  <c r="I229" i="3"/>
  <c r="I229" i="9" s="1"/>
  <c r="O230" i="9" s="1"/>
  <c r="K228" i="3"/>
  <c r="K228" i="9" s="1"/>
  <c r="Q229" i="9" s="1"/>
  <c r="H228" i="3"/>
  <c r="H228" i="9" s="1"/>
  <c r="N229" i="9" s="1"/>
  <c r="I228" i="3"/>
  <c r="I228" i="9" s="1"/>
  <c r="O229" i="9" s="1"/>
  <c r="M228" i="3"/>
  <c r="M228" i="9" s="1"/>
  <c r="P232" i="10"/>
  <c r="T233" i="3"/>
  <c r="I233" i="10" s="1"/>
  <c r="O234" i="10" s="1"/>
  <c r="P229" i="9"/>
  <c r="W233" i="3"/>
  <c r="L233" i="10" s="1"/>
  <c r="R234" i="10" s="1"/>
  <c r="V233" i="3"/>
  <c r="K233" i="10" s="1"/>
  <c r="Q234" i="10" s="1"/>
  <c r="R233" i="3"/>
  <c r="G233" i="10" s="1"/>
  <c r="S233" i="3"/>
  <c r="H233" i="10" s="1"/>
  <c r="N234" i="10" s="1"/>
  <c r="S234" i="10" s="1"/>
  <c r="G232" i="3"/>
  <c r="G232" i="9" s="1"/>
  <c r="J232" i="9"/>
  <c r="G228" i="3"/>
  <c r="G228" i="9" s="1"/>
  <c r="U232" i="10"/>
  <c r="L228" i="3"/>
  <c r="L228" i="9" s="1"/>
  <c r="R229" i="9" s="1"/>
  <c r="M232" i="3"/>
  <c r="M232" i="9" s="1"/>
  <c r="K232" i="3"/>
  <c r="K232" i="9" s="1"/>
  <c r="Q233" i="9" s="1"/>
  <c r="L232" i="3"/>
  <c r="L232" i="9" s="1"/>
  <c r="R233" i="9" s="1"/>
  <c r="H232" i="3"/>
  <c r="H232" i="9" s="1"/>
  <c r="N233" i="9" s="1"/>
  <c r="I232" i="3"/>
  <c r="I232" i="9" s="1"/>
  <c r="O233" i="9" s="1"/>
  <c r="D225" i="3"/>
  <c r="E225" i="3"/>
  <c r="E225" i="9" s="1"/>
  <c r="F225" i="3"/>
  <c r="F225" i="9" s="1"/>
  <c r="D226" i="3"/>
  <c r="D226" i="9" s="1"/>
  <c r="E226" i="3"/>
  <c r="E226" i="9" s="1"/>
  <c r="F226" i="3"/>
  <c r="F226" i="9" s="1"/>
  <c r="D227" i="3"/>
  <c r="E227" i="3"/>
  <c r="F227" i="3"/>
  <c r="C225" i="4"/>
  <c r="D225" i="4"/>
  <c r="E225" i="4"/>
  <c r="F225" i="4"/>
  <c r="G225" i="2"/>
  <c r="G225" i="4" s="1"/>
  <c r="H225" i="2"/>
  <c r="H225" i="4" s="1"/>
  <c r="G226" i="2"/>
  <c r="H226" i="2"/>
  <c r="G227" i="2"/>
  <c r="H227" i="2"/>
  <c r="I225" i="2" l="1"/>
  <c r="J225" i="2" s="1"/>
  <c r="G225" i="1" s="1"/>
  <c r="U233" i="9"/>
  <c r="S230" i="10"/>
  <c r="S229" i="10"/>
  <c r="L229" i="4"/>
  <c r="H229" i="1" s="1"/>
  <c r="S233" i="10"/>
  <c r="S232" i="10"/>
  <c r="S234" i="9"/>
  <c r="S232" i="9"/>
  <c r="S230" i="9"/>
  <c r="S229" i="9"/>
  <c r="M229" i="4"/>
  <c r="L230" i="4"/>
  <c r="H230" i="1" s="1"/>
  <c r="I225" i="4"/>
  <c r="K225" i="4" s="1"/>
  <c r="Y229" i="4"/>
  <c r="X230" i="4"/>
  <c r="J230" i="1" s="1"/>
  <c r="X229" i="4"/>
  <c r="J229" i="1" s="1"/>
  <c r="S231" i="10"/>
  <c r="J225" i="3"/>
  <c r="G225" i="3" s="1"/>
  <c r="G225" i="9" s="1"/>
  <c r="J227" i="3"/>
  <c r="L227" i="3" s="1"/>
  <c r="D225" i="9"/>
  <c r="I226" i="2"/>
  <c r="J226" i="2" s="1"/>
  <c r="G226" i="1" s="1"/>
  <c r="U232" i="9"/>
  <c r="P233" i="9"/>
  <c r="S233" i="9" s="1"/>
  <c r="N225" i="4"/>
  <c r="I227" i="2"/>
  <c r="J227" i="2" s="1"/>
  <c r="G227" i="1" s="1"/>
  <c r="J226" i="3"/>
  <c r="M226" i="3" s="1"/>
  <c r="L225" i="3" l="1"/>
  <c r="K225" i="3"/>
  <c r="I225" i="3"/>
  <c r="H225" i="3"/>
  <c r="G227" i="3"/>
  <c r="K227" i="3"/>
  <c r="J225" i="4"/>
  <c r="M225" i="4" s="1"/>
  <c r="M227" i="3"/>
  <c r="H227" i="3"/>
  <c r="I227" i="3"/>
  <c r="M225" i="3"/>
  <c r="G226" i="3"/>
  <c r="G226" i="9" s="1"/>
  <c r="L226" i="3"/>
  <c r="K226" i="3"/>
  <c r="H226" i="3"/>
  <c r="I226" i="3"/>
  <c r="F227" i="9" l="1"/>
  <c r="C207" i="3"/>
  <c r="C207" i="9" s="1"/>
  <c r="D207" i="3"/>
  <c r="E207" i="3"/>
  <c r="E207" i="9" s="1"/>
  <c r="F207" i="3"/>
  <c r="F207" i="9" s="1"/>
  <c r="N207" i="3"/>
  <c r="C207" i="10" s="1"/>
  <c r="O207" i="3"/>
  <c r="D207" i="10" s="1"/>
  <c r="P207" i="3"/>
  <c r="E207" i="10" s="1"/>
  <c r="Q207" i="3"/>
  <c r="F207" i="10" s="1"/>
  <c r="C208" i="3"/>
  <c r="C208" i="9" s="1"/>
  <c r="D208" i="3"/>
  <c r="D208" i="9" s="1"/>
  <c r="E208" i="3"/>
  <c r="E208" i="9" s="1"/>
  <c r="F208" i="3"/>
  <c r="F208" i="9" s="1"/>
  <c r="N208" i="3"/>
  <c r="C208" i="10" s="1"/>
  <c r="O208" i="3"/>
  <c r="P208" i="3"/>
  <c r="E208" i="10" s="1"/>
  <c r="Q208" i="3"/>
  <c r="F208" i="10" s="1"/>
  <c r="C209" i="3"/>
  <c r="C209" i="9" s="1"/>
  <c r="D209" i="3"/>
  <c r="D209" i="9" s="1"/>
  <c r="E209" i="3"/>
  <c r="E209" i="9" s="1"/>
  <c r="F209" i="3"/>
  <c r="F209" i="9" s="1"/>
  <c r="N209" i="3"/>
  <c r="C209" i="10" s="1"/>
  <c r="O209" i="3"/>
  <c r="D209" i="10" s="1"/>
  <c r="P209" i="3"/>
  <c r="E209" i="10" s="1"/>
  <c r="Q209" i="3"/>
  <c r="F209" i="10" s="1"/>
  <c r="C210" i="3"/>
  <c r="C210" i="9" s="1"/>
  <c r="D210" i="3"/>
  <c r="D210" i="9" s="1"/>
  <c r="E210" i="3"/>
  <c r="E210" i="9" s="1"/>
  <c r="F210" i="3"/>
  <c r="F210" i="9" s="1"/>
  <c r="N210" i="3"/>
  <c r="C210" i="10" s="1"/>
  <c r="O210" i="3"/>
  <c r="D210" i="10" s="1"/>
  <c r="P210" i="3"/>
  <c r="E210" i="10" s="1"/>
  <c r="Q210" i="3"/>
  <c r="F210" i="10" s="1"/>
  <c r="C211" i="3"/>
  <c r="C211" i="9" s="1"/>
  <c r="D211" i="3"/>
  <c r="E211" i="3"/>
  <c r="E211" i="9" s="1"/>
  <c r="F211" i="3"/>
  <c r="F211" i="9" s="1"/>
  <c r="N211" i="3"/>
  <c r="C211" i="10" s="1"/>
  <c r="O211" i="3"/>
  <c r="D211" i="10" s="1"/>
  <c r="P211" i="3"/>
  <c r="E211" i="10" s="1"/>
  <c r="Q211" i="3"/>
  <c r="F211" i="10" s="1"/>
  <c r="C212" i="3"/>
  <c r="C212" i="9" s="1"/>
  <c r="D212" i="3"/>
  <c r="D212" i="9" s="1"/>
  <c r="E212" i="3"/>
  <c r="E212" i="9" s="1"/>
  <c r="F212" i="3"/>
  <c r="F212" i="9" s="1"/>
  <c r="N212" i="3"/>
  <c r="C212" i="10" s="1"/>
  <c r="O212" i="3"/>
  <c r="D212" i="10" s="1"/>
  <c r="P212" i="3"/>
  <c r="Q212" i="3"/>
  <c r="F212" i="10" s="1"/>
  <c r="C213" i="3"/>
  <c r="C213" i="9" s="1"/>
  <c r="D213" i="3"/>
  <c r="E213" i="3"/>
  <c r="E213" i="9" s="1"/>
  <c r="F213" i="3"/>
  <c r="F213" i="9" s="1"/>
  <c r="N213" i="3"/>
  <c r="C213" i="10" s="1"/>
  <c r="O213" i="3"/>
  <c r="P213" i="3"/>
  <c r="E213" i="10" s="1"/>
  <c r="Q213" i="3"/>
  <c r="F213" i="10" s="1"/>
  <c r="C214" i="3"/>
  <c r="C214" i="9" s="1"/>
  <c r="D214" i="3"/>
  <c r="E214" i="3"/>
  <c r="E214" i="9" s="1"/>
  <c r="F214" i="3"/>
  <c r="F214" i="9" s="1"/>
  <c r="N214" i="3"/>
  <c r="C214" i="10" s="1"/>
  <c r="O214" i="3"/>
  <c r="P214" i="3"/>
  <c r="E214" i="10" s="1"/>
  <c r="Q214" i="3"/>
  <c r="F214" i="10" s="1"/>
  <c r="C215" i="3"/>
  <c r="C215" i="9" s="1"/>
  <c r="D215" i="3"/>
  <c r="D215" i="9" s="1"/>
  <c r="E215" i="3"/>
  <c r="E215" i="9" s="1"/>
  <c r="F215" i="3"/>
  <c r="F215" i="9" s="1"/>
  <c r="N215" i="3"/>
  <c r="C215" i="10" s="1"/>
  <c r="O215" i="3"/>
  <c r="D215" i="10" s="1"/>
  <c r="P215" i="3"/>
  <c r="E215" i="10" s="1"/>
  <c r="Q215" i="3"/>
  <c r="F215" i="10" s="1"/>
  <c r="C216" i="3"/>
  <c r="C216" i="9" s="1"/>
  <c r="D216" i="3"/>
  <c r="D216" i="9" s="1"/>
  <c r="E216" i="3"/>
  <c r="E216" i="9" s="1"/>
  <c r="F216" i="3"/>
  <c r="F216" i="9" s="1"/>
  <c r="N216" i="3"/>
  <c r="C216" i="10" s="1"/>
  <c r="O216" i="3"/>
  <c r="D216" i="10" s="1"/>
  <c r="P216" i="3"/>
  <c r="E216" i="10" s="1"/>
  <c r="Q216" i="3"/>
  <c r="F216" i="10" s="1"/>
  <c r="C217" i="3"/>
  <c r="C217" i="9" s="1"/>
  <c r="D217" i="3"/>
  <c r="E217" i="3"/>
  <c r="E217" i="9" s="1"/>
  <c r="F217" i="3"/>
  <c r="F217" i="9" s="1"/>
  <c r="N217" i="3"/>
  <c r="C217" i="10" s="1"/>
  <c r="O217" i="3"/>
  <c r="D217" i="10" s="1"/>
  <c r="P217" i="3"/>
  <c r="E217" i="10" s="1"/>
  <c r="Q217" i="3"/>
  <c r="F217" i="10" s="1"/>
  <c r="C218" i="3"/>
  <c r="C218" i="9" s="1"/>
  <c r="D218" i="3"/>
  <c r="E218" i="3"/>
  <c r="E218" i="9" s="1"/>
  <c r="F218" i="3"/>
  <c r="F218" i="9" s="1"/>
  <c r="N218" i="3"/>
  <c r="C218" i="10" s="1"/>
  <c r="O218" i="3"/>
  <c r="D218" i="10" s="1"/>
  <c r="P218" i="3"/>
  <c r="E218" i="10" s="1"/>
  <c r="Q218" i="3"/>
  <c r="F218" i="10" s="1"/>
  <c r="C219" i="3"/>
  <c r="C219" i="9" s="1"/>
  <c r="D219" i="3"/>
  <c r="E219" i="3"/>
  <c r="E219" i="9" s="1"/>
  <c r="F219" i="3"/>
  <c r="F219" i="9" s="1"/>
  <c r="N219" i="3"/>
  <c r="C219" i="10" s="1"/>
  <c r="O219" i="3"/>
  <c r="P219" i="3"/>
  <c r="E219" i="10" s="1"/>
  <c r="Q219" i="3"/>
  <c r="F219" i="10" s="1"/>
  <c r="C220" i="3"/>
  <c r="C220" i="9" s="1"/>
  <c r="D220" i="3"/>
  <c r="D220" i="9" s="1"/>
  <c r="E220" i="3"/>
  <c r="E220" i="9" s="1"/>
  <c r="F220" i="3"/>
  <c r="F220" i="9" s="1"/>
  <c r="N220" i="3"/>
  <c r="C220" i="10" s="1"/>
  <c r="O220" i="3"/>
  <c r="P220" i="3"/>
  <c r="E220" i="10" s="1"/>
  <c r="Q220" i="3"/>
  <c r="F220" i="10" s="1"/>
  <c r="C221" i="3"/>
  <c r="C221" i="9" s="1"/>
  <c r="D221" i="3"/>
  <c r="D221" i="9" s="1"/>
  <c r="E221" i="3"/>
  <c r="E221" i="9" s="1"/>
  <c r="F221" i="3"/>
  <c r="F221" i="9" s="1"/>
  <c r="N221" i="3"/>
  <c r="C221" i="10" s="1"/>
  <c r="O221" i="3"/>
  <c r="D221" i="10" s="1"/>
  <c r="P221" i="3"/>
  <c r="E221" i="10" s="1"/>
  <c r="Q221" i="3"/>
  <c r="F221" i="10" s="1"/>
  <c r="C222" i="3"/>
  <c r="C222" i="9" s="1"/>
  <c r="D222" i="3"/>
  <c r="D222" i="9" s="1"/>
  <c r="E222" i="3"/>
  <c r="E222" i="9" s="1"/>
  <c r="F222" i="3"/>
  <c r="F222" i="9" s="1"/>
  <c r="N222" i="3"/>
  <c r="C222" i="10" s="1"/>
  <c r="O222" i="3"/>
  <c r="D222" i="10" s="1"/>
  <c r="P222" i="3"/>
  <c r="E222" i="10" s="1"/>
  <c r="Q222" i="3"/>
  <c r="F222" i="10" s="1"/>
  <c r="C223" i="3"/>
  <c r="C223" i="9" s="1"/>
  <c r="D223" i="3"/>
  <c r="D223" i="9" s="1"/>
  <c r="E223" i="3"/>
  <c r="F223" i="3"/>
  <c r="F223" i="9" s="1"/>
  <c r="N223" i="3"/>
  <c r="C223" i="10" s="1"/>
  <c r="O223" i="3"/>
  <c r="P223" i="3"/>
  <c r="E223" i="10" s="1"/>
  <c r="Q223" i="3"/>
  <c r="F223" i="10" s="1"/>
  <c r="C224" i="3"/>
  <c r="C224" i="9" s="1"/>
  <c r="D224" i="3"/>
  <c r="E224" i="3"/>
  <c r="E224" i="9" s="1"/>
  <c r="F224" i="3"/>
  <c r="F224" i="9" s="1"/>
  <c r="N224" i="3"/>
  <c r="C224" i="10" s="1"/>
  <c r="O224" i="3"/>
  <c r="D224" i="10" s="1"/>
  <c r="P224" i="3"/>
  <c r="E224" i="10" s="1"/>
  <c r="Q224" i="3"/>
  <c r="F224" i="10" s="1"/>
  <c r="C225" i="3"/>
  <c r="C225" i="9" s="1"/>
  <c r="N225" i="3"/>
  <c r="C225" i="10" s="1"/>
  <c r="O225" i="3"/>
  <c r="P225" i="3"/>
  <c r="E225" i="10" s="1"/>
  <c r="Q225" i="3"/>
  <c r="F225" i="10" s="1"/>
  <c r="C226" i="3"/>
  <c r="C226" i="9" s="1"/>
  <c r="N226" i="3"/>
  <c r="C226" i="10" s="1"/>
  <c r="O226" i="3"/>
  <c r="D226" i="10" s="1"/>
  <c r="P226" i="3"/>
  <c r="E226" i="10" s="1"/>
  <c r="Q226" i="3"/>
  <c r="F226" i="10" s="1"/>
  <c r="C227" i="3"/>
  <c r="C227" i="9" s="1"/>
  <c r="D227" i="9"/>
  <c r="E227" i="9"/>
  <c r="N227" i="3"/>
  <c r="C227" i="10" s="1"/>
  <c r="O227" i="3"/>
  <c r="D227" i="10" s="1"/>
  <c r="P227" i="3"/>
  <c r="E227" i="10" s="1"/>
  <c r="Q227" i="3"/>
  <c r="F227" i="10" s="1"/>
  <c r="O207" i="4"/>
  <c r="P207" i="4"/>
  <c r="Q207" i="4"/>
  <c r="R207" i="4"/>
  <c r="O208" i="4"/>
  <c r="P208" i="4"/>
  <c r="Q208" i="4"/>
  <c r="R208" i="4"/>
  <c r="O209" i="4"/>
  <c r="P209" i="4"/>
  <c r="Q209" i="4"/>
  <c r="R209" i="4"/>
  <c r="O210" i="4"/>
  <c r="P210" i="4"/>
  <c r="Q210" i="4"/>
  <c r="R210" i="4"/>
  <c r="O211" i="4"/>
  <c r="P211" i="4"/>
  <c r="Q211" i="4"/>
  <c r="R211" i="4"/>
  <c r="O212" i="4"/>
  <c r="P212" i="4"/>
  <c r="Q212" i="4"/>
  <c r="R212" i="4"/>
  <c r="O213" i="4"/>
  <c r="P213" i="4"/>
  <c r="Q213" i="4"/>
  <c r="R213" i="4"/>
  <c r="O214" i="4"/>
  <c r="P214" i="4"/>
  <c r="Q214" i="4"/>
  <c r="R214" i="4"/>
  <c r="O215" i="4"/>
  <c r="P215" i="4"/>
  <c r="Q215" i="4"/>
  <c r="R215" i="4"/>
  <c r="O216" i="4"/>
  <c r="P216" i="4"/>
  <c r="Q216" i="4"/>
  <c r="R216" i="4"/>
  <c r="O217" i="4"/>
  <c r="P217" i="4"/>
  <c r="Q217" i="4"/>
  <c r="R217" i="4"/>
  <c r="O218" i="4"/>
  <c r="P218" i="4"/>
  <c r="Q218" i="4"/>
  <c r="R218" i="4"/>
  <c r="O219" i="4"/>
  <c r="P219" i="4"/>
  <c r="Q219" i="4"/>
  <c r="R219" i="4"/>
  <c r="O220" i="4"/>
  <c r="P220" i="4"/>
  <c r="Q220" i="4"/>
  <c r="R220" i="4"/>
  <c r="O221" i="4"/>
  <c r="P221" i="4"/>
  <c r="Q221" i="4"/>
  <c r="R221" i="4"/>
  <c r="O222" i="4"/>
  <c r="P222" i="4"/>
  <c r="Q222" i="4"/>
  <c r="R222" i="4"/>
  <c r="O223" i="4"/>
  <c r="P223" i="4"/>
  <c r="Q223" i="4"/>
  <c r="R223" i="4"/>
  <c r="O224" i="4"/>
  <c r="P224" i="4"/>
  <c r="Q224" i="4"/>
  <c r="R224" i="4"/>
  <c r="O225" i="4"/>
  <c r="P225" i="4"/>
  <c r="Q225" i="4"/>
  <c r="R225" i="4"/>
  <c r="O226" i="4"/>
  <c r="P226" i="4"/>
  <c r="Q226" i="4"/>
  <c r="R226" i="4"/>
  <c r="O227" i="4"/>
  <c r="P227" i="4"/>
  <c r="Q227" i="4"/>
  <c r="R227" i="4"/>
  <c r="C207" i="4"/>
  <c r="D207" i="4"/>
  <c r="E207" i="4"/>
  <c r="F207" i="4"/>
  <c r="C208" i="4"/>
  <c r="D208" i="4"/>
  <c r="E208" i="4"/>
  <c r="F208" i="4"/>
  <c r="C209" i="4"/>
  <c r="D209" i="4"/>
  <c r="E209" i="4"/>
  <c r="F209" i="4"/>
  <c r="C210" i="4"/>
  <c r="D210" i="4"/>
  <c r="E210" i="4"/>
  <c r="F210" i="4"/>
  <c r="C211" i="4"/>
  <c r="D211" i="4"/>
  <c r="E211" i="4"/>
  <c r="F211" i="4"/>
  <c r="C212" i="4"/>
  <c r="D212" i="4"/>
  <c r="E212" i="4"/>
  <c r="F212" i="4"/>
  <c r="C213" i="4"/>
  <c r="D213" i="4"/>
  <c r="E213" i="4"/>
  <c r="F213" i="4"/>
  <c r="C214" i="4"/>
  <c r="D214" i="4"/>
  <c r="E214" i="4"/>
  <c r="F214" i="4"/>
  <c r="C215" i="4"/>
  <c r="D215" i="4"/>
  <c r="E215" i="4"/>
  <c r="F215" i="4"/>
  <c r="C216" i="4"/>
  <c r="D216" i="4"/>
  <c r="E216" i="4"/>
  <c r="F216" i="4"/>
  <c r="C217" i="4"/>
  <c r="D217" i="4"/>
  <c r="E217" i="4"/>
  <c r="F217" i="4"/>
  <c r="C218" i="4"/>
  <c r="D218" i="4"/>
  <c r="E218" i="4"/>
  <c r="F218" i="4"/>
  <c r="C219" i="4"/>
  <c r="D219" i="4"/>
  <c r="E219" i="4"/>
  <c r="F219" i="4"/>
  <c r="C220" i="4"/>
  <c r="D220" i="4"/>
  <c r="E220" i="4"/>
  <c r="F220" i="4"/>
  <c r="C221" i="4"/>
  <c r="D221" i="4"/>
  <c r="E221" i="4"/>
  <c r="F221" i="4"/>
  <c r="C222" i="4"/>
  <c r="D222" i="4"/>
  <c r="E222" i="4"/>
  <c r="F222" i="4"/>
  <c r="C223" i="4"/>
  <c r="D223" i="4"/>
  <c r="E223" i="4"/>
  <c r="F223" i="4"/>
  <c r="C224" i="4"/>
  <c r="D224" i="4"/>
  <c r="E224" i="4"/>
  <c r="F224" i="4"/>
  <c r="C226" i="4"/>
  <c r="D226" i="4"/>
  <c r="E226" i="4"/>
  <c r="F226" i="4"/>
  <c r="C227" i="4"/>
  <c r="D227" i="4"/>
  <c r="E227" i="4"/>
  <c r="F227" i="4"/>
  <c r="G214" i="2"/>
  <c r="G214" i="4" s="1"/>
  <c r="H214" i="2"/>
  <c r="H214" i="4" s="1"/>
  <c r="G215" i="2"/>
  <c r="H215" i="2"/>
  <c r="H215" i="4" s="1"/>
  <c r="G216" i="2"/>
  <c r="G216" i="4" s="1"/>
  <c r="H216" i="2"/>
  <c r="G217" i="2"/>
  <c r="H217" i="2"/>
  <c r="H217" i="4" s="1"/>
  <c r="G218" i="2"/>
  <c r="H218" i="2"/>
  <c r="H218" i="4" s="1"/>
  <c r="G219" i="2"/>
  <c r="G219" i="4" s="1"/>
  <c r="H219" i="2"/>
  <c r="G220" i="2"/>
  <c r="G220" i="4" s="1"/>
  <c r="H220" i="2"/>
  <c r="H220" i="4" s="1"/>
  <c r="G221" i="2"/>
  <c r="H221" i="2"/>
  <c r="H221" i="4" s="1"/>
  <c r="G222" i="2"/>
  <c r="H222" i="2"/>
  <c r="H222" i="4" s="1"/>
  <c r="G223" i="2"/>
  <c r="G223" i="4" s="1"/>
  <c r="H223" i="2"/>
  <c r="H223" i="4" s="1"/>
  <c r="G224" i="2"/>
  <c r="G224" i="4" s="1"/>
  <c r="H224" i="2"/>
  <c r="H224" i="4" s="1"/>
  <c r="G226" i="4"/>
  <c r="H226" i="4"/>
  <c r="H227" i="4"/>
  <c r="R202" i="2"/>
  <c r="S202" i="2"/>
  <c r="R203" i="2"/>
  <c r="S203" i="2"/>
  <c r="R204" i="2"/>
  <c r="S204" i="2"/>
  <c r="R205" i="2"/>
  <c r="S205" i="2"/>
  <c r="R206" i="2"/>
  <c r="S206" i="2"/>
  <c r="R207" i="2"/>
  <c r="S207" i="4" s="1"/>
  <c r="S207" i="2"/>
  <c r="T207" i="4" s="1"/>
  <c r="R208" i="2"/>
  <c r="S208" i="2"/>
  <c r="T208" i="4" s="1"/>
  <c r="R209" i="2"/>
  <c r="S209" i="4" s="1"/>
  <c r="S209" i="2"/>
  <c r="R210" i="2"/>
  <c r="S210" i="4" s="1"/>
  <c r="S210" i="2"/>
  <c r="R211" i="2"/>
  <c r="S211" i="2"/>
  <c r="T211" i="4" s="1"/>
  <c r="R212" i="2"/>
  <c r="S212" i="4" s="1"/>
  <c r="S212" i="2"/>
  <c r="R213" i="2"/>
  <c r="S213" i="4" s="1"/>
  <c r="S213" i="2"/>
  <c r="T213" i="4" s="1"/>
  <c r="R214" i="2"/>
  <c r="S214" i="4" s="1"/>
  <c r="S214" i="2"/>
  <c r="T214" i="4" s="1"/>
  <c r="R215" i="2"/>
  <c r="S215" i="4" s="1"/>
  <c r="S215" i="2"/>
  <c r="R216" i="2"/>
  <c r="S216" i="4" s="1"/>
  <c r="S216" i="2"/>
  <c r="T216" i="4" s="1"/>
  <c r="R217" i="2"/>
  <c r="S217" i="2"/>
  <c r="T217" i="4" s="1"/>
  <c r="R218" i="2"/>
  <c r="S218" i="4" s="1"/>
  <c r="S218" i="2"/>
  <c r="R219" i="2"/>
  <c r="S219" i="4" s="1"/>
  <c r="S219" i="2"/>
  <c r="T219" i="4" s="1"/>
  <c r="R220" i="2"/>
  <c r="S220" i="4" s="1"/>
  <c r="S220" i="2"/>
  <c r="T220" i="4" s="1"/>
  <c r="R221" i="2"/>
  <c r="S221" i="4" s="1"/>
  <c r="S221" i="2"/>
  <c r="R222" i="2"/>
  <c r="S222" i="2"/>
  <c r="T222" i="4" s="1"/>
  <c r="R223" i="2"/>
  <c r="S223" i="2"/>
  <c r="T223" i="4" s="1"/>
  <c r="R224" i="2"/>
  <c r="S224" i="4" s="1"/>
  <c r="S224" i="2"/>
  <c r="R225" i="2"/>
  <c r="S225" i="4" s="1"/>
  <c r="S225" i="2"/>
  <c r="T225" i="4" s="1"/>
  <c r="R226" i="2"/>
  <c r="S226" i="4" s="1"/>
  <c r="S226" i="2"/>
  <c r="T226" i="4" s="1"/>
  <c r="R227" i="2"/>
  <c r="S227" i="4" s="1"/>
  <c r="S227" i="2"/>
  <c r="G202" i="2"/>
  <c r="H202" i="2"/>
  <c r="G203" i="2"/>
  <c r="H203" i="2"/>
  <c r="G204" i="2"/>
  <c r="H204" i="2"/>
  <c r="G205" i="2"/>
  <c r="H205" i="2"/>
  <c r="G206" i="2"/>
  <c r="H206" i="2"/>
  <c r="G207" i="2"/>
  <c r="G207" i="4" s="1"/>
  <c r="H207" i="2"/>
  <c r="G208" i="2"/>
  <c r="H208" i="2"/>
  <c r="H208" i="4" s="1"/>
  <c r="G209" i="2"/>
  <c r="G209" i="4" s="1"/>
  <c r="N209" i="4" s="1"/>
  <c r="H209" i="2"/>
  <c r="G210" i="2"/>
  <c r="H210" i="2"/>
  <c r="H210" i="4" s="1"/>
  <c r="G211" i="2"/>
  <c r="H211" i="2"/>
  <c r="H211" i="4" s="1"/>
  <c r="G212" i="2"/>
  <c r="G212" i="4" s="1"/>
  <c r="H212" i="2"/>
  <c r="H212" i="4" s="1"/>
  <c r="G213" i="2"/>
  <c r="G213" i="4" s="1"/>
  <c r="H213" i="2"/>
  <c r="H213" i="4" s="1"/>
  <c r="T210" i="2" l="1"/>
  <c r="I213" i="2"/>
  <c r="J213" i="2" s="1"/>
  <c r="G213" i="1" s="1"/>
  <c r="I207" i="2"/>
  <c r="J207" i="2" s="1"/>
  <c r="G207" i="1" s="1"/>
  <c r="T212" i="2"/>
  <c r="U212" i="2" s="1"/>
  <c r="I212" i="1" s="1"/>
  <c r="N212" i="4"/>
  <c r="T206" i="2"/>
  <c r="U206" i="2" s="1"/>
  <c r="I206" i="1" s="1"/>
  <c r="T205" i="2"/>
  <c r="U205" i="2" s="1"/>
  <c r="I205" i="1" s="1"/>
  <c r="J211" i="3"/>
  <c r="J211" i="9" s="1"/>
  <c r="P212" i="9" s="1"/>
  <c r="I202" i="2"/>
  <c r="J202" i="2" s="1"/>
  <c r="G202" i="1" s="1"/>
  <c r="T204" i="2"/>
  <c r="U204" i="2" s="1"/>
  <c r="I204" i="1" s="1"/>
  <c r="I208" i="2"/>
  <c r="J208" i="2" s="1"/>
  <c r="G208" i="1" s="1"/>
  <c r="T213" i="2"/>
  <c r="U213" i="4" s="1"/>
  <c r="W213" i="4" s="1"/>
  <c r="I203" i="2"/>
  <c r="J203" i="2" s="1"/>
  <c r="G203" i="1" s="1"/>
  <c r="T222" i="2"/>
  <c r="U222" i="2" s="1"/>
  <c r="I222" i="1" s="1"/>
  <c r="I206" i="2"/>
  <c r="J206" i="2" s="1"/>
  <c r="G206" i="1" s="1"/>
  <c r="I210" i="2"/>
  <c r="J210" i="2" s="1"/>
  <c r="G210" i="1" s="1"/>
  <c r="I204" i="2"/>
  <c r="J204" i="2" s="1"/>
  <c r="G204" i="1" s="1"/>
  <c r="Z207" i="4"/>
  <c r="J218" i="3"/>
  <c r="G218" i="3" s="1"/>
  <c r="G218" i="9" s="1"/>
  <c r="N213" i="4"/>
  <c r="T203" i="2"/>
  <c r="U203" i="2" s="1"/>
  <c r="I203" i="1" s="1"/>
  <c r="J213" i="3"/>
  <c r="M213" i="3" s="1"/>
  <c r="M213" i="9" s="1"/>
  <c r="U224" i="3"/>
  <c r="R224" i="3" s="1"/>
  <c r="G224" i="10" s="1"/>
  <c r="T224" i="2"/>
  <c r="U224" i="2" s="1"/>
  <c r="I224" i="1" s="1"/>
  <c r="T218" i="2"/>
  <c r="U218" i="2" s="1"/>
  <c r="I218" i="1" s="1"/>
  <c r="T207" i="2"/>
  <c r="U207" i="2" s="1"/>
  <c r="I207" i="1" s="1"/>
  <c r="U212" i="3"/>
  <c r="V212" i="3" s="1"/>
  <c r="K212" i="10" s="1"/>
  <c r="Q213" i="10" s="1"/>
  <c r="I209" i="2"/>
  <c r="J209" i="2" s="1"/>
  <c r="G209" i="1" s="1"/>
  <c r="T211" i="2"/>
  <c r="U211" i="2" s="1"/>
  <c r="I211" i="1" s="1"/>
  <c r="I218" i="2"/>
  <c r="J218" i="2" s="1"/>
  <c r="G218" i="1" s="1"/>
  <c r="T221" i="2"/>
  <c r="U221" i="2" s="1"/>
  <c r="I221" i="1" s="1"/>
  <c r="H207" i="4"/>
  <c r="Z226" i="4"/>
  <c r="U210" i="2"/>
  <c r="I210" i="1" s="1"/>
  <c r="U210" i="4"/>
  <c r="I212" i="2"/>
  <c r="T209" i="2"/>
  <c r="T212" i="4"/>
  <c r="T209" i="4"/>
  <c r="D213" i="9"/>
  <c r="I217" i="2"/>
  <c r="I217" i="4" s="1"/>
  <c r="K217" i="4" s="1"/>
  <c r="G210" i="4"/>
  <c r="N210" i="4" s="1"/>
  <c r="Z225" i="4"/>
  <c r="U211" i="3"/>
  <c r="R211" i="3" s="1"/>
  <c r="G211" i="10" s="1"/>
  <c r="I211" i="2"/>
  <c r="T208" i="2"/>
  <c r="I216" i="2"/>
  <c r="J216" i="2" s="1"/>
  <c r="G216" i="1" s="1"/>
  <c r="I213" i="4"/>
  <c r="J213" i="4" s="1"/>
  <c r="Z212" i="4"/>
  <c r="N226" i="4"/>
  <c r="T210" i="4"/>
  <c r="D211" i="9"/>
  <c r="T202" i="2"/>
  <c r="U202" i="2" s="1"/>
  <c r="I202" i="1" s="1"/>
  <c r="Z227" i="4"/>
  <c r="U208" i="3"/>
  <c r="J208" i="10" s="1"/>
  <c r="P209" i="10" s="1"/>
  <c r="G208" i="4"/>
  <c r="N208" i="4" s="1"/>
  <c r="G211" i="4"/>
  <c r="N211" i="4" s="1"/>
  <c r="Z221" i="4"/>
  <c r="Z213" i="4"/>
  <c r="H209" i="4"/>
  <c r="Z209" i="4"/>
  <c r="I205" i="2"/>
  <c r="J205" i="2" s="1"/>
  <c r="G205" i="1" s="1"/>
  <c r="I219" i="2"/>
  <c r="J219" i="2" s="1"/>
  <c r="G219" i="1" s="1"/>
  <c r="I207" i="4"/>
  <c r="S211" i="4"/>
  <c r="Z211" i="4" s="1"/>
  <c r="Z210" i="4"/>
  <c r="S208" i="4"/>
  <c r="Z208" i="4" s="1"/>
  <c r="T227" i="2"/>
  <c r="U227" i="2" s="1"/>
  <c r="I227" i="1" s="1"/>
  <c r="T227" i="4"/>
  <c r="T226" i="2"/>
  <c r="U225" i="3"/>
  <c r="V225" i="3" s="1"/>
  <c r="K225" i="10" s="1"/>
  <c r="Q226" i="10" s="1"/>
  <c r="T225" i="2"/>
  <c r="D225" i="10"/>
  <c r="K225" i="9"/>
  <c r="Q226" i="9" s="1"/>
  <c r="M225" i="9"/>
  <c r="L225" i="9"/>
  <c r="R226" i="9" s="1"/>
  <c r="J225" i="9"/>
  <c r="J212" i="3"/>
  <c r="M212" i="3" s="1"/>
  <c r="M212" i="9" s="1"/>
  <c r="N224" i="4"/>
  <c r="I221" i="2"/>
  <c r="J221" i="2" s="1"/>
  <c r="G221" i="1" s="1"/>
  <c r="Z224" i="4"/>
  <c r="U213" i="3"/>
  <c r="X213" i="3" s="1"/>
  <c r="M213" i="10" s="1"/>
  <c r="J207" i="3"/>
  <c r="M207" i="3" s="1"/>
  <c r="M207" i="9" s="1"/>
  <c r="D213" i="10"/>
  <c r="E212" i="10"/>
  <c r="N223" i="4"/>
  <c r="N220" i="4"/>
  <c r="N214" i="4"/>
  <c r="Z218" i="4"/>
  <c r="Z215" i="4"/>
  <c r="J223" i="3"/>
  <c r="H223" i="3" s="1"/>
  <c r="H223" i="9" s="1"/>
  <c r="N224" i="9" s="1"/>
  <c r="U207" i="3"/>
  <c r="T207" i="3" s="1"/>
  <c r="I207" i="10" s="1"/>
  <c r="O208" i="10" s="1"/>
  <c r="N219" i="4"/>
  <c r="N216" i="4"/>
  <c r="Z220" i="4"/>
  <c r="Z214" i="4"/>
  <c r="D207" i="9"/>
  <c r="N207" i="4"/>
  <c r="U226" i="3"/>
  <c r="R226" i="3" s="1"/>
  <c r="G226" i="10" s="1"/>
  <c r="J217" i="3"/>
  <c r="J217" i="9" s="1"/>
  <c r="P218" i="9" s="1"/>
  <c r="D208" i="10"/>
  <c r="Z219" i="4"/>
  <c r="Z216" i="4"/>
  <c r="G227" i="4"/>
  <c r="N227" i="4" s="1"/>
  <c r="T224" i="4"/>
  <c r="J224" i="3"/>
  <c r="G224" i="3" s="1"/>
  <c r="G224" i="9" s="1"/>
  <c r="I224" i="2"/>
  <c r="D224" i="9"/>
  <c r="T223" i="2"/>
  <c r="U223" i="2" s="1"/>
  <c r="I223" i="1" s="1"/>
  <c r="U223" i="3"/>
  <c r="W223" i="3" s="1"/>
  <c r="L223" i="10" s="1"/>
  <c r="R224" i="10" s="1"/>
  <c r="D223" i="10"/>
  <c r="S223" i="4"/>
  <c r="Z223" i="4" s="1"/>
  <c r="I223" i="2"/>
  <c r="I223" i="4" s="1"/>
  <c r="J223" i="4" s="1"/>
  <c r="E223" i="9"/>
  <c r="U222" i="4"/>
  <c r="W222" i="4" s="1"/>
  <c r="S222" i="4"/>
  <c r="Z222" i="4" s="1"/>
  <c r="I222" i="2"/>
  <c r="G222" i="4"/>
  <c r="N222" i="4" s="1"/>
  <c r="T221" i="4"/>
  <c r="G221" i="4"/>
  <c r="N221" i="4" s="1"/>
  <c r="U219" i="3"/>
  <c r="T219" i="3" s="1"/>
  <c r="I219" i="10" s="1"/>
  <c r="O220" i="10" s="1"/>
  <c r="T219" i="2"/>
  <c r="U219" i="2" s="1"/>
  <c r="I219" i="1" s="1"/>
  <c r="U220" i="3"/>
  <c r="J220" i="10" s="1"/>
  <c r="J219" i="3"/>
  <c r="K219" i="3" s="1"/>
  <c r="K219" i="9" s="1"/>
  <c r="Q220" i="9" s="1"/>
  <c r="T220" i="2"/>
  <c r="D220" i="10"/>
  <c r="D219" i="10"/>
  <c r="I220" i="2"/>
  <c r="D219" i="9"/>
  <c r="H219" i="4"/>
  <c r="U218" i="3"/>
  <c r="V218" i="3" s="1"/>
  <c r="K218" i="10" s="1"/>
  <c r="Q219" i="10" s="1"/>
  <c r="T218" i="4"/>
  <c r="T217" i="2"/>
  <c r="S217" i="4"/>
  <c r="Z217" i="4" s="1"/>
  <c r="U217" i="3"/>
  <c r="X217" i="3" s="1"/>
  <c r="M217" i="10" s="1"/>
  <c r="T216" i="2"/>
  <c r="H216" i="4"/>
  <c r="G218" i="4"/>
  <c r="N218" i="4" s="1"/>
  <c r="D218" i="9"/>
  <c r="J217" i="2"/>
  <c r="G217" i="1" s="1"/>
  <c r="G217" i="4"/>
  <c r="N217" i="4" s="1"/>
  <c r="D217" i="9"/>
  <c r="T215" i="2"/>
  <c r="U215" i="2" s="1"/>
  <c r="I215" i="1" s="1"/>
  <c r="T215" i="4"/>
  <c r="I215" i="2"/>
  <c r="G215" i="4"/>
  <c r="N215" i="4" s="1"/>
  <c r="U214" i="3"/>
  <c r="J214" i="10" s="1"/>
  <c r="D214" i="10"/>
  <c r="T214" i="2"/>
  <c r="J214" i="3"/>
  <c r="J214" i="9" s="1"/>
  <c r="D214" i="9"/>
  <c r="I214" i="2"/>
  <c r="J227" i="9"/>
  <c r="J226" i="9"/>
  <c r="U221" i="3"/>
  <c r="J221" i="10" s="1"/>
  <c r="H225" i="9"/>
  <c r="N226" i="9" s="1"/>
  <c r="U222" i="3"/>
  <c r="J222" i="10" s="1"/>
  <c r="U215" i="3"/>
  <c r="J215" i="10" s="1"/>
  <c r="U209" i="3"/>
  <c r="J209" i="10" s="1"/>
  <c r="I225" i="9"/>
  <c r="O226" i="9" s="1"/>
  <c r="U216" i="3"/>
  <c r="J216" i="10" s="1"/>
  <c r="U210" i="3"/>
  <c r="J210" i="10" s="1"/>
  <c r="H211" i="3"/>
  <c r="H211" i="9" s="1"/>
  <c r="N212" i="9" s="1"/>
  <c r="J220" i="3"/>
  <c r="J220" i="9" s="1"/>
  <c r="G211" i="3"/>
  <c r="G211" i="9" s="1"/>
  <c r="J208" i="3"/>
  <c r="J208" i="9" s="1"/>
  <c r="P209" i="9" s="1"/>
  <c r="J221" i="3"/>
  <c r="J221" i="9" s="1"/>
  <c r="J215" i="3"/>
  <c r="J215" i="9" s="1"/>
  <c r="J209" i="3"/>
  <c r="J209" i="9" s="1"/>
  <c r="P210" i="9" s="1"/>
  <c r="U227" i="3"/>
  <c r="M226" i="9"/>
  <c r="J222" i="3"/>
  <c r="M211" i="3"/>
  <c r="M211" i="9" s="1"/>
  <c r="M227" i="9"/>
  <c r="J216" i="3"/>
  <c r="J216" i="9" s="1"/>
  <c r="P217" i="9" s="1"/>
  <c r="J210" i="3"/>
  <c r="C198" i="3"/>
  <c r="C198" i="9" s="1"/>
  <c r="D198" i="3"/>
  <c r="E198" i="3"/>
  <c r="F198" i="3"/>
  <c r="F198" i="9" s="1"/>
  <c r="N198" i="3"/>
  <c r="C198" i="10" s="1"/>
  <c r="O198" i="3"/>
  <c r="D198" i="10" s="1"/>
  <c r="P198" i="3"/>
  <c r="E198" i="10" s="1"/>
  <c r="Q198" i="3"/>
  <c r="F198" i="10" s="1"/>
  <c r="C199" i="3"/>
  <c r="C199" i="9" s="1"/>
  <c r="D199" i="3"/>
  <c r="D199" i="9" s="1"/>
  <c r="E199" i="3"/>
  <c r="E199" i="9" s="1"/>
  <c r="F199" i="3"/>
  <c r="F199" i="9" s="1"/>
  <c r="N199" i="3"/>
  <c r="C199" i="10" s="1"/>
  <c r="O199" i="3"/>
  <c r="D199" i="10" s="1"/>
  <c r="P199" i="3"/>
  <c r="E199" i="10" s="1"/>
  <c r="Q199" i="3"/>
  <c r="F199" i="10" s="1"/>
  <c r="C200" i="3"/>
  <c r="C200" i="9" s="1"/>
  <c r="D200" i="3"/>
  <c r="D200" i="9" s="1"/>
  <c r="E200" i="3"/>
  <c r="F200" i="3"/>
  <c r="F200" i="9" s="1"/>
  <c r="N200" i="3"/>
  <c r="C200" i="10" s="1"/>
  <c r="O200" i="3"/>
  <c r="D200" i="10" s="1"/>
  <c r="P200" i="3"/>
  <c r="E200" i="10" s="1"/>
  <c r="Q200" i="3"/>
  <c r="F200" i="10" s="1"/>
  <c r="C201" i="3"/>
  <c r="C201" i="9" s="1"/>
  <c r="D201" i="3"/>
  <c r="E201" i="3"/>
  <c r="E201" i="9" s="1"/>
  <c r="F201" i="3"/>
  <c r="F201" i="9" s="1"/>
  <c r="N201" i="3"/>
  <c r="C201" i="10" s="1"/>
  <c r="O201" i="3"/>
  <c r="D201" i="10" s="1"/>
  <c r="P201" i="3"/>
  <c r="E201" i="10" s="1"/>
  <c r="Q201" i="3"/>
  <c r="C202" i="3"/>
  <c r="C202" i="9" s="1"/>
  <c r="D202" i="3"/>
  <c r="D202" i="9" s="1"/>
  <c r="E202" i="3"/>
  <c r="E202" i="9" s="1"/>
  <c r="F202" i="3"/>
  <c r="F202" i="9" s="1"/>
  <c r="N202" i="3"/>
  <c r="C202" i="10" s="1"/>
  <c r="O202" i="3"/>
  <c r="D202" i="10" s="1"/>
  <c r="P202" i="3"/>
  <c r="E202" i="10" s="1"/>
  <c r="Q202" i="3"/>
  <c r="F202" i="10" s="1"/>
  <c r="C203" i="3"/>
  <c r="C203" i="9" s="1"/>
  <c r="D203" i="3"/>
  <c r="E203" i="3"/>
  <c r="E203" i="9" s="1"/>
  <c r="F203" i="3"/>
  <c r="F203" i="9" s="1"/>
  <c r="N203" i="3"/>
  <c r="C203" i="10" s="1"/>
  <c r="O203" i="3"/>
  <c r="D203" i="10" s="1"/>
  <c r="P203" i="3"/>
  <c r="E203" i="10" s="1"/>
  <c r="Q203" i="3"/>
  <c r="F203" i="10" s="1"/>
  <c r="C204" i="3"/>
  <c r="C204" i="9" s="1"/>
  <c r="D204" i="3"/>
  <c r="E204" i="3"/>
  <c r="F204" i="3"/>
  <c r="F204" i="9" s="1"/>
  <c r="N204" i="3"/>
  <c r="C204" i="10" s="1"/>
  <c r="O204" i="3"/>
  <c r="D204" i="10" s="1"/>
  <c r="P204" i="3"/>
  <c r="E204" i="10" s="1"/>
  <c r="Q204" i="3"/>
  <c r="F204" i="10" s="1"/>
  <c r="C205" i="3"/>
  <c r="C205" i="9" s="1"/>
  <c r="D205" i="3"/>
  <c r="E205" i="3"/>
  <c r="E205" i="9" s="1"/>
  <c r="F205" i="3"/>
  <c r="F205" i="9" s="1"/>
  <c r="N205" i="3"/>
  <c r="C205" i="10" s="1"/>
  <c r="O205" i="3"/>
  <c r="P205" i="3"/>
  <c r="E205" i="10" s="1"/>
  <c r="Q205" i="3"/>
  <c r="F205" i="10" s="1"/>
  <c r="C206" i="3"/>
  <c r="C206" i="9" s="1"/>
  <c r="D206" i="3"/>
  <c r="E206" i="3"/>
  <c r="E206" i="9" s="1"/>
  <c r="F206" i="3"/>
  <c r="F206" i="9" s="1"/>
  <c r="N206" i="3"/>
  <c r="C206" i="10" s="1"/>
  <c r="O206" i="3"/>
  <c r="D206" i="10" s="1"/>
  <c r="P206" i="3"/>
  <c r="E206" i="10" s="1"/>
  <c r="Q206" i="3"/>
  <c r="F206" i="10" s="1"/>
  <c r="C198" i="4"/>
  <c r="D198" i="4"/>
  <c r="E198" i="4"/>
  <c r="F198" i="4"/>
  <c r="O198" i="4"/>
  <c r="P198" i="4"/>
  <c r="Q198" i="4"/>
  <c r="R198" i="4"/>
  <c r="C199" i="4"/>
  <c r="D199" i="4"/>
  <c r="E199" i="4"/>
  <c r="F199" i="4"/>
  <c r="O199" i="4"/>
  <c r="P199" i="4"/>
  <c r="Q199" i="4"/>
  <c r="R199" i="4"/>
  <c r="C200" i="4"/>
  <c r="D200" i="4"/>
  <c r="E200" i="4"/>
  <c r="F200" i="4"/>
  <c r="O200" i="4"/>
  <c r="P200" i="4"/>
  <c r="Q200" i="4"/>
  <c r="R200" i="4"/>
  <c r="C201" i="4"/>
  <c r="D201" i="4"/>
  <c r="E201" i="4"/>
  <c r="F201" i="4"/>
  <c r="O201" i="4"/>
  <c r="P201" i="4"/>
  <c r="Q201" i="4"/>
  <c r="R201" i="4"/>
  <c r="C202" i="4"/>
  <c r="D202" i="4"/>
  <c r="E202" i="4"/>
  <c r="F202" i="4"/>
  <c r="G202" i="4"/>
  <c r="H202" i="4"/>
  <c r="I202" i="4"/>
  <c r="O202" i="4"/>
  <c r="P202" i="4"/>
  <c r="Q202" i="4"/>
  <c r="R202" i="4"/>
  <c r="S202" i="4"/>
  <c r="T202" i="4"/>
  <c r="U202" i="4"/>
  <c r="C203" i="4"/>
  <c r="D203" i="4"/>
  <c r="E203" i="4"/>
  <c r="F203" i="4"/>
  <c r="G203" i="4"/>
  <c r="H203" i="4"/>
  <c r="O203" i="4"/>
  <c r="P203" i="4"/>
  <c r="Q203" i="4"/>
  <c r="R203" i="4"/>
  <c r="S203" i="4"/>
  <c r="T203" i="4"/>
  <c r="C204" i="4"/>
  <c r="D204" i="4"/>
  <c r="E204" i="4"/>
  <c r="F204" i="4"/>
  <c r="G204" i="4"/>
  <c r="H204" i="4"/>
  <c r="O204" i="4"/>
  <c r="P204" i="4"/>
  <c r="Q204" i="4"/>
  <c r="R204" i="4"/>
  <c r="S204" i="4"/>
  <c r="T204" i="4"/>
  <c r="C205" i="4"/>
  <c r="D205" i="4"/>
  <c r="E205" i="4"/>
  <c r="F205" i="4"/>
  <c r="G205" i="4"/>
  <c r="H205" i="4"/>
  <c r="O205" i="4"/>
  <c r="P205" i="4"/>
  <c r="Q205" i="4"/>
  <c r="R205" i="4"/>
  <c r="S205" i="4"/>
  <c r="T205" i="4"/>
  <c r="U205" i="4"/>
  <c r="C206" i="4"/>
  <c r="D206" i="4"/>
  <c r="E206" i="4"/>
  <c r="F206" i="4"/>
  <c r="G206" i="4"/>
  <c r="H206" i="4"/>
  <c r="O206" i="4"/>
  <c r="P206" i="4"/>
  <c r="Q206" i="4"/>
  <c r="R206" i="4"/>
  <c r="S206" i="4"/>
  <c r="T206" i="4"/>
  <c r="U206" i="4"/>
  <c r="R198" i="2"/>
  <c r="S198" i="4" s="1"/>
  <c r="S198" i="2"/>
  <c r="T198" i="4" s="1"/>
  <c r="R199" i="2"/>
  <c r="S199" i="4" s="1"/>
  <c r="S199" i="2"/>
  <c r="R200" i="2"/>
  <c r="S200" i="2"/>
  <c r="T200" i="4" s="1"/>
  <c r="R201" i="2"/>
  <c r="S201" i="4" s="1"/>
  <c r="S201" i="2"/>
  <c r="G198" i="2"/>
  <c r="G198" i="4" s="1"/>
  <c r="H198" i="2"/>
  <c r="H198" i="4" s="1"/>
  <c r="G199" i="2"/>
  <c r="G199" i="4" s="1"/>
  <c r="H199" i="2"/>
  <c r="H199" i="4" s="1"/>
  <c r="G200" i="2"/>
  <c r="G200" i="4" s="1"/>
  <c r="H200" i="2"/>
  <c r="H200" i="4" s="1"/>
  <c r="G201" i="2"/>
  <c r="G201" i="4" s="1"/>
  <c r="H201" i="2"/>
  <c r="H201" i="4" s="1"/>
  <c r="L211" i="3" l="1"/>
  <c r="L211" i="9" s="1"/>
  <c r="R212" i="9" s="1"/>
  <c r="I213" i="3"/>
  <c r="I213" i="9" s="1"/>
  <c r="O214" i="9" s="1"/>
  <c r="H213" i="3"/>
  <c r="H213" i="9" s="1"/>
  <c r="N214" i="9" s="1"/>
  <c r="K211" i="3"/>
  <c r="K211" i="9" s="1"/>
  <c r="Q212" i="9" s="1"/>
  <c r="U204" i="4"/>
  <c r="V204" i="4" s="1"/>
  <c r="R208" i="3"/>
  <c r="G208" i="10" s="1"/>
  <c r="U203" i="4"/>
  <c r="U212" i="4"/>
  <c r="V212" i="4" s="1"/>
  <c r="U224" i="4"/>
  <c r="V224" i="4" s="1"/>
  <c r="V224" i="3"/>
  <c r="K224" i="10" s="1"/>
  <c r="Q225" i="10" s="1"/>
  <c r="I219" i="3"/>
  <c r="I219" i="9" s="1"/>
  <c r="O220" i="9" s="1"/>
  <c r="S208" i="3"/>
  <c r="H208" i="10" s="1"/>
  <c r="N209" i="10" s="1"/>
  <c r="L213" i="3"/>
  <c r="L213" i="9" s="1"/>
  <c r="R214" i="9" s="1"/>
  <c r="I211" i="3"/>
  <c r="I211" i="9" s="1"/>
  <c r="O212" i="9" s="1"/>
  <c r="I219" i="4"/>
  <c r="K219" i="4" s="1"/>
  <c r="U213" i="2"/>
  <c r="I213" i="1" s="1"/>
  <c r="I203" i="4"/>
  <c r="K203" i="4" s="1"/>
  <c r="W224" i="3"/>
  <c r="L224" i="10" s="1"/>
  <c r="R225" i="10" s="1"/>
  <c r="I206" i="4"/>
  <c r="K206" i="4" s="1"/>
  <c r="X210" i="3"/>
  <c r="M210" i="10" s="1"/>
  <c r="X224" i="3"/>
  <c r="M224" i="10" s="1"/>
  <c r="S224" i="3"/>
  <c r="H224" i="10" s="1"/>
  <c r="N225" i="10" s="1"/>
  <c r="R207" i="3"/>
  <c r="G207" i="10" s="1"/>
  <c r="V213" i="4"/>
  <c r="Y213" i="4" s="1"/>
  <c r="T224" i="3"/>
  <c r="I224" i="10" s="1"/>
  <c r="O225" i="10" s="1"/>
  <c r="U215" i="4"/>
  <c r="G213" i="3"/>
  <c r="G213" i="9" s="1"/>
  <c r="S213" i="3"/>
  <c r="H213" i="10" s="1"/>
  <c r="N214" i="10" s="1"/>
  <c r="I205" i="4"/>
  <c r="J205" i="4" s="1"/>
  <c r="U218" i="4"/>
  <c r="V218" i="4" s="1"/>
  <c r="I208" i="4"/>
  <c r="K208" i="4" s="1"/>
  <c r="I204" i="4"/>
  <c r="K204" i="4" s="1"/>
  <c r="L218" i="3"/>
  <c r="L218" i="9" s="1"/>
  <c r="R219" i="9" s="1"/>
  <c r="M218" i="3"/>
  <c r="M218" i="9" s="1"/>
  <c r="H218" i="3"/>
  <c r="H218" i="9" s="1"/>
  <c r="N219" i="9" s="1"/>
  <c r="I218" i="3"/>
  <c r="I218" i="9" s="1"/>
  <c r="O219" i="9" s="1"/>
  <c r="I209" i="4"/>
  <c r="J209" i="4" s="1"/>
  <c r="J218" i="9"/>
  <c r="U218" i="9" s="1"/>
  <c r="I221" i="4"/>
  <c r="K221" i="4" s="1"/>
  <c r="K218" i="3"/>
  <c r="K218" i="9" s="1"/>
  <c r="Q219" i="9" s="1"/>
  <c r="I210" i="4"/>
  <c r="S214" i="3"/>
  <c r="H214" i="10" s="1"/>
  <c r="N215" i="10" s="1"/>
  <c r="T218" i="3"/>
  <c r="I218" i="10" s="1"/>
  <c r="O219" i="10" s="1"/>
  <c r="I218" i="4"/>
  <c r="J218" i="4" s="1"/>
  <c r="I201" i="2"/>
  <c r="J201" i="2" s="1"/>
  <c r="G201" i="1" s="1"/>
  <c r="W214" i="3"/>
  <c r="L214" i="10" s="1"/>
  <c r="R215" i="10" s="1"/>
  <c r="U219" i="4"/>
  <c r="V219" i="4" s="1"/>
  <c r="J213" i="9"/>
  <c r="P214" i="9" s="1"/>
  <c r="V202" i="4"/>
  <c r="X208" i="3"/>
  <c r="M208" i="10" s="1"/>
  <c r="U209" i="10"/>
  <c r="V208" i="3"/>
  <c r="K208" i="10" s="1"/>
  <c r="Q209" i="10" s="1"/>
  <c r="R218" i="3"/>
  <c r="G218" i="10" s="1"/>
  <c r="K213" i="3"/>
  <c r="K213" i="9" s="1"/>
  <c r="Q214" i="9" s="1"/>
  <c r="T208" i="3"/>
  <c r="I208" i="10" s="1"/>
  <c r="O209" i="10" s="1"/>
  <c r="W208" i="3"/>
  <c r="L208" i="10" s="1"/>
  <c r="R209" i="10" s="1"/>
  <c r="X218" i="3"/>
  <c r="M218" i="10" s="1"/>
  <c r="U221" i="10"/>
  <c r="J200" i="3"/>
  <c r="J200" i="9" s="1"/>
  <c r="P201" i="9" s="1"/>
  <c r="T212" i="3"/>
  <c r="I212" i="10" s="1"/>
  <c r="O213" i="10" s="1"/>
  <c r="T214" i="3"/>
  <c r="I214" i="10" s="1"/>
  <c r="O215" i="10" s="1"/>
  <c r="R214" i="3"/>
  <c r="G214" i="10" s="1"/>
  <c r="R220" i="3"/>
  <c r="G220" i="10" s="1"/>
  <c r="T211" i="3"/>
  <c r="I211" i="10" s="1"/>
  <c r="O212" i="10" s="1"/>
  <c r="J225" i="10"/>
  <c r="P226" i="10" s="1"/>
  <c r="X212" i="3"/>
  <c r="M212" i="10" s="1"/>
  <c r="V214" i="3"/>
  <c r="K214" i="10" s="1"/>
  <c r="Q215" i="10" s="1"/>
  <c r="S211" i="3"/>
  <c r="H211" i="10" s="1"/>
  <c r="N212" i="10" s="1"/>
  <c r="V211" i="3"/>
  <c r="K211" i="10" s="1"/>
  <c r="Q212" i="10" s="1"/>
  <c r="S212" i="3"/>
  <c r="H212" i="10" s="1"/>
  <c r="N213" i="10" s="1"/>
  <c r="W225" i="3"/>
  <c r="L225" i="10" s="1"/>
  <c r="R226" i="10" s="1"/>
  <c r="W212" i="3"/>
  <c r="L212" i="10" s="1"/>
  <c r="R213" i="10" s="1"/>
  <c r="X214" i="3"/>
  <c r="M214" i="10" s="1"/>
  <c r="S220" i="3"/>
  <c r="H220" i="10" s="1"/>
  <c r="N221" i="10" s="1"/>
  <c r="R212" i="3"/>
  <c r="G212" i="10" s="1"/>
  <c r="J212" i="10"/>
  <c r="P213" i="10" s="1"/>
  <c r="T220" i="3"/>
  <c r="I220" i="10" s="1"/>
  <c r="O221" i="10" s="1"/>
  <c r="X220" i="3"/>
  <c r="M220" i="10" s="1"/>
  <c r="L217" i="3"/>
  <c r="L217" i="9" s="1"/>
  <c r="R218" i="9" s="1"/>
  <c r="S218" i="3"/>
  <c r="H218" i="10" s="1"/>
  <c r="N219" i="10" s="1"/>
  <c r="J224" i="10"/>
  <c r="K223" i="4"/>
  <c r="M223" i="4" s="1"/>
  <c r="U200" i="3"/>
  <c r="S200" i="3" s="1"/>
  <c r="H200" i="10" s="1"/>
  <c r="N201" i="10" s="1"/>
  <c r="T213" i="3"/>
  <c r="I213" i="10" s="1"/>
  <c r="O214" i="10" s="1"/>
  <c r="U221" i="4"/>
  <c r="V221" i="4" s="1"/>
  <c r="I200" i="2"/>
  <c r="J207" i="4"/>
  <c r="U201" i="3"/>
  <c r="V201" i="3" s="1"/>
  <c r="K201" i="10" s="1"/>
  <c r="Q202" i="10" s="1"/>
  <c r="W218" i="3"/>
  <c r="L218" i="10" s="1"/>
  <c r="R219" i="10" s="1"/>
  <c r="J218" i="10"/>
  <c r="P219" i="10" s="1"/>
  <c r="H207" i="3"/>
  <c r="H207" i="9" s="1"/>
  <c r="N208" i="9" s="1"/>
  <c r="U207" i="4"/>
  <c r="V207" i="4" s="1"/>
  <c r="G207" i="3"/>
  <c r="G207" i="9" s="1"/>
  <c r="U211" i="4"/>
  <c r="I207" i="3"/>
  <c r="I207" i="9" s="1"/>
  <c r="O208" i="9" s="1"/>
  <c r="K207" i="4"/>
  <c r="V222" i="4"/>
  <c r="Y222" i="4" s="1"/>
  <c r="W202" i="4"/>
  <c r="V206" i="4"/>
  <c r="P228" i="9"/>
  <c r="U228" i="9"/>
  <c r="I216" i="4"/>
  <c r="K216" i="4" s="1"/>
  <c r="T201" i="2"/>
  <c r="K217" i="3"/>
  <c r="K217" i="9" s="1"/>
  <c r="Q218" i="9" s="1"/>
  <c r="J223" i="2"/>
  <c r="G223" i="1" s="1"/>
  <c r="U227" i="4"/>
  <c r="W227" i="4" s="1"/>
  <c r="K213" i="4"/>
  <c r="M213" i="4" s="1"/>
  <c r="U209" i="2"/>
  <c r="I209" i="1" s="1"/>
  <c r="U209" i="4"/>
  <c r="V209" i="4" s="1"/>
  <c r="T201" i="4"/>
  <c r="M209" i="3"/>
  <c r="M209" i="9" s="1"/>
  <c r="I214" i="3"/>
  <c r="I214" i="9" s="1"/>
  <c r="O215" i="9" s="1"/>
  <c r="P226" i="9"/>
  <c r="S226" i="9" s="1"/>
  <c r="J211" i="2"/>
  <c r="G211" i="1" s="1"/>
  <c r="I211" i="4"/>
  <c r="T200" i="2"/>
  <c r="T199" i="2"/>
  <c r="H214" i="3"/>
  <c r="H214" i="9" s="1"/>
  <c r="N215" i="9" s="1"/>
  <c r="W211" i="3"/>
  <c r="L211" i="10" s="1"/>
  <c r="R212" i="10" s="1"/>
  <c r="J211" i="10"/>
  <c r="P212" i="10" s="1"/>
  <c r="K214" i="3"/>
  <c r="K214" i="9" s="1"/>
  <c r="Q215" i="9" s="1"/>
  <c r="F201" i="10"/>
  <c r="T217" i="3"/>
  <c r="I217" i="10" s="1"/>
  <c r="O218" i="10" s="1"/>
  <c r="V217" i="3"/>
  <c r="K217" i="10" s="1"/>
  <c r="Q218" i="10" s="1"/>
  <c r="L223" i="3"/>
  <c r="L223" i="9" s="1"/>
  <c r="R224" i="9" s="1"/>
  <c r="I212" i="4"/>
  <c r="J212" i="2"/>
  <c r="G212" i="1" s="1"/>
  <c r="T198" i="2"/>
  <c r="J202" i="4"/>
  <c r="J201" i="3"/>
  <c r="M201" i="3" s="1"/>
  <c r="M201" i="9" s="1"/>
  <c r="M217" i="3"/>
  <c r="M217" i="9" s="1"/>
  <c r="M223" i="3"/>
  <c r="M223" i="9" s="1"/>
  <c r="U215" i="9"/>
  <c r="K223" i="3"/>
  <c r="K223" i="9" s="1"/>
  <c r="Q224" i="9" s="1"/>
  <c r="G217" i="3"/>
  <c r="G217" i="9" s="1"/>
  <c r="W206" i="4"/>
  <c r="N203" i="4"/>
  <c r="S200" i="4"/>
  <c r="Z200" i="4" s="1"/>
  <c r="R217" i="3"/>
  <c r="G217" i="10" s="1"/>
  <c r="G214" i="3"/>
  <c r="G214" i="9" s="1"/>
  <c r="V210" i="4"/>
  <c r="W210" i="4"/>
  <c r="I217" i="3"/>
  <c r="I217" i="9" s="1"/>
  <c r="O218" i="9" s="1"/>
  <c r="I199" i="2"/>
  <c r="U206" i="3"/>
  <c r="S206" i="3" s="1"/>
  <c r="H206" i="10" s="1"/>
  <c r="N207" i="10" s="1"/>
  <c r="H217" i="3"/>
  <c r="H217" i="9" s="1"/>
  <c r="N218" i="9" s="1"/>
  <c r="L214" i="3"/>
  <c r="L214" i="9" s="1"/>
  <c r="R215" i="9" s="1"/>
  <c r="J224" i="9"/>
  <c r="U225" i="9" s="1"/>
  <c r="U208" i="2"/>
  <c r="I208" i="1" s="1"/>
  <c r="U208" i="4"/>
  <c r="I198" i="2"/>
  <c r="T199" i="4"/>
  <c r="G208" i="3"/>
  <c r="G208" i="9" s="1"/>
  <c r="M214" i="3"/>
  <c r="M214" i="9" s="1"/>
  <c r="J223" i="9"/>
  <c r="P224" i="9" s="1"/>
  <c r="H224" i="3"/>
  <c r="H224" i="9" s="1"/>
  <c r="N225" i="9" s="1"/>
  <c r="X211" i="3"/>
  <c r="M211" i="10" s="1"/>
  <c r="V226" i="3"/>
  <c r="K226" i="10" s="1"/>
  <c r="Q227" i="10" s="1"/>
  <c r="U226" i="2"/>
  <c r="I226" i="1" s="1"/>
  <c r="U226" i="4"/>
  <c r="U226" i="9"/>
  <c r="U227" i="9"/>
  <c r="X225" i="3"/>
  <c r="M225" i="10" s="1"/>
  <c r="S225" i="3"/>
  <c r="H225" i="10" s="1"/>
  <c r="N226" i="10" s="1"/>
  <c r="T225" i="3"/>
  <c r="I225" i="10" s="1"/>
  <c r="O226" i="10" s="1"/>
  <c r="R225" i="3"/>
  <c r="G225" i="10" s="1"/>
  <c r="U225" i="4"/>
  <c r="U225" i="2"/>
  <c r="I225" i="1" s="1"/>
  <c r="S212" i="9"/>
  <c r="V205" i="4"/>
  <c r="N205" i="4"/>
  <c r="Z199" i="4"/>
  <c r="U198" i="3"/>
  <c r="J198" i="10" s="1"/>
  <c r="Z201" i="4"/>
  <c r="Z203" i="4"/>
  <c r="W204" i="4"/>
  <c r="U202" i="3"/>
  <c r="W202" i="3" s="1"/>
  <c r="L202" i="10" s="1"/>
  <c r="R203" i="10" s="1"/>
  <c r="S226" i="3"/>
  <c r="H226" i="10" s="1"/>
  <c r="N227" i="10" s="1"/>
  <c r="S207" i="3"/>
  <c r="H207" i="10" s="1"/>
  <c r="N208" i="10" s="1"/>
  <c r="V207" i="3"/>
  <c r="K207" i="10" s="1"/>
  <c r="Q208" i="10" s="1"/>
  <c r="J207" i="10"/>
  <c r="W207" i="3"/>
  <c r="L207" i="10" s="1"/>
  <c r="R208" i="10" s="1"/>
  <c r="K207" i="3"/>
  <c r="K207" i="9" s="1"/>
  <c r="Q208" i="9" s="1"/>
  <c r="L207" i="3"/>
  <c r="L207" i="9" s="1"/>
  <c r="R208" i="9" s="1"/>
  <c r="J207" i="9"/>
  <c r="Z205" i="4"/>
  <c r="N202" i="4"/>
  <c r="N200" i="4"/>
  <c r="N198" i="4"/>
  <c r="U205" i="3"/>
  <c r="J205" i="10" s="1"/>
  <c r="P206" i="10" s="1"/>
  <c r="J204" i="3"/>
  <c r="J204" i="9" s="1"/>
  <c r="P205" i="9" s="1"/>
  <c r="T226" i="3"/>
  <c r="I226" i="10" s="1"/>
  <c r="O227" i="10" s="1"/>
  <c r="R213" i="3"/>
  <c r="G213" i="10" s="1"/>
  <c r="V213" i="3"/>
  <c r="K213" i="10" s="1"/>
  <c r="Q214" i="10" s="1"/>
  <c r="W213" i="3"/>
  <c r="L213" i="10" s="1"/>
  <c r="R214" i="10" s="1"/>
  <c r="J213" i="10"/>
  <c r="U214" i="10" s="1"/>
  <c r="P210" i="10"/>
  <c r="Z206" i="4"/>
  <c r="J198" i="3"/>
  <c r="G198" i="3" s="1"/>
  <c r="G198" i="9" s="1"/>
  <c r="N204" i="4"/>
  <c r="Z202" i="4"/>
  <c r="Z198" i="4"/>
  <c r="M210" i="3"/>
  <c r="M210" i="9" s="1"/>
  <c r="J210" i="9"/>
  <c r="U209" i="9"/>
  <c r="G223" i="3"/>
  <c r="G223" i="9" s="1"/>
  <c r="I226" i="4"/>
  <c r="U199" i="3"/>
  <c r="J199" i="10" s="1"/>
  <c r="P200" i="10" s="1"/>
  <c r="D201" i="9"/>
  <c r="J202" i="3"/>
  <c r="K202" i="3" s="1"/>
  <c r="K202" i="9" s="1"/>
  <c r="Q203" i="9" s="1"/>
  <c r="U210" i="10"/>
  <c r="U215" i="10"/>
  <c r="K202" i="4"/>
  <c r="P215" i="9"/>
  <c r="I227" i="4"/>
  <c r="P227" i="9"/>
  <c r="N206" i="4"/>
  <c r="Z204" i="4"/>
  <c r="V203" i="4"/>
  <c r="N201" i="4"/>
  <c r="N199" i="4"/>
  <c r="E200" i="9"/>
  <c r="X227" i="3"/>
  <c r="M227" i="10" s="1"/>
  <c r="J227" i="10"/>
  <c r="G227" i="9"/>
  <c r="I223" i="3"/>
  <c r="I223" i="9" s="1"/>
  <c r="O224" i="9" s="1"/>
  <c r="L224" i="3"/>
  <c r="L224" i="9" s="1"/>
  <c r="R225" i="9" s="1"/>
  <c r="X207" i="3"/>
  <c r="M207" i="10" s="1"/>
  <c r="G212" i="3"/>
  <c r="G212" i="9" s="1"/>
  <c r="H212" i="3"/>
  <c r="H212" i="9" s="1"/>
  <c r="N213" i="9" s="1"/>
  <c r="I212" i="3"/>
  <c r="I212" i="9" s="1"/>
  <c r="O213" i="9" s="1"/>
  <c r="J212" i="9"/>
  <c r="K212" i="3"/>
  <c r="K212" i="9" s="1"/>
  <c r="Q213" i="9" s="1"/>
  <c r="L212" i="3"/>
  <c r="L212" i="9" s="1"/>
  <c r="R213" i="9" s="1"/>
  <c r="P211" i="10"/>
  <c r="W226" i="3"/>
  <c r="L226" i="10" s="1"/>
  <c r="R227" i="10" s="1"/>
  <c r="X226" i="3"/>
  <c r="M226" i="10" s="1"/>
  <c r="J226" i="10"/>
  <c r="I224" i="3"/>
  <c r="I224" i="9" s="1"/>
  <c r="O225" i="9" s="1"/>
  <c r="M224" i="3"/>
  <c r="M224" i="9" s="1"/>
  <c r="K224" i="3"/>
  <c r="K224" i="9" s="1"/>
  <c r="Q225" i="9" s="1"/>
  <c r="J224" i="2"/>
  <c r="G224" i="1" s="1"/>
  <c r="I224" i="4"/>
  <c r="X223" i="3"/>
  <c r="M223" i="10" s="1"/>
  <c r="U223" i="4"/>
  <c r="V223" i="3"/>
  <c r="K223" i="10" s="1"/>
  <c r="Q224" i="10" s="1"/>
  <c r="T223" i="3"/>
  <c r="I223" i="10" s="1"/>
  <c r="O224" i="10" s="1"/>
  <c r="R223" i="3"/>
  <c r="G223" i="10" s="1"/>
  <c r="J223" i="10"/>
  <c r="U223" i="10" s="1"/>
  <c r="S223" i="3"/>
  <c r="H223" i="10" s="1"/>
  <c r="N224" i="10" s="1"/>
  <c r="X222" i="3"/>
  <c r="M222" i="10" s="1"/>
  <c r="U222" i="10"/>
  <c r="P223" i="10"/>
  <c r="M222" i="3"/>
  <c r="M222" i="9" s="1"/>
  <c r="J222" i="9"/>
  <c r="J222" i="2"/>
  <c r="G222" i="1" s="1"/>
  <c r="I222" i="4"/>
  <c r="P222" i="10"/>
  <c r="U221" i="9"/>
  <c r="P222" i="9"/>
  <c r="X219" i="3"/>
  <c r="M219" i="10" s="1"/>
  <c r="J219" i="10"/>
  <c r="V219" i="3"/>
  <c r="K219" i="10" s="1"/>
  <c r="Q220" i="10" s="1"/>
  <c r="W219" i="3"/>
  <c r="L219" i="10" s="1"/>
  <c r="R220" i="10" s="1"/>
  <c r="V220" i="3"/>
  <c r="K220" i="10" s="1"/>
  <c r="Q221" i="10" s="1"/>
  <c r="S219" i="3"/>
  <c r="H219" i="10" s="1"/>
  <c r="N220" i="10" s="1"/>
  <c r="W220" i="3"/>
  <c r="L220" i="10" s="1"/>
  <c r="R221" i="10" s="1"/>
  <c r="R219" i="3"/>
  <c r="G219" i="10" s="1"/>
  <c r="P221" i="10"/>
  <c r="H219" i="3"/>
  <c r="H219" i="9" s="1"/>
  <c r="N220" i="9" s="1"/>
  <c r="G219" i="3"/>
  <c r="G219" i="9" s="1"/>
  <c r="J219" i="9"/>
  <c r="L219" i="3"/>
  <c r="L219" i="9" s="1"/>
  <c r="R220" i="9" s="1"/>
  <c r="M219" i="3"/>
  <c r="M219" i="9" s="1"/>
  <c r="U220" i="2"/>
  <c r="I220" i="1" s="1"/>
  <c r="U220" i="4"/>
  <c r="G220" i="3"/>
  <c r="G220" i="9" s="1"/>
  <c r="P221" i="9"/>
  <c r="I220" i="4"/>
  <c r="J220" i="2"/>
  <c r="G220" i="1" s="1"/>
  <c r="J219" i="4"/>
  <c r="S217" i="3"/>
  <c r="H217" i="10" s="1"/>
  <c r="N218" i="10" s="1"/>
  <c r="U217" i="2"/>
  <c r="I217" i="1" s="1"/>
  <c r="U217" i="4"/>
  <c r="W217" i="3"/>
  <c r="L217" i="10" s="1"/>
  <c r="R218" i="10" s="1"/>
  <c r="J217" i="10"/>
  <c r="P217" i="10"/>
  <c r="U216" i="4"/>
  <c r="U216" i="2"/>
  <c r="I216" i="1" s="1"/>
  <c r="X216" i="3"/>
  <c r="M216" i="10" s="1"/>
  <c r="J217" i="4"/>
  <c r="P219" i="9"/>
  <c r="U217" i="9"/>
  <c r="U216" i="9"/>
  <c r="P216" i="10"/>
  <c r="U216" i="10"/>
  <c r="W215" i="4"/>
  <c r="V215" i="4"/>
  <c r="G215" i="3"/>
  <c r="G215" i="9" s="1"/>
  <c r="M215" i="3"/>
  <c r="M215" i="9" s="1"/>
  <c r="P216" i="9"/>
  <c r="J215" i="2"/>
  <c r="G215" i="1" s="1"/>
  <c r="I215" i="4"/>
  <c r="U214" i="2"/>
  <c r="I214" i="1" s="1"/>
  <c r="U214" i="4"/>
  <c r="P215" i="10"/>
  <c r="I214" i="4"/>
  <c r="J214" i="2"/>
  <c r="G214" i="1" s="1"/>
  <c r="K221" i="3"/>
  <c r="K221" i="9" s="1"/>
  <c r="Q222" i="9" s="1"/>
  <c r="H221" i="3"/>
  <c r="H221" i="9" s="1"/>
  <c r="N222" i="9" s="1"/>
  <c r="L221" i="3"/>
  <c r="L221" i="9" s="1"/>
  <c r="R222" i="9" s="1"/>
  <c r="I221" i="3"/>
  <c r="I221" i="9" s="1"/>
  <c r="O222" i="9" s="1"/>
  <c r="M221" i="3"/>
  <c r="M221" i="9" s="1"/>
  <c r="S209" i="3"/>
  <c r="H209" i="10" s="1"/>
  <c r="N210" i="10" s="1"/>
  <c r="V209" i="3"/>
  <c r="K209" i="10" s="1"/>
  <c r="Q210" i="10" s="1"/>
  <c r="W209" i="3"/>
  <c r="L209" i="10" s="1"/>
  <c r="R210" i="10" s="1"/>
  <c r="T209" i="3"/>
  <c r="I209" i="10" s="1"/>
  <c r="O210" i="10" s="1"/>
  <c r="R209" i="3"/>
  <c r="G209" i="10" s="1"/>
  <c r="I226" i="9"/>
  <c r="O227" i="9" s="1"/>
  <c r="H226" i="9"/>
  <c r="N227" i="9" s="1"/>
  <c r="K226" i="9"/>
  <c r="Q227" i="9" s="1"/>
  <c r="L226" i="9"/>
  <c r="R227" i="9" s="1"/>
  <c r="X209" i="3"/>
  <c r="M209" i="10" s="1"/>
  <c r="V222" i="3"/>
  <c r="K222" i="10" s="1"/>
  <c r="Q223" i="10" s="1"/>
  <c r="W222" i="3"/>
  <c r="L222" i="10" s="1"/>
  <c r="R223" i="10" s="1"/>
  <c r="S222" i="3"/>
  <c r="H222" i="10" s="1"/>
  <c r="N223" i="10" s="1"/>
  <c r="T222" i="3"/>
  <c r="I222" i="10" s="1"/>
  <c r="O223" i="10" s="1"/>
  <c r="R222" i="3"/>
  <c r="G222" i="10" s="1"/>
  <c r="K209" i="3"/>
  <c r="K209" i="9" s="1"/>
  <c r="Q210" i="9" s="1"/>
  <c r="H209" i="3"/>
  <c r="H209" i="9" s="1"/>
  <c r="N210" i="9" s="1"/>
  <c r="L209" i="3"/>
  <c r="L209" i="9" s="1"/>
  <c r="R210" i="9" s="1"/>
  <c r="I209" i="3"/>
  <c r="I209" i="9" s="1"/>
  <c r="O210" i="9" s="1"/>
  <c r="V210" i="3"/>
  <c r="K210" i="10" s="1"/>
  <c r="Q211" i="10" s="1"/>
  <c r="W210" i="3"/>
  <c r="L210" i="10" s="1"/>
  <c r="R211" i="10" s="1"/>
  <c r="T210" i="3"/>
  <c r="I210" i="10" s="1"/>
  <c r="O211" i="10" s="1"/>
  <c r="S210" i="3"/>
  <c r="H210" i="10" s="1"/>
  <c r="N211" i="10" s="1"/>
  <c r="R210" i="3"/>
  <c r="G210" i="10" s="1"/>
  <c r="I210" i="3"/>
  <c r="I210" i="9" s="1"/>
  <c r="O211" i="9" s="1"/>
  <c r="L210" i="3"/>
  <c r="L210" i="9" s="1"/>
  <c r="R211" i="9" s="1"/>
  <c r="K210" i="3"/>
  <c r="K210" i="9" s="1"/>
  <c r="Q211" i="9" s="1"/>
  <c r="G210" i="3"/>
  <c r="G210" i="9" s="1"/>
  <c r="H210" i="3"/>
  <c r="H210" i="9" s="1"/>
  <c r="N211" i="9" s="1"/>
  <c r="I216" i="3"/>
  <c r="I216" i="9" s="1"/>
  <c r="O217" i="9" s="1"/>
  <c r="L216" i="3"/>
  <c r="L216" i="9" s="1"/>
  <c r="R217" i="9" s="1"/>
  <c r="K216" i="3"/>
  <c r="K216" i="9" s="1"/>
  <c r="Q217" i="9" s="1"/>
  <c r="G216" i="3"/>
  <c r="G216" i="9" s="1"/>
  <c r="H216" i="3"/>
  <c r="H216" i="9" s="1"/>
  <c r="N217" i="9" s="1"/>
  <c r="M216" i="3"/>
  <c r="M216" i="9" s="1"/>
  <c r="S215" i="3"/>
  <c r="H215" i="10" s="1"/>
  <c r="N216" i="10" s="1"/>
  <c r="W215" i="3"/>
  <c r="L215" i="10" s="1"/>
  <c r="R216" i="10" s="1"/>
  <c r="T215" i="3"/>
  <c r="I215" i="10" s="1"/>
  <c r="O216" i="10" s="1"/>
  <c r="V215" i="3"/>
  <c r="K215" i="10" s="1"/>
  <c r="Q216" i="10" s="1"/>
  <c r="R215" i="3"/>
  <c r="G215" i="10" s="1"/>
  <c r="S221" i="3"/>
  <c r="H221" i="10" s="1"/>
  <c r="N222" i="10" s="1"/>
  <c r="V221" i="3"/>
  <c r="K221" i="10" s="1"/>
  <c r="Q222" i="10" s="1"/>
  <c r="T221" i="3"/>
  <c r="I221" i="10" s="1"/>
  <c r="O222" i="10" s="1"/>
  <c r="W221" i="3"/>
  <c r="L221" i="10" s="1"/>
  <c r="R222" i="10" s="1"/>
  <c r="H220" i="3"/>
  <c r="H220" i="9" s="1"/>
  <c r="N221" i="9" s="1"/>
  <c r="I220" i="3"/>
  <c r="I220" i="9" s="1"/>
  <c r="O221" i="9" s="1"/>
  <c r="K220" i="3"/>
  <c r="K220" i="9" s="1"/>
  <c r="Q221" i="9" s="1"/>
  <c r="L220" i="3"/>
  <c r="L220" i="9" s="1"/>
  <c r="R221" i="9" s="1"/>
  <c r="M220" i="3"/>
  <c r="M220" i="9" s="1"/>
  <c r="V216" i="3"/>
  <c r="K216" i="10" s="1"/>
  <c r="Q217" i="10" s="1"/>
  <c r="W216" i="3"/>
  <c r="L216" i="10" s="1"/>
  <c r="R217" i="10" s="1"/>
  <c r="T216" i="3"/>
  <c r="I216" i="10" s="1"/>
  <c r="O217" i="10" s="1"/>
  <c r="R216" i="3"/>
  <c r="G216" i="10" s="1"/>
  <c r="S216" i="3"/>
  <c r="H216" i="10" s="1"/>
  <c r="N217" i="10" s="1"/>
  <c r="X215" i="3"/>
  <c r="M215" i="10" s="1"/>
  <c r="X221" i="3"/>
  <c r="M221" i="10" s="1"/>
  <c r="K227" i="9"/>
  <c r="Q228" i="9" s="1"/>
  <c r="H227" i="9"/>
  <c r="N228" i="9" s="1"/>
  <c r="L227" i="9"/>
  <c r="R228" i="9" s="1"/>
  <c r="I227" i="9"/>
  <c r="O228" i="9" s="1"/>
  <c r="K215" i="3"/>
  <c r="K215" i="9" s="1"/>
  <c r="Q216" i="9" s="1"/>
  <c r="L215" i="3"/>
  <c r="L215" i="9" s="1"/>
  <c r="R216" i="9" s="1"/>
  <c r="H215" i="3"/>
  <c r="H215" i="9" s="1"/>
  <c r="N216" i="9" s="1"/>
  <c r="I215" i="3"/>
  <c r="I215" i="9" s="1"/>
  <c r="O216" i="9" s="1"/>
  <c r="I208" i="3"/>
  <c r="I208" i="9" s="1"/>
  <c r="O209" i="9" s="1"/>
  <c r="K208" i="3"/>
  <c r="K208" i="9" s="1"/>
  <c r="Q209" i="9" s="1"/>
  <c r="H208" i="3"/>
  <c r="H208" i="9" s="1"/>
  <c r="N209" i="9" s="1"/>
  <c r="L208" i="3"/>
  <c r="L208" i="9" s="1"/>
  <c r="R209" i="9" s="1"/>
  <c r="M208" i="3"/>
  <c r="M208" i="9" s="1"/>
  <c r="G221" i="3"/>
  <c r="G221" i="9" s="1"/>
  <c r="R221" i="3"/>
  <c r="G221" i="10" s="1"/>
  <c r="S227" i="3"/>
  <c r="H227" i="10" s="1"/>
  <c r="N228" i="10" s="1"/>
  <c r="W227" i="3"/>
  <c r="L227" i="10" s="1"/>
  <c r="R228" i="10" s="1"/>
  <c r="T227" i="3"/>
  <c r="I227" i="10" s="1"/>
  <c r="O228" i="10" s="1"/>
  <c r="V227" i="3"/>
  <c r="K227" i="10" s="1"/>
  <c r="Q228" i="10" s="1"/>
  <c r="G209" i="3"/>
  <c r="G209" i="9" s="1"/>
  <c r="R227" i="3"/>
  <c r="G227" i="10" s="1"/>
  <c r="I222" i="3"/>
  <c r="I222" i="9" s="1"/>
  <c r="O223" i="9" s="1"/>
  <c r="L222" i="3"/>
  <c r="L222" i="9" s="1"/>
  <c r="R223" i="9" s="1"/>
  <c r="K222" i="3"/>
  <c r="K222" i="9" s="1"/>
  <c r="Q223" i="9" s="1"/>
  <c r="G222" i="3"/>
  <c r="G222" i="9" s="1"/>
  <c r="H222" i="3"/>
  <c r="H222" i="9" s="1"/>
  <c r="N223" i="9" s="1"/>
  <c r="W205" i="4"/>
  <c r="W203" i="4"/>
  <c r="U204" i="3"/>
  <c r="J204" i="10" s="1"/>
  <c r="P205" i="10" s="1"/>
  <c r="D205" i="10"/>
  <c r="D204" i="9"/>
  <c r="J205" i="3"/>
  <c r="I205" i="3" s="1"/>
  <c r="I205" i="9" s="1"/>
  <c r="O206" i="9" s="1"/>
  <c r="D206" i="9"/>
  <c r="J206" i="3"/>
  <c r="G206" i="3" s="1"/>
  <c r="G206" i="9" s="1"/>
  <c r="D203" i="9"/>
  <c r="J203" i="3"/>
  <c r="M203" i="3" s="1"/>
  <c r="M203" i="9" s="1"/>
  <c r="D205" i="9"/>
  <c r="E198" i="9"/>
  <c r="U203" i="3"/>
  <c r="D198" i="9"/>
  <c r="J199" i="3"/>
  <c r="M199" i="3" s="1"/>
  <c r="M199" i="9" s="1"/>
  <c r="E204" i="9"/>
  <c r="R196" i="2"/>
  <c r="S196" i="2"/>
  <c r="R197" i="2"/>
  <c r="S197" i="2"/>
  <c r="G197" i="2"/>
  <c r="H197" i="2"/>
  <c r="G196" i="2"/>
  <c r="H196" i="2"/>
  <c r="W224" i="4" l="1"/>
  <c r="S219" i="9"/>
  <c r="J203" i="4"/>
  <c r="J206" i="4"/>
  <c r="V205" i="3"/>
  <c r="K205" i="10" s="1"/>
  <c r="Q206" i="10" s="1"/>
  <c r="M203" i="4"/>
  <c r="H200" i="3"/>
  <c r="H200" i="9" s="1"/>
  <c r="N201" i="9" s="1"/>
  <c r="I200" i="3"/>
  <c r="I200" i="9" s="1"/>
  <c r="O201" i="9" s="1"/>
  <c r="R199" i="3"/>
  <c r="G199" i="10" s="1"/>
  <c r="K200" i="3"/>
  <c r="K200" i="9" s="1"/>
  <c r="Q201" i="9" s="1"/>
  <c r="T200" i="3"/>
  <c r="I200" i="10" s="1"/>
  <c r="O201" i="10" s="1"/>
  <c r="K218" i="4"/>
  <c r="M218" i="4" s="1"/>
  <c r="W212" i="4"/>
  <c r="X213" i="4" s="1"/>
  <c r="J213" i="1" s="1"/>
  <c r="W200" i="3"/>
  <c r="L200" i="10" s="1"/>
  <c r="R201" i="10" s="1"/>
  <c r="S198" i="3"/>
  <c r="H198" i="10" s="1"/>
  <c r="N199" i="10" s="1"/>
  <c r="L200" i="3"/>
  <c r="L200" i="9" s="1"/>
  <c r="R201" i="9" s="1"/>
  <c r="R200" i="3"/>
  <c r="G200" i="10" s="1"/>
  <c r="R198" i="3"/>
  <c r="G198" i="10" s="1"/>
  <c r="Y205" i="4"/>
  <c r="W219" i="4"/>
  <c r="Y219" i="4" s="1"/>
  <c r="K205" i="4"/>
  <c r="M205" i="4" s="1"/>
  <c r="H201" i="3"/>
  <c r="H201" i="9" s="1"/>
  <c r="N202" i="9" s="1"/>
  <c r="W218" i="4"/>
  <c r="X219" i="4" s="1"/>
  <c r="J219" i="1" s="1"/>
  <c r="P224" i="10"/>
  <c r="S224" i="10" s="1"/>
  <c r="V198" i="3"/>
  <c r="K198" i="10" s="1"/>
  <c r="Q199" i="10" s="1"/>
  <c r="J201" i="9"/>
  <c r="U201" i="9" s="1"/>
  <c r="T198" i="3"/>
  <c r="I198" i="10" s="1"/>
  <c r="O199" i="10" s="1"/>
  <c r="W221" i="4"/>
  <c r="Y221" i="4" s="1"/>
  <c r="R205" i="3"/>
  <c r="G205" i="10" s="1"/>
  <c r="T205" i="3"/>
  <c r="I205" i="10" s="1"/>
  <c r="O206" i="10" s="1"/>
  <c r="S205" i="3"/>
  <c r="H205" i="10" s="1"/>
  <c r="N206" i="10" s="1"/>
  <c r="X205" i="3"/>
  <c r="M205" i="10" s="1"/>
  <c r="W205" i="3"/>
  <c r="L205" i="10" s="1"/>
  <c r="R206" i="10" s="1"/>
  <c r="V227" i="4"/>
  <c r="Y227" i="4" s="1"/>
  <c r="J204" i="4"/>
  <c r="M204" i="4" s="1"/>
  <c r="X198" i="3"/>
  <c r="M198" i="10" s="1"/>
  <c r="S199" i="3"/>
  <c r="H199" i="10" s="1"/>
  <c r="N200" i="10" s="1"/>
  <c r="I201" i="4"/>
  <c r="J201" i="4" s="1"/>
  <c r="J208" i="4"/>
  <c r="M208" i="4" s="1"/>
  <c r="V199" i="3"/>
  <c r="K199" i="10" s="1"/>
  <c r="Q200" i="10" s="1"/>
  <c r="W198" i="3"/>
  <c r="L198" i="10" s="1"/>
  <c r="R199" i="10" s="1"/>
  <c r="T199" i="3"/>
  <c r="I199" i="10" s="1"/>
  <c r="O200" i="10" s="1"/>
  <c r="M206" i="4"/>
  <c r="K209" i="4"/>
  <c r="S214" i="9"/>
  <c r="J221" i="4"/>
  <c r="M221" i="4" s="1"/>
  <c r="S209" i="10"/>
  <c r="X200" i="3"/>
  <c r="M200" i="10" s="1"/>
  <c r="G201" i="3"/>
  <c r="G201" i="9" s="1"/>
  <c r="J210" i="4"/>
  <c r="K210" i="4"/>
  <c r="L198" i="3"/>
  <c r="L198" i="9" s="1"/>
  <c r="R199" i="9" s="1"/>
  <c r="I198" i="3"/>
  <c r="I198" i="9" s="1"/>
  <c r="O199" i="9" s="1"/>
  <c r="T202" i="3"/>
  <c r="I202" i="10" s="1"/>
  <c r="O203" i="10" s="1"/>
  <c r="H198" i="3"/>
  <c r="H198" i="9" s="1"/>
  <c r="N199" i="9" s="1"/>
  <c r="U199" i="10"/>
  <c r="U226" i="10"/>
  <c r="K198" i="3"/>
  <c r="K198" i="9" s="1"/>
  <c r="Q199" i="9" s="1"/>
  <c r="X202" i="3"/>
  <c r="M202" i="10" s="1"/>
  <c r="M202" i="3"/>
  <c r="M202" i="9" s="1"/>
  <c r="Y202" i="4"/>
  <c r="U225" i="10"/>
  <c r="J202" i="10"/>
  <c r="P203" i="10" s="1"/>
  <c r="M198" i="3"/>
  <c r="M198" i="9" s="1"/>
  <c r="U214" i="9"/>
  <c r="I197" i="2"/>
  <c r="J197" i="2" s="1"/>
  <c r="G197" i="1" s="1"/>
  <c r="J198" i="9"/>
  <c r="X199" i="3"/>
  <c r="M199" i="10" s="1"/>
  <c r="J200" i="10"/>
  <c r="P201" i="10" s="1"/>
  <c r="W207" i="4"/>
  <c r="Y207" i="4" s="1"/>
  <c r="S218" i="9"/>
  <c r="V200" i="3"/>
  <c r="K200" i="10" s="1"/>
  <c r="Q201" i="10" s="1"/>
  <c r="S212" i="10"/>
  <c r="M200" i="3"/>
  <c r="M200" i="9" s="1"/>
  <c r="G202" i="3"/>
  <c r="G202" i="9" s="1"/>
  <c r="S202" i="3"/>
  <c r="H202" i="10" s="1"/>
  <c r="N203" i="10" s="1"/>
  <c r="W199" i="3"/>
  <c r="L199" i="10" s="1"/>
  <c r="R200" i="10" s="1"/>
  <c r="L201" i="3"/>
  <c r="L201" i="9" s="1"/>
  <c r="R202" i="9" s="1"/>
  <c r="G200" i="3"/>
  <c r="G200" i="9" s="1"/>
  <c r="S215" i="10"/>
  <c r="P225" i="10"/>
  <c r="S225" i="10" s="1"/>
  <c r="S215" i="9"/>
  <c r="S213" i="10"/>
  <c r="U211" i="10"/>
  <c r="U212" i="10"/>
  <c r="S219" i="10"/>
  <c r="Y206" i="4"/>
  <c r="M202" i="4"/>
  <c r="S201" i="3"/>
  <c r="H201" i="10" s="1"/>
  <c r="N202" i="10" s="1"/>
  <c r="T204" i="3"/>
  <c r="I204" i="10" s="1"/>
  <c r="O205" i="10" s="1"/>
  <c r="X201" i="3"/>
  <c r="M201" i="10" s="1"/>
  <c r="M207" i="4"/>
  <c r="M204" i="3"/>
  <c r="M204" i="9" s="1"/>
  <c r="I202" i="3"/>
  <c r="I202" i="9" s="1"/>
  <c r="O203" i="9" s="1"/>
  <c r="J202" i="9"/>
  <c r="P203" i="9" s="1"/>
  <c r="G204" i="3"/>
  <c r="G204" i="9" s="1"/>
  <c r="M206" i="3"/>
  <c r="M206" i="9" s="1"/>
  <c r="P225" i="9"/>
  <c r="S225" i="9" s="1"/>
  <c r="J200" i="2"/>
  <c r="G200" i="1" s="1"/>
  <c r="I200" i="4"/>
  <c r="W211" i="4"/>
  <c r="V211" i="4"/>
  <c r="L206" i="3"/>
  <c r="L206" i="9" s="1"/>
  <c r="R207" i="9" s="1"/>
  <c r="L204" i="3"/>
  <c r="L204" i="9" s="1"/>
  <c r="R205" i="9" s="1"/>
  <c r="X204" i="4"/>
  <c r="J204" i="1" s="1"/>
  <c r="U227" i="10"/>
  <c r="U228" i="10"/>
  <c r="T201" i="3"/>
  <c r="I201" i="10" s="1"/>
  <c r="O202" i="10" s="1"/>
  <c r="H202" i="3"/>
  <c r="H202" i="9" s="1"/>
  <c r="N203" i="9" s="1"/>
  <c r="I206" i="3"/>
  <c r="I206" i="9" s="1"/>
  <c r="O207" i="9" s="1"/>
  <c r="G203" i="3"/>
  <c r="G203" i="9" s="1"/>
  <c r="K204" i="3"/>
  <c r="K204" i="9" s="1"/>
  <c r="Q205" i="9" s="1"/>
  <c r="S224" i="9"/>
  <c r="I204" i="3"/>
  <c r="I204" i="9" s="1"/>
  <c r="O205" i="9" s="1"/>
  <c r="R201" i="3"/>
  <c r="G201" i="10" s="1"/>
  <c r="W201" i="3"/>
  <c r="L201" i="10" s="1"/>
  <c r="R202" i="10" s="1"/>
  <c r="T197" i="2"/>
  <c r="U197" i="2" s="1"/>
  <c r="I197" i="1" s="1"/>
  <c r="I196" i="2"/>
  <c r="J196" i="2" s="1"/>
  <c r="G196" i="1" s="1"/>
  <c r="X204" i="3"/>
  <c r="M204" i="10" s="1"/>
  <c r="H204" i="3"/>
  <c r="H204" i="9" s="1"/>
  <c r="N205" i="9" s="1"/>
  <c r="J201" i="10"/>
  <c r="P202" i="10" s="1"/>
  <c r="L202" i="3"/>
  <c r="L202" i="9" s="1"/>
  <c r="R203" i="9" s="1"/>
  <c r="K206" i="3"/>
  <c r="K206" i="9" s="1"/>
  <c r="Q207" i="9" s="1"/>
  <c r="V204" i="3"/>
  <c r="K204" i="10" s="1"/>
  <c r="Q205" i="10" s="1"/>
  <c r="Y210" i="4"/>
  <c r="U224" i="10"/>
  <c r="J212" i="4"/>
  <c r="K212" i="4"/>
  <c r="V206" i="3"/>
  <c r="K206" i="10" s="1"/>
  <c r="Q207" i="10" s="1"/>
  <c r="U199" i="2"/>
  <c r="I199" i="1" s="1"/>
  <c r="U199" i="4"/>
  <c r="V199" i="4" s="1"/>
  <c r="U201" i="2"/>
  <c r="I201" i="1" s="1"/>
  <c r="U201" i="4"/>
  <c r="V201" i="4" s="1"/>
  <c r="X203" i="4"/>
  <c r="J203" i="1" s="1"/>
  <c r="U223" i="9"/>
  <c r="U200" i="2"/>
  <c r="I200" i="1" s="1"/>
  <c r="U200" i="4"/>
  <c r="J199" i="2"/>
  <c r="G199" i="1" s="1"/>
  <c r="I199" i="4"/>
  <c r="J211" i="4"/>
  <c r="K211" i="4"/>
  <c r="W206" i="3"/>
  <c r="L206" i="10" s="1"/>
  <c r="R207" i="10" s="1"/>
  <c r="J216" i="4"/>
  <c r="M216" i="4" s="1"/>
  <c r="J206" i="10"/>
  <c r="U207" i="10" s="1"/>
  <c r="R206" i="3"/>
  <c r="G206" i="10" s="1"/>
  <c r="J198" i="2"/>
  <c r="G198" i="1" s="1"/>
  <c r="I198" i="4"/>
  <c r="S228" i="9"/>
  <c r="V208" i="4"/>
  <c r="W208" i="4"/>
  <c r="I201" i="3"/>
  <c r="I201" i="9" s="1"/>
  <c r="O202" i="9" s="1"/>
  <c r="K201" i="3"/>
  <c r="K201" i="9" s="1"/>
  <c r="Q202" i="9" s="1"/>
  <c r="W209" i="4"/>
  <c r="T196" i="2"/>
  <c r="U196" i="2" s="1"/>
  <c r="I196" i="1" s="1"/>
  <c r="P228" i="10"/>
  <c r="S228" i="10" s="1"/>
  <c r="Y204" i="4"/>
  <c r="T206" i="3"/>
  <c r="I206" i="10" s="1"/>
  <c r="O207" i="10" s="1"/>
  <c r="S221" i="10"/>
  <c r="U224" i="9"/>
  <c r="U198" i="2"/>
  <c r="I198" i="1" s="1"/>
  <c r="U198" i="4"/>
  <c r="X206" i="3"/>
  <c r="M206" i="10" s="1"/>
  <c r="V226" i="4"/>
  <c r="W226" i="4"/>
  <c r="S226" i="10"/>
  <c r="V225" i="4"/>
  <c r="W225" i="4"/>
  <c r="S211" i="10"/>
  <c r="P220" i="9"/>
  <c r="S220" i="9" s="1"/>
  <c r="U219" i="9"/>
  <c r="M217" i="4"/>
  <c r="X205" i="4"/>
  <c r="J205" i="1" s="1"/>
  <c r="M205" i="3"/>
  <c r="M205" i="9" s="1"/>
  <c r="U213" i="10"/>
  <c r="P214" i="10"/>
  <c r="S214" i="10" s="1"/>
  <c r="U220" i="9"/>
  <c r="L206" i="4"/>
  <c r="H206" i="1" s="1"/>
  <c r="S227" i="9"/>
  <c r="Y215" i="4"/>
  <c r="P208" i="9"/>
  <c r="S208" i="9" s="1"/>
  <c r="H205" i="3"/>
  <c r="H205" i="9" s="1"/>
  <c r="N206" i="9" s="1"/>
  <c r="S210" i="9"/>
  <c r="Y224" i="4"/>
  <c r="U208" i="9"/>
  <c r="P199" i="10"/>
  <c r="M219" i="4"/>
  <c r="J226" i="4"/>
  <c r="K226" i="4"/>
  <c r="S209" i="9"/>
  <c r="H206" i="3"/>
  <c r="H206" i="9" s="1"/>
  <c r="N207" i="9" s="1"/>
  <c r="Y203" i="4"/>
  <c r="K227" i="4"/>
  <c r="J227" i="4"/>
  <c r="L203" i="4"/>
  <c r="H203" i="1" s="1"/>
  <c r="R202" i="3"/>
  <c r="G202" i="10" s="1"/>
  <c r="V202" i="3"/>
  <c r="K202" i="10" s="1"/>
  <c r="Q203" i="10" s="1"/>
  <c r="J206" i="9"/>
  <c r="P207" i="9" s="1"/>
  <c r="S210" i="10"/>
  <c r="U211" i="9"/>
  <c r="U210" i="9"/>
  <c r="P211" i="9"/>
  <c r="S211" i="9" s="1"/>
  <c r="U208" i="10"/>
  <c r="P208" i="10"/>
  <c r="S208" i="10" s="1"/>
  <c r="W204" i="3"/>
  <c r="L204" i="10" s="1"/>
  <c r="R205" i="10" s="1"/>
  <c r="U213" i="9"/>
  <c r="U212" i="9"/>
  <c r="P213" i="9"/>
  <c r="S213" i="9" s="1"/>
  <c r="X206" i="4"/>
  <c r="J206" i="1" s="1"/>
  <c r="U205" i="10"/>
  <c r="L207" i="4"/>
  <c r="H207" i="1" s="1"/>
  <c r="Y218" i="4"/>
  <c r="P227" i="10"/>
  <c r="S227" i="10" s="1"/>
  <c r="K224" i="4"/>
  <c r="J224" i="4"/>
  <c r="W223" i="4"/>
  <c r="V223" i="4"/>
  <c r="S223" i="10"/>
  <c r="P223" i="9"/>
  <c r="S223" i="9" s="1"/>
  <c r="U222" i="9"/>
  <c r="K222" i="4"/>
  <c r="J222" i="4"/>
  <c r="S222" i="10"/>
  <c r="S222" i="9"/>
  <c r="U220" i="10"/>
  <c r="P220" i="10"/>
  <c r="S220" i="10" s="1"/>
  <c r="U219" i="10"/>
  <c r="V220" i="4"/>
  <c r="W220" i="4"/>
  <c r="S221" i="9"/>
  <c r="K220" i="4"/>
  <c r="J220" i="4"/>
  <c r="P218" i="10"/>
  <c r="S218" i="10" s="1"/>
  <c r="U218" i="10"/>
  <c r="V217" i="4"/>
  <c r="W217" i="4"/>
  <c r="U217" i="10"/>
  <c r="V216" i="4"/>
  <c r="W216" i="4"/>
  <c r="S217" i="10"/>
  <c r="S217" i="9"/>
  <c r="S216" i="9"/>
  <c r="S216" i="10"/>
  <c r="J215" i="4"/>
  <c r="K215" i="4"/>
  <c r="V214" i="4"/>
  <c r="W214" i="4"/>
  <c r="K214" i="4"/>
  <c r="J214" i="4"/>
  <c r="X203" i="3"/>
  <c r="M203" i="10" s="1"/>
  <c r="J203" i="10"/>
  <c r="S204" i="3"/>
  <c r="H204" i="10" s="1"/>
  <c r="N205" i="10" s="1"/>
  <c r="R204" i="3"/>
  <c r="G204" i="10" s="1"/>
  <c r="J205" i="9"/>
  <c r="P206" i="9" s="1"/>
  <c r="G205" i="3"/>
  <c r="G205" i="9" s="1"/>
  <c r="L205" i="3"/>
  <c r="L205" i="9" s="1"/>
  <c r="R206" i="9" s="1"/>
  <c r="K205" i="3"/>
  <c r="K205" i="9" s="1"/>
  <c r="Q206" i="9" s="1"/>
  <c r="R203" i="3"/>
  <c r="G203" i="10" s="1"/>
  <c r="H203" i="3"/>
  <c r="H203" i="9" s="1"/>
  <c r="N204" i="9" s="1"/>
  <c r="I203" i="3"/>
  <c r="I203" i="9" s="1"/>
  <c r="O204" i="9" s="1"/>
  <c r="K203" i="3"/>
  <c r="K203" i="9" s="1"/>
  <c r="Q204" i="9" s="1"/>
  <c r="L203" i="3"/>
  <c r="L203" i="9" s="1"/>
  <c r="R204" i="9" s="1"/>
  <c r="J203" i="9"/>
  <c r="U204" i="9" s="1"/>
  <c r="P199" i="9"/>
  <c r="S203" i="3"/>
  <c r="H203" i="10" s="1"/>
  <c r="N204" i="10" s="1"/>
  <c r="T203" i="3"/>
  <c r="I203" i="10" s="1"/>
  <c r="O204" i="10" s="1"/>
  <c r="V203" i="3"/>
  <c r="K203" i="10" s="1"/>
  <c r="Q204" i="10" s="1"/>
  <c r="W203" i="3"/>
  <c r="L203" i="10" s="1"/>
  <c r="R204" i="10" s="1"/>
  <c r="G199" i="3"/>
  <c r="G199" i="9" s="1"/>
  <c r="H199" i="3"/>
  <c r="H199" i="9" s="1"/>
  <c r="N200" i="9" s="1"/>
  <c r="I199" i="3"/>
  <c r="I199" i="9" s="1"/>
  <c r="O200" i="9" s="1"/>
  <c r="K199" i="3"/>
  <c r="K199" i="9" s="1"/>
  <c r="Q200" i="9" s="1"/>
  <c r="J199" i="9"/>
  <c r="L199" i="3"/>
  <c r="L199" i="9" s="1"/>
  <c r="R200" i="9" s="1"/>
  <c r="R195" i="2"/>
  <c r="S195" i="2"/>
  <c r="G195" i="2"/>
  <c r="H195" i="2"/>
  <c r="L218" i="4" l="1"/>
  <c r="H218" i="1" s="1"/>
  <c r="L219" i="4"/>
  <c r="H219" i="1" s="1"/>
  <c r="Y212" i="4"/>
  <c r="S201" i="9"/>
  <c r="L204" i="4"/>
  <c r="H204" i="1" s="1"/>
  <c r="S199" i="9"/>
  <c r="P202" i="9"/>
  <c r="X207" i="4"/>
  <c r="J207" i="1" s="1"/>
  <c r="S199" i="10"/>
  <c r="L220" i="4"/>
  <c r="H220" i="1" s="1"/>
  <c r="L205" i="4"/>
  <c r="H205" i="1" s="1"/>
  <c r="X228" i="4"/>
  <c r="J228" i="1" s="1"/>
  <c r="S206" i="10"/>
  <c r="W201" i="4"/>
  <c r="X202" i="4" s="1"/>
  <c r="J202" i="1" s="1"/>
  <c r="X222" i="4"/>
  <c r="J222" i="1" s="1"/>
  <c r="U202" i="9"/>
  <c r="M210" i="4"/>
  <c r="L209" i="4"/>
  <c r="H209" i="1" s="1"/>
  <c r="U200" i="10"/>
  <c r="S200" i="10"/>
  <c r="K201" i="4"/>
  <c r="M201" i="4" s="1"/>
  <c r="X211" i="4"/>
  <c r="J211" i="1" s="1"/>
  <c r="M209" i="4"/>
  <c r="S205" i="10"/>
  <c r="U203" i="10"/>
  <c r="L208" i="4"/>
  <c r="H208" i="1" s="1"/>
  <c r="S201" i="10"/>
  <c r="S205" i="9"/>
  <c r="X212" i="4"/>
  <c r="J212" i="1" s="1"/>
  <c r="X225" i="4"/>
  <c r="J225" i="1" s="1"/>
  <c r="T195" i="2"/>
  <c r="U195" i="2" s="1"/>
  <c r="I195" i="1" s="1"/>
  <c r="L210" i="4"/>
  <c r="H210" i="1" s="1"/>
  <c r="W199" i="4"/>
  <c r="Y199" i="4" s="1"/>
  <c r="U206" i="10"/>
  <c r="S202" i="10"/>
  <c r="S203" i="9"/>
  <c r="M211" i="4"/>
  <c r="U206" i="9"/>
  <c r="M226" i="4"/>
  <c r="P207" i="10"/>
  <c r="S207" i="10" s="1"/>
  <c r="S202" i="9"/>
  <c r="U202" i="10"/>
  <c r="X216" i="4"/>
  <c r="J216" i="1" s="1"/>
  <c r="U205" i="9"/>
  <c r="S203" i="10"/>
  <c r="U201" i="10"/>
  <c r="Y211" i="4"/>
  <c r="L222" i="4"/>
  <c r="H222" i="1" s="1"/>
  <c r="J200" i="4"/>
  <c r="K200" i="4"/>
  <c r="M227" i="4"/>
  <c r="L228" i="4"/>
  <c r="H228" i="1" s="1"/>
  <c r="Y208" i="4"/>
  <c r="X214" i="4"/>
  <c r="J214" i="1" s="1"/>
  <c r="L214" i="4"/>
  <c r="H214" i="1" s="1"/>
  <c r="Y225" i="4"/>
  <c r="X220" i="4"/>
  <c r="J220" i="1" s="1"/>
  <c r="Y223" i="4"/>
  <c r="L226" i="4"/>
  <c r="H226" i="1" s="1"/>
  <c r="X208" i="4"/>
  <c r="J208" i="1" s="1"/>
  <c r="U207" i="9"/>
  <c r="L217" i="4"/>
  <c r="H217" i="1" s="1"/>
  <c r="V200" i="4"/>
  <c r="W200" i="4"/>
  <c r="I195" i="2"/>
  <c r="J195" i="2" s="1"/>
  <c r="G195" i="1" s="1"/>
  <c r="M224" i="4"/>
  <c r="L225" i="4"/>
  <c r="H225" i="1" s="1"/>
  <c r="Y226" i="4"/>
  <c r="Y214" i="4"/>
  <c r="L227" i="4"/>
  <c r="H227" i="1" s="1"/>
  <c r="X226" i="4"/>
  <c r="J226" i="1" s="1"/>
  <c r="W198" i="4"/>
  <c r="V198" i="4"/>
  <c r="Y201" i="4"/>
  <c r="M215" i="4"/>
  <c r="X224" i="4"/>
  <c r="J224" i="1" s="1"/>
  <c r="J198" i="4"/>
  <c r="K198" i="4"/>
  <c r="L211" i="4"/>
  <c r="H211" i="1" s="1"/>
  <c r="X209" i="4"/>
  <c r="J209" i="1" s="1"/>
  <c r="X227" i="4"/>
  <c r="J227" i="1" s="1"/>
  <c r="X210" i="4"/>
  <c r="J210" i="1" s="1"/>
  <c r="Y209" i="4"/>
  <c r="K199" i="4"/>
  <c r="J199" i="4"/>
  <c r="L213" i="4"/>
  <c r="H213" i="1" s="1"/>
  <c r="M212" i="4"/>
  <c r="S207" i="9"/>
  <c r="X215" i="4"/>
  <c r="J215" i="1" s="1"/>
  <c r="L212" i="4"/>
  <c r="H212" i="1" s="1"/>
  <c r="L224" i="4"/>
  <c r="H224" i="1" s="1"/>
  <c r="L216" i="4"/>
  <c r="H216" i="1" s="1"/>
  <c r="M214" i="4"/>
  <c r="Y217" i="4"/>
  <c r="X217" i="4"/>
  <c r="J217" i="1" s="1"/>
  <c r="M222" i="4"/>
  <c r="L223" i="4"/>
  <c r="H223" i="1" s="1"/>
  <c r="X218" i="4"/>
  <c r="J218" i="1" s="1"/>
  <c r="U204" i="10"/>
  <c r="M220" i="4"/>
  <c r="Y220" i="4"/>
  <c r="X221" i="4"/>
  <c r="J221" i="1" s="1"/>
  <c r="X223" i="4"/>
  <c r="J223" i="1" s="1"/>
  <c r="L221" i="4"/>
  <c r="H221" i="1" s="1"/>
  <c r="S206" i="9"/>
  <c r="L215" i="4"/>
  <c r="H215" i="1" s="1"/>
  <c r="Y216" i="4"/>
  <c r="P204" i="10"/>
  <c r="S204" i="10" s="1"/>
  <c r="U203" i="9"/>
  <c r="P204" i="9"/>
  <c r="S204" i="9" s="1"/>
  <c r="U199" i="9"/>
  <c r="P200" i="9"/>
  <c r="S200" i="9" s="1"/>
  <c r="U200" i="9"/>
  <c r="R194" i="2"/>
  <c r="S194" i="2"/>
  <c r="G194" i="2"/>
  <c r="H194" i="2"/>
  <c r="Y200" i="4" l="1"/>
  <c r="L202" i="4"/>
  <c r="H202" i="1" s="1"/>
  <c r="L201" i="4"/>
  <c r="H201" i="1" s="1"/>
  <c r="T194" i="2"/>
  <c r="U194" i="2" s="1"/>
  <c r="I194" i="1" s="1"/>
  <c r="L199" i="4"/>
  <c r="H199" i="1" s="1"/>
  <c r="M200" i="4"/>
  <c r="I194" i="2"/>
  <c r="J194" i="2" s="1"/>
  <c r="G194" i="1" s="1"/>
  <c r="X200" i="4"/>
  <c r="J200" i="1" s="1"/>
  <c r="M199" i="4"/>
  <c r="L200" i="4"/>
  <c r="H200" i="1" s="1"/>
  <c r="Y198" i="4"/>
  <c r="M198" i="4"/>
  <c r="X201" i="4"/>
  <c r="J201" i="1" s="1"/>
  <c r="X199" i="4"/>
  <c r="J199" i="1" s="1"/>
  <c r="R193" i="2"/>
  <c r="S193" i="2"/>
  <c r="G193" i="2"/>
  <c r="H193" i="2"/>
  <c r="T193" i="2" l="1"/>
  <c r="U193" i="2" s="1"/>
  <c r="I193" i="1" s="1"/>
  <c r="I193" i="2"/>
  <c r="J193" i="2" s="1"/>
  <c r="G193" i="1" s="1"/>
  <c r="C193" i="3"/>
  <c r="D193" i="3"/>
  <c r="E193" i="3"/>
  <c r="E193" i="9" s="1"/>
  <c r="F193" i="3"/>
  <c r="F193" i="9" s="1"/>
  <c r="N193" i="3"/>
  <c r="C193" i="10" s="1"/>
  <c r="O193" i="3"/>
  <c r="D193" i="10" s="1"/>
  <c r="P193" i="3"/>
  <c r="E193" i="10" s="1"/>
  <c r="Q193" i="3"/>
  <c r="F193" i="10" s="1"/>
  <c r="C194" i="3"/>
  <c r="C194" i="9" s="1"/>
  <c r="D194" i="3"/>
  <c r="D194" i="9" s="1"/>
  <c r="E194" i="3"/>
  <c r="E194" i="9" s="1"/>
  <c r="F194" i="3"/>
  <c r="F194" i="9" s="1"/>
  <c r="N194" i="3"/>
  <c r="C194" i="10" s="1"/>
  <c r="O194" i="3"/>
  <c r="P194" i="3"/>
  <c r="Q194" i="3"/>
  <c r="C195" i="3"/>
  <c r="C195" i="9" s="1"/>
  <c r="D195" i="3"/>
  <c r="E195" i="3"/>
  <c r="F195" i="3"/>
  <c r="F195" i="9" s="1"/>
  <c r="N195" i="3"/>
  <c r="C195" i="10" s="1"/>
  <c r="O195" i="3"/>
  <c r="P195" i="3"/>
  <c r="Q195" i="3"/>
  <c r="F195" i="10" s="1"/>
  <c r="C196" i="3"/>
  <c r="C196" i="9" s="1"/>
  <c r="D196" i="3"/>
  <c r="E196" i="3"/>
  <c r="F196" i="3"/>
  <c r="F196" i="9" s="1"/>
  <c r="N196" i="3"/>
  <c r="C196" i="10" s="1"/>
  <c r="O196" i="3"/>
  <c r="D196" i="10" s="1"/>
  <c r="P196" i="3"/>
  <c r="E196" i="10" s="1"/>
  <c r="Q196" i="3"/>
  <c r="F196" i="10" s="1"/>
  <c r="C197" i="3"/>
  <c r="C197" i="9" s="1"/>
  <c r="D197" i="3"/>
  <c r="E197" i="3"/>
  <c r="E197" i="9" s="1"/>
  <c r="F197" i="3"/>
  <c r="F197" i="9" s="1"/>
  <c r="N197" i="3"/>
  <c r="C197" i="10" s="1"/>
  <c r="O197" i="3"/>
  <c r="D197" i="10" s="1"/>
  <c r="P197" i="3"/>
  <c r="Q197" i="3"/>
  <c r="F197" i="10" s="1"/>
  <c r="F194" i="10"/>
  <c r="C193" i="9"/>
  <c r="D193" i="9"/>
  <c r="E195" i="9"/>
  <c r="O193" i="4"/>
  <c r="P193" i="4"/>
  <c r="Q193" i="4"/>
  <c r="R193" i="4"/>
  <c r="S193" i="4"/>
  <c r="T193" i="4"/>
  <c r="U193" i="4"/>
  <c r="O194" i="4"/>
  <c r="P194" i="4"/>
  <c r="Q194" i="4"/>
  <c r="R194" i="4"/>
  <c r="S194" i="4"/>
  <c r="T194" i="4"/>
  <c r="U194" i="4"/>
  <c r="O195" i="4"/>
  <c r="P195" i="4"/>
  <c r="Q195" i="4"/>
  <c r="R195" i="4"/>
  <c r="S195" i="4"/>
  <c r="T195" i="4"/>
  <c r="U195" i="4"/>
  <c r="O196" i="4"/>
  <c r="P196" i="4"/>
  <c r="Q196" i="4"/>
  <c r="R196" i="4"/>
  <c r="S196" i="4"/>
  <c r="T196" i="4"/>
  <c r="U196" i="4"/>
  <c r="O197" i="4"/>
  <c r="P197" i="4"/>
  <c r="Q197" i="4"/>
  <c r="R197" i="4"/>
  <c r="S197" i="4"/>
  <c r="T197" i="4"/>
  <c r="U197" i="4"/>
  <c r="C193" i="4"/>
  <c r="D193" i="4"/>
  <c r="E193" i="4"/>
  <c r="F193" i="4"/>
  <c r="G193" i="4"/>
  <c r="H193" i="4"/>
  <c r="I193" i="4"/>
  <c r="C194" i="4"/>
  <c r="D194" i="4"/>
  <c r="E194" i="4"/>
  <c r="F194" i="4"/>
  <c r="G194" i="4"/>
  <c r="H194" i="4"/>
  <c r="I194" i="4"/>
  <c r="J194" i="4" s="1"/>
  <c r="C195" i="4"/>
  <c r="D195" i="4"/>
  <c r="E195" i="4"/>
  <c r="F195" i="4"/>
  <c r="G195" i="4"/>
  <c r="H195" i="4"/>
  <c r="I195" i="4"/>
  <c r="J195" i="4" s="1"/>
  <c r="C196" i="4"/>
  <c r="D196" i="4"/>
  <c r="E196" i="4"/>
  <c r="F196" i="4"/>
  <c r="G196" i="4"/>
  <c r="H196" i="4"/>
  <c r="I196" i="4"/>
  <c r="C197" i="4"/>
  <c r="D197" i="4"/>
  <c r="E197" i="4"/>
  <c r="F197" i="4"/>
  <c r="G197" i="4"/>
  <c r="H197" i="4"/>
  <c r="I197" i="4"/>
  <c r="R192" i="2"/>
  <c r="S192" i="2"/>
  <c r="G192" i="2"/>
  <c r="H192" i="2"/>
  <c r="I192" i="2" l="1"/>
  <c r="J192" i="2" s="1"/>
  <c r="G192" i="1" s="1"/>
  <c r="K197" i="4"/>
  <c r="J193" i="4"/>
  <c r="J196" i="4"/>
  <c r="W196" i="4"/>
  <c r="W193" i="4"/>
  <c r="V196" i="4"/>
  <c r="Y196" i="4" s="1"/>
  <c r="J197" i="4"/>
  <c r="Z194" i="4"/>
  <c r="N196" i="4"/>
  <c r="K196" i="4"/>
  <c r="M196" i="4" s="1"/>
  <c r="T192" i="2"/>
  <c r="U192" i="2" s="1"/>
  <c r="I192" i="1" s="1"/>
  <c r="V195" i="4"/>
  <c r="Z195" i="4"/>
  <c r="N195" i="4"/>
  <c r="N194" i="4"/>
  <c r="Z197" i="4"/>
  <c r="N197" i="4"/>
  <c r="N193" i="4"/>
  <c r="Z193" i="4"/>
  <c r="J196" i="3"/>
  <c r="M196" i="3" s="1"/>
  <c r="M196" i="9" s="1"/>
  <c r="M197" i="4"/>
  <c r="L198" i="4"/>
  <c r="H198" i="1" s="1"/>
  <c r="L197" i="4"/>
  <c r="H197" i="1" s="1"/>
  <c r="W197" i="4"/>
  <c r="Z196" i="4"/>
  <c r="E196" i="9"/>
  <c r="V197" i="4"/>
  <c r="U196" i="3"/>
  <c r="X196" i="3" s="1"/>
  <c r="M196" i="10" s="1"/>
  <c r="J197" i="3"/>
  <c r="J197" i="9" s="1"/>
  <c r="D197" i="9"/>
  <c r="U195" i="3"/>
  <c r="S195" i="3" s="1"/>
  <c r="H195" i="10" s="1"/>
  <c r="E195" i="10"/>
  <c r="W195" i="4"/>
  <c r="X195" i="3"/>
  <c r="M195" i="10" s="1"/>
  <c r="V195" i="3"/>
  <c r="K195" i="10" s="1"/>
  <c r="Q196" i="10" s="1"/>
  <c r="K195" i="4"/>
  <c r="M195" i="4" s="1"/>
  <c r="D195" i="9"/>
  <c r="J195" i="3"/>
  <c r="H195" i="3" s="1"/>
  <c r="H195" i="9" s="1"/>
  <c r="N196" i="9" s="1"/>
  <c r="V194" i="4"/>
  <c r="U194" i="3"/>
  <c r="T194" i="3" s="1"/>
  <c r="I194" i="10" s="1"/>
  <c r="O195" i="10" s="1"/>
  <c r="D194" i="10"/>
  <c r="R194" i="3"/>
  <c r="G194" i="10" s="1"/>
  <c r="V193" i="4"/>
  <c r="Y193" i="4" s="1"/>
  <c r="K193" i="4"/>
  <c r="M193" i="4" s="1"/>
  <c r="N196" i="10"/>
  <c r="I196" i="3"/>
  <c r="I196" i="9" s="1"/>
  <c r="O197" i="9" s="1"/>
  <c r="K196" i="3"/>
  <c r="K196" i="9" s="1"/>
  <c r="Q197" i="9" s="1"/>
  <c r="U197" i="3"/>
  <c r="E197" i="10"/>
  <c r="J193" i="3"/>
  <c r="G193" i="3" s="1"/>
  <c r="G193" i="9" s="1"/>
  <c r="D195" i="10"/>
  <c r="E194" i="10"/>
  <c r="U193" i="3"/>
  <c r="J194" i="3"/>
  <c r="M194" i="3" s="1"/>
  <c r="M194" i="9" s="1"/>
  <c r="D196" i="9"/>
  <c r="T195" i="3"/>
  <c r="I195" i="10" s="1"/>
  <c r="O196" i="10" s="1"/>
  <c r="J195" i="10"/>
  <c r="P196" i="10" s="1"/>
  <c r="W194" i="4"/>
  <c r="K194" i="4"/>
  <c r="M194" i="4" s="1"/>
  <c r="R191" i="2"/>
  <c r="S191" i="2"/>
  <c r="G191" i="2"/>
  <c r="H191" i="2"/>
  <c r="L196" i="3" l="1"/>
  <c r="L196" i="9" s="1"/>
  <c r="R197" i="9" s="1"/>
  <c r="H196" i="3"/>
  <c r="H196" i="9" s="1"/>
  <c r="N197" i="9" s="1"/>
  <c r="J196" i="9"/>
  <c r="T191" i="2"/>
  <c r="U191" i="2" s="1"/>
  <c r="I191" i="1" s="1"/>
  <c r="G196" i="3"/>
  <c r="G196" i="9" s="1"/>
  <c r="X197" i="4"/>
  <c r="J197" i="1" s="1"/>
  <c r="Y195" i="4"/>
  <c r="Y194" i="4"/>
  <c r="I191" i="2"/>
  <c r="J191" i="2" s="1"/>
  <c r="G191" i="1" s="1"/>
  <c r="X196" i="4"/>
  <c r="J196" i="1" s="1"/>
  <c r="L194" i="4"/>
  <c r="H194" i="1" s="1"/>
  <c r="X195" i="4"/>
  <c r="J195" i="1" s="1"/>
  <c r="L196" i="4"/>
  <c r="H196" i="1" s="1"/>
  <c r="P198" i="9"/>
  <c r="U198" i="9"/>
  <c r="L195" i="4"/>
  <c r="H195" i="1" s="1"/>
  <c r="Y197" i="4"/>
  <c r="X198" i="4"/>
  <c r="J198" i="1" s="1"/>
  <c r="X194" i="4"/>
  <c r="J194" i="1" s="1"/>
  <c r="W196" i="3"/>
  <c r="L196" i="10" s="1"/>
  <c r="R197" i="10" s="1"/>
  <c r="J196" i="10"/>
  <c r="U196" i="10" s="1"/>
  <c r="V196" i="3"/>
  <c r="K196" i="10" s="1"/>
  <c r="Q197" i="10" s="1"/>
  <c r="R196" i="3"/>
  <c r="G196" i="10" s="1"/>
  <c r="T196" i="3"/>
  <c r="I196" i="10" s="1"/>
  <c r="O197" i="10" s="1"/>
  <c r="S196" i="3"/>
  <c r="H196" i="10" s="1"/>
  <c r="N197" i="10" s="1"/>
  <c r="G197" i="3"/>
  <c r="G197" i="9" s="1"/>
  <c r="L197" i="3"/>
  <c r="L197" i="9" s="1"/>
  <c r="R198" i="9" s="1"/>
  <c r="K197" i="3"/>
  <c r="K197" i="9" s="1"/>
  <c r="Q198" i="9" s="1"/>
  <c r="H197" i="3"/>
  <c r="H197" i="9" s="1"/>
  <c r="N198" i="9" s="1"/>
  <c r="M197" i="3"/>
  <c r="M197" i="9" s="1"/>
  <c r="I197" i="3"/>
  <c r="I197" i="9" s="1"/>
  <c r="O198" i="9" s="1"/>
  <c r="R195" i="3"/>
  <c r="G195" i="10" s="1"/>
  <c r="W195" i="3"/>
  <c r="L195" i="10" s="1"/>
  <c r="R196" i="10" s="1"/>
  <c r="S196" i="10" s="1"/>
  <c r="G195" i="3"/>
  <c r="G195" i="9" s="1"/>
  <c r="J195" i="9"/>
  <c r="U196" i="9" s="1"/>
  <c r="K195" i="3"/>
  <c r="K195" i="9" s="1"/>
  <c r="Q196" i="9" s="1"/>
  <c r="I195" i="3"/>
  <c r="I195" i="9" s="1"/>
  <c r="O196" i="9" s="1"/>
  <c r="L195" i="3"/>
  <c r="L195" i="9" s="1"/>
  <c r="R196" i="9" s="1"/>
  <c r="M195" i="3"/>
  <c r="M195" i="9" s="1"/>
  <c r="J194" i="10"/>
  <c r="P195" i="10" s="1"/>
  <c r="X194" i="3"/>
  <c r="M194" i="10" s="1"/>
  <c r="V194" i="3"/>
  <c r="K194" i="10" s="1"/>
  <c r="Q195" i="10" s="1"/>
  <c r="S194" i="3"/>
  <c r="H194" i="10" s="1"/>
  <c r="N195" i="10" s="1"/>
  <c r="W194" i="3"/>
  <c r="L194" i="10" s="1"/>
  <c r="R195" i="10" s="1"/>
  <c r="P197" i="9"/>
  <c r="S197" i="9" s="1"/>
  <c r="M193" i="3"/>
  <c r="M193" i="9" s="1"/>
  <c r="W197" i="3"/>
  <c r="L197" i="10" s="1"/>
  <c r="R198" i="10" s="1"/>
  <c r="X197" i="3"/>
  <c r="M197" i="10" s="1"/>
  <c r="J197" i="10"/>
  <c r="S197" i="3"/>
  <c r="H197" i="10" s="1"/>
  <c r="N198" i="10" s="1"/>
  <c r="T197" i="3"/>
  <c r="I197" i="10" s="1"/>
  <c r="O198" i="10" s="1"/>
  <c r="V197" i="3"/>
  <c r="K197" i="10" s="1"/>
  <c r="Q198" i="10" s="1"/>
  <c r="R197" i="3"/>
  <c r="G197" i="10" s="1"/>
  <c r="J193" i="9"/>
  <c r="H193" i="3"/>
  <c r="H193" i="9" s="1"/>
  <c r="N194" i="9" s="1"/>
  <c r="I193" i="3"/>
  <c r="I193" i="9" s="1"/>
  <c r="O194" i="9" s="1"/>
  <c r="K193" i="3"/>
  <c r="K193" i="9" s="1"/>
  <c r="Q194" i="9" s="1"/>
  <c r="L193" i="3"/>
  <c r="L193" i="9" s="1"/>
  <c r="R194" i="9" s="1"/>
  <c r="U197" i="9"/>
  <c r="I194" i="3"/>
  <c r="I194" i="9" s="1"/>
  <c r="O195" i="9" s="1"/>
  <c r="K194" i="3"/>
  <c r="K194" i="9" s="1"/>
  <c r="Q195" i="9" s="1"/>
  <c r="J194" i="9"/>
  <c r="L194" i="3"/>
  <c r="L194" i="9" s="1"/>
  <c r="R195" i="9" s="1"/>
  <c r="H194" i="3"/>
  <c r="H194" i="9" s="1"/>
  <c r="N195" i="9" s="1"/>
  <c r="G194" i="3"/>
  <c r="G194" i="9" s="1"/>
  <c r="S193" i="3"/>
  <c r="H193" i="10" s="1"/>
  <c r="N194" i="10" s="1"/>
  <c r="T193" i="3"/>
  <c r="I193" i="10" s="1"/>
  <c r="O194" i="10" s="1"/>
  <c r="V193" i="3"/>
  <c r="K193" i="10" s="1"/>
  <c r="Q194" i="10" s="1"/>
  <c r="W193" i="3"/>
  <c r="L193" i="10" s="1"/>
  <c r="R194" i="10" s="1"/>
  <c r="R193" i="3"/>
  <c r="G193" i="10" s="1"/>
  <c r="X193" i="3"/>
  <c r="M193" i="10" s="1"/>
  <c r="J193" i="10"/>
  <c r="R190" i="2"/>
  <c r="S190" i="2"/>
  <c r="G190" i="2"/>
  <c r="H190" i="2"/>
  <c r="T190" i="2" l="1"/>
  <c r="U190" i="2" s="1"/>
  <c r="I190" i="1" s="1"/>
  <c r="P196" i="9"/>
  <c r="S196" i="9" s="1"/>
  <c r="I190" i="2"/>
  <c r="J190" i="2" s="1"/>
  <c r="G190" i="1" s="1"/>
  <c r="P198" i="10"/>
  <c r="U198" i="10"/>
  <c r="S198" i="9"/>
  <c r="S198" i="10"/>
  <c r="P197" i="10"/>
  <c r="S197" i="10" s="1"/>
  <c r="U195" i="10"/>
  <c r="U197" i="10"/>
  <c r="S195" i="10"/>
  <c r="P194" i="10"/>
  <c r="S194" i="10" s="1"/>
  <c r="U194" i="9"/>
  <c r="P195" i="9"/>
  <c r="S195" i="9" s="1"/>
  <c r="U194" i="10"/>
  <c r="U195" i="9"/>
  <c r="P194" i="9"/>
  <c r="S194" i="9" s="1"/>
  <c r="R189" i="2"/>
  <c r="S189" i="2"/>
  <c r="G189" i="2"/>
  <c r="H189" i="2"/>
  <c r="T189" i="2" l="1"/>
  <c r="U189" i="2" s="1"/>
  <c r="I189" i="1" s="1"/>
  <c r="I189" i="2"/>
  <c r="J189" i="2" s="1"/>
  <c r="G189" i="1" s="1"/>
  <c r="R188" i="2"/>
  <c r="S188" i="2"/>
  <c r="G188" i="2"/>
  <c r="H188" i="2"/>
  <c r="T188" i="2" l="1"/>
  <c r="U188" i="2" s="1"/>
  <c r="I188" i="1" s="1"/>
  <c r="I188" i="2"/>
  <c r="J188" i="2" s="1"/>
  <c r="G188" i="1" s="1"/>
  <c r="C188" i="3"/>
  <c r="C188" i="9" s="1"/>
  <c r="D188" i="3"/>
  <c r="E188" i="3"/>
  <c r="F188" i="3"/>
  <c r="F188" i="9" s="1"/>
  <c r="N188" i="3"/>
  <c r="C188" i="10" s="1"/>
  <c r="O188" i="3"/>
  <c r="D188" i="10" s="1"/>
  <c r="P188" i="3"/>
  <c r="Q188" i="3"/>
  <c r="F188" i="10" s="1"/>
  <c r="C189" i="3"/>
  <c r="C189" i="9" s="1"/>
  <c r="D189" i="3"/>
  <c r="E189" i="3"/>
  <c r="F189" i="3"/>
  <c r="F189" i="9" s="1"/>
  <c r="N189" i="3"/>
  <c r="C189" i="10" s="1"/>
  <c r="O189" i="3"/>
  <c r="P189" i="3"/>
  <c r="E189" i="10" s="1"/>
  <c r="Q189" i="3"/>
  <c r="F189" i="10" s="1"/>
  <c r="C190" i="3"/>
  <c r="C190" i="9" s="1"/>
  <c r="D190" i="3"/>
  <c r="D190" i="9" s="1"/>
  <c r="E190" i="3"/>
  <c r="E190" i="9" s="1"/>
  <c r="F190" i="3"/>
  <c r="F190" i="9" s="1"/>
  <c r="N190" i="3"/>
  <c r="C190" i="10" s="1"/>
  <c r="O190" i="3"/>
  <c r="P190" i="3"/>
  <c r="E190" i="10" s="1"/>
  <c r="Q190" i="3"/>
  <c r="F190" i="10" s="1"/>
  <c r="C191" i="3"/>
  <c r="C191" i="9" s="1"/>
  <c r="D191" i="3"/>
  <c r="D191" i="9" s="1"/>
  <c r="E191" i="3"/>
  <c r="F191" i="3"/>
  <c r="F191" i="9" s="1"/>
  <c r="N191" i="3"/>
  <c r="C191" i="10" s="1"/>
  <c r="O191" i="3"/>
  <c r="D191" i="10" s="1"/>
  <c r="P191" i="3"/>
  <c r="E191" i="10" s="1"/>
  <c r="Q191" i="3"/>
  <c r="F191" i="10" s="1"/>
  <c r="C192" i="3"/>
  <c r="C192" i="9" s="1"/>
  <c r="D192" i="3"/>
  <c r="D192" i="9" s="1"/>
  <c r="E192" i="3"/>
  <c r="E192" i="9" s="1"/>
  <c r="F192" i="3"/>
  <c r="F192" i="9" s="1"/>
  <c r="N192" i="3"/>
  <c r="C192" i="10" s="1"/>
  <c r="O192" i="3"/>
  <c r="P192" i="3"/>
  <c r="E192" i="10" s="1"/>
  <c r="Q192" i="3"/>
  <c r="F192" i="10" s="1"/>
  <c r="D192" i="10"/>
  <c r="E188" i="9"/>
  <c r="E191" i="9"/>
  <c r="O188" i="4"/>
  <c r="P188" i="4"/>
  <c r="Q188" i="4"/>
  <c r="R188" i="4"/>
  <c r="S188" i="4"/>
  <c r="T188" i="4"/>
  <c r="U188" i="4"/>
  <c r="O189" i="4"/>
  <c r="P189" i="4"/>
  <c r="Q189" i="4"/>
  <c r="R189" i="4"/>
  <c r="S189" i="4"/>
  <c r="T189" i="4"/>
  <c r="U189" i="4"/>
  <c r="O190" i="4"/>
  <c r="P190" i="4"/>
  <c r="Q190" i="4"/>
  <c r="R190" i="4"/>
  <c r="S190" i="4"/>
  <c r="T190" i="4"/>
  <c r="U190" i="4"/>
  <c r="O191" i="4"/>
  <c r="P191" i="4"/>
  <c r="Q191" i="4"/>
  <c r="R191" i="4"/>
  <c r="S191" i="4"/>
  <c r="T191" i="4"/>
  <c r="U191" i="4"/>
  <c r="O192" i="4"/>
  <c r="P192" i="4"/>
  <c r="Q192" i="4"/>
  <c r="R192" i="4"/>
  <c r="S192" i="4"/>
  <c r="T192" i="4"/>
  <c r="U192" i="4"/>
  <c r="C188" i="4"/>
  <c r="D188" i="4"/>
  <c r="E188" i="4"/>
  <c r="F188" i="4"/>
  <c r="G188" i="4"/>
  <c r="H188" i="4"/>
  <c r="I188" i="4"/>
  <c r="C189" i="4"/>
  <c r="D189" i="4"/>
  <c r="E189" i="4"/>
  <c r="F189" i="4"/>
  <c r="G189" i="4"/>
  <c r="H189" i="4"/>
  <c r="I189" i="4"/>
  <c r="C190" i="4"/>
  <c r="D190" i="4"/>
  <c r="E190" i="4"/>
  <c r="F190" i="4"/>
  <c r="G190" i="4"/>
  <c r="H190" i="4"/>
  <c r="I190" i="4"/>
  <c r="C191" i="4"/>
  <c r="D191" i="4"/>
  <c r="E191" i="4"/>
  <c r="F191" i="4"/>
  <c r="G191" i="4"/>
  <c r="H191" i="4"/>
  <c r="I191" i="4"/>
  <c r="C192" i="4"/>
  <c r="D192" i="4"/>
  <c r="E192" i="4"/>
  <c r="F192" i="4"/>
  <c r="G192" i="4"/>
  <c r="H192" i="4"/>
  <c r="I192" i="4"/>
  <c r="R187" i="2"/>
  <c r="S187" i="2"/>
  <c r="G187" i="2"/>
  <c r="H187" i="2"/>
  <c r="W189" i="4" l="1"/>
  <c r="U191" i="3"/>
  <c r="W191" i="3" s="1"/>
  <c r="L191" i="10" s="1"/>
  <c r="R192" i="10" s="1"/>
  <c r="J192" i="4"/>
  <c r="V189" i="4"/>
  <c r="T187" i="2"/>
  <c r="U187" i="2" s="1"/>
  <c r="I187" i="1" s="1"/>
  <c r="I187" i="2"/>
  <c r="J187" i="2" s="1"/>
  <c r="G187" i="1" s="1"/>
  <c r="K190" i="4"/>
  <c r="V191" i="4"/>
  <c r="J189" i="4"/>
  <c r="N189" i="4"/>
  <c r="W191" i="4"/>
  <c r="Y191" i="4" s="1"/>
  <c r="Z192" i="4"/>
  <c r="Z190" i="4"/>
  <c r="V188" i="4"/>
  <c r="N190" i="4"/>
  <c r="N188" i="4"/>
  <c r="V190" i="4"/>
  <c r="Z189" i="4"/>
  <c r="Y189" i="4"/>
  <c r="J191" i="3"/>
  <c r="K191" i="3" s="1"/>
  <c r="K191" i="9" s="1"/>
  <c r="Q192" i="9" s="1"/>
  <c r="K191" i="4"/>
  <c r="N191" i="4"/>
  <c r="V192" i="4"/>
  <c r="Z188" i="4"/>
  <c r="N192" i="4"/>
  <c r="Z191" i="4"/>
  <c r="W192" i="4"/>
  <c r="J191" i="4"/>
  <c r="U190" i="3"/>
  <c r="X190" i="3" s="1"/>
  <c r="M190" i="10" s="1"/>
  <c r="J190" i="4"/>
  <c r="J190" i="3"/>
  <c r="I190" i="3" s="1"/>
  <c r="I190" i="9" s="1"/>
  <c r="O191" i="9" s="1"/>
  <c r="U189" i="3"/>
  <c r="V189" i="3" s="1"/>
  <c r="K189" i="10" s="1"/>
  <c r="Q190" i="10" s="1"/>
  <c r="J189" i="3"/>
  <c r="H189" i="3" s="1"/>
  <c r="H189" i="9" s="1"/>
  <c r="N190" i="9" s="1"/>
  <c r="W188" i="4"/>
  <c r="J188" i="4"/>
  <c r="D189" i="9"/>
  <c r="U192" i="3"/>
  <c r="R192" i="3" s="1"/>
  <c r="G192" i="10" s="1"/>
  <c r="E189" i="9"/>
  <c r="J192" i="3"/>
  <c r="G192" i="3" s="1"/>
  <c r="G192" i="9" s="1"/>
  <c r="D188" i="9"/>
  <c r="J188" i="3"/>
  <c r="U188" i="3"/>
  <c r="R188" i="3" s="1"/>
  <c r="G188" i="10" s="1"/>
  <c r="D190" i="10"/>
  <c r="D189" i="10"/>
  <c r="E188" i="10"/>
  <c r="W190" i="4"/>
  <c r="K192" i="4"/>
  <c r="K188" i="4"/>
  <c r="K189" i="4"/>
  <c r="R186" i="2"/>
  <c r="S186" i="2"/>
  <c r="G186" i="2"/>
  <c r="H186" i="2"/>
  <c r="M189" i="4" l="1"/>
  <c r="H191" i="3"/>
  <c r="H191" i="9" s="1"/>
  <c r="N192" i="9" s="1"/>
  <c r="M191" i="3"/>
  <c r="M191" i="9" s="1"/>
  <c r="G191" i="3"/>
  <c r="G191" i="9" s="1"/>
  <c r="L191" i="3"/>
  <c r="L191" i="9" s="1"/>
  <c r="R192" i="9" s="1"/>
  <c r="S191" i="3"/>
  <c r="H191" i="10" s="1"/>
  <c r="N192" i="10" s="1"/>
  <c r="V191" i="3"/>
  <c r="K191" i="10" s="1"/>
  <c r="Q192" i="10" s="1"/>
  <c r="R191" i="3"/>
  <c r="G191" i="10" s="1"/>
  <c r="X191" i="3"/>
  <c r="M191" i="10" s="1"/>
  <c r="T191" i="3"/>
  <c r="I191" i="10" s="1"/>
  <c r="O192" i="10" s="1"/>
  <c r="J191" i="10"/>
  <c r="P192" i="10" s="1"/>
  <c r="T186" i="2"/>
  <c r="U186" i="2" s="1"/>
  <c r="I186" i="1" s="1"/>
  <c r="L189" i="4"/>
  <c r="H189" i="1" s="1"/>
  <c r="J191" i="9"/>
  <c r="Y188" i="4"/>
  <c r="L190" i="4"/>
  <c r="H190" i="1" s="1"/>
  <c r="M188" i="4"/>
  <c r="Y190" i="4"/>
  <c r="I186" i="2"/>
  <c r="J186" i="2" s="1"/>
  <c r="G186" i="1" s="1"/>
  <c r="I191" i="3"/>
  <c r="I191" i="9" s="1"/>
  <c r="O192" i="9" s="1"/>
  <c r="X189" i="4"/>
  <c r="J189" i="1" s="1"/>
  <c r="M192" i="4"/>
  <c r="L193" i="4"/>
  <c r="H193" i="1" s="1"/>
  <c r="Y192" i="4"/>
  <c r="X193" i="4"/>
  <c r="J193" i="1" s="1"/>
  <c r="L192" i="4"/>
  <c r="H192" i="1" s="1"/>
  <c r="X190" i="4"/>
  <c r="J190" i="1" s="1"/>
  <c r="G189" i="3"/>
  <c r="G189" i="9" s="1"/>
  <c r="X191" i="4"/>
  <c r="J191" i="1" s="1"/>
  <c r="M190" i="4"/>
  <c r="J189" i="9"/>
  <c r="P190" i="9" s="1"/>
  <c r="X192" i="4"/>
  <c r="J192" i="1" s="1"/>
  <c r="L191" i="4"/>
  <c r="H191" i="1" s="1"/>
  <c r="T189" i="3"/>
  <c r="I189" i="10" s="1"/>
  <c r="O190" i="10" s="1"/>
  <c r="M189" i="3"/>
  <c r="M189" i="9" s="1"/>
  <c r="L189" i="3"/>
  <c r="L189" i="9" s="1"/>
  <c r="R190" i="9" s="1"/>
  <c r="S189" i="3"/>
  <c r="H189" i="10" s="1"/>
  <c r="N190" i="10" s="1"/>
  <c r="M191" i="4"/>
  <c r="S190" i="3"/>
  <c r="H190" i="10" s="1"/>
  <c r="N191" i="10" s="1"/>
  <c r="R190" i="3"/>
  <c r="G190" i="10" s="1"/>
  <c r="J190" i="10"/>
  <c r="T190" i="3"/>
  <c r="I190" i="10" s="1"/>
  <c r="O191" i="10" s="1"/>
  <c r="W190" i="3"/>
  <c r="L190" i="10" s="1"/>
  <c r="R191" i="10" s="1"/>
  <c r="V190" i="3"/>
  <c r="K190" i="10" s="1"/>
  <c r="Q191" i="10" s="1"/>
  <c r="G190" i="3"/>
  <c r="G190" i="9" s="1"/>
  <c r="J190" i="9"/>
  <c r="H190" i="3"/>
  <c r="H190" i="9" s="1"/>
  <c r="N191" i="9" s="1"/>
  <c r="L190" i="3"/>
  <c r="L190" i="9" s="1"/>
  <c r="R191" i="9" s="1"/>
  <c r="M190" i="3"/>
  <c r="M190" i="9" s="1"/>
  <c r="K190" i="3"/>
  <c r="K190" i="9" s="1"/>
  <c r="Q191" i="9" s="1"/>
  <c r="X189" i="3"/>
  <c r="M189" i="10" s="1"/>
  <c r="J189" i="10"/>
  <c r="R189" i="3"/>
  <c r="G189" i="10" s="1"/>
  <c r="W189" i="3"/>
  <c r="L189" i="10" s="1"/>
  <c r="R190" i="10" s="1"/>
  <c r="K189" i="3"/>
  <c r="K189" i="9" s="1"/>
  <c r="Q190" i="9" s="1"/>
  <c r="I189" i="3"/>
  <c r="I189" i="9" s="1"/>
  <c r="O190" i="9" s="1"/>
  <c r="X188" i="3"/>
  <c r="M188" i="10" s="1"/>
  <c r="J188" i="9"/>
  <c r="I188" i="3"/>
  <c r="I188" i="9" s="1"/>
  <c r="O189" i="9" s="1"/>
  <c r="H188" i="3"/>
  <c r="H188" i="9" s="1"/>
  <c r="N189" i="9" s="1"/>
  <c r="K188" i="3"/>
  <c r="K188" i="9" s="1"/>
  <c r="Q189" i="9" s="1"/>
  <c r="L188" i="3"/>
  <c r="L188" i="9" s="1"/>
  <c r="R189" i="9" s="1"/>
  <c r="J192" i="10"/>
  <c r="S192" i="3"/>
  <c r="H192" i="10" s="1"/>
  <c r="N193" i="10" s="1"/>
  <c r="T192" i="3"/>
  <c r="I192" i="10" s="1"/>
  <c r="O193" i="10" s="1"/>
  <c r="V192" i="3"/>
  <c r="K192" i="10" s="1"/>
  <c r="Q193" i="10" s="1"/>
  <c r="W192" i="3"/>
  <c r="L192" i="10" s="1"/>
  <c r="R193" i="10" s="1"/>
  <c r="X192" i="3"/>
  <c r="M192" i="10" s="1"/>
  <c r="J192" i="9"/>
  <c r="L192" i="3"/>
  <c r="L192" i="9" s="1"/>
  <c r="R193" i="9" s="1"/>
  <c r="H192" i="3"/>
  <c r="H192" i="9" s="1"/>
  <c r="N193" i="9" s="1"/>
  <c r="K192" i="3"/>
  <c r="K192" i="9" s="1"/>
  <c r="Q193" i="9" s="1"/>
  <c r="I192" i="3"/>
  <c r="I192" i="9" s="1"/>
  <c r="O193" i="9" s="1"/>
  <c r="G188" i="3"/>
  <c r="G188" i="9" s="1"/>
  <c r="M192" i="3"/>
  <c r="M192" i="9" s="1"/>
  <c r="P192" i="9"/>
  <c r="S188" i="3"/>
  <c r="H188" i="10" s="1"/>
  <c r="N189" i="10" s="1"/>
  <c r="T188" i="3"/>
  <c r="I188" i="10" s="1"/>
  <c r="O189" i="10" s="1"/>
  <c r="V188" i="3"/>
  <c r="K188" i="10" s="1"/>
  <c r="Q189" i="10" s="1"/>
  <c r="W188" i="3"/>
  <c r="L188" i="10" s="1"/>
  <c r="R189" i="10" s="1"/>
  <c r="J188" i="10"/>
  <c r="M188" i="3"/>
  <c r="M188" i="9" s="1"/>
  <c r="R185" i="2"/>
  <c r="S185" i="2"/>
  <c r="G185" i="2"/>
  <c r="H185" i="2"/>
  <c r="S192" i="10" l="1"/>
  <c r="U191" i="10"/>
  <c r="U191" i="9"/>
  <c r="S192" i="9"/>
  <c r="I185" i="2"/>
  <c r="J185" i="2" s="1"/>
  <c r="G185" i="1" s="1"/>
  <c r="T185" i="2"/>
  <c r="U185" i="2" s="1"/>
  <c r="I185" i="1" s="1"/>
  <c r="S190" i="9"/>
  <c r="U192" i="10"/>
  <c r="P193" i="10"/>
  <c r="S193" i="10" s="1"/>
  <c r="U193" i="10"/>
  <c r="U189" i="10"/>
  <c r="U190" i="9"/>
  <c r="U192" i="9"/>
  <c r="P193" i="9"/>
  <c r="S193" i="9" s="1"/>
  <c r="U193" i="9"/>
  <c r="P191" i="10"/>
  <c r="S191" i="10" s="1"/>
  <c r="U190" i="10"/>
  <c r="P191" i="9"/>
  <c r="S191" i="9" s="1"/>
  <c r="P190" i="10"/>
  <c r="S190" i="10" s="1"/>
  <c r="P189" i="10"/>
  <c r="S189" i="10" s="1"/>
  <c r="P189" i="9"/>
  <c r="S189" i="9" s="1"/>
  <c r="U189" i="9"/>
  <c r="R184" i="2"/>
  <c r="S184" i="2"/>
  <c r="G184" i="2"/>
  <c r="H184" i="2"/>
  <c r="T184" i="2" l="1"/>
  <c r="U184" i="2" s="1"/>
  <c r="I184" i="1" s="1"/>
  <c r="I184" i="2"/>
  <c r="J184" i="2" s="1"/>
  <c r="G184" i="1" s="1"/>
  <c r="R183" i="2"/>
  <c r="S183" i="2"/>
  <c r="G183" i="2"/>
  <c r="H183" i="2"/>
  <c r="I183" i="2" l="1"/>
  <c r="J183" i="2" s="1"/>
  <c r="G183" i="1" s="1"/>
  <c r="T183" i="2"/>
  <c r="U183" i="2" s="1"/>
  <c r="I183" i="1" s="1"/>
  <c r="C183" i="3"/>
  <c r="C183" i="9" s="1"/>
  <c r="D183" i="3"/>
  <c r="E183" i="3"/>
  <c r="E183" i="9" s="1"/>
  <c r="F183" i="3"/>
  <c r="F183" i="9" s="1"/>
  <c r="N183" i="3"/>
  <c r="C183" i="10" s="1"/>
  <c r="O183" i="3"/>
  <c r="P183" i="3"/>
  <c r="E183" i="10" s="1"/>
  <c r="Q183" i="3"/>
  <c r="F183" i="10" s="1"/>
  <c r="C184" i="3"/>
  <c r="C184" i="9" s="1"/>
  <c r="D184" i="3"/>
  <c r="E184" i="3"/>
  <c r="E184" i="9" s="1"/>
  <c r="F184" i="3"/>
  <c r="F184" i="9" s="1"/>
  <c r="N184" i="3"/>
  <c r="C184" i="10" s="1"/>
  <c r="O184" i="3"/>
  <c r="P184" i="3"/>
  <c r="Q184" i="3"/>
  <c r="F184" i="10" s="1"/>
  <c r="C185" i="3"/>
  <c r="C185" i="9" s="1"/>
  <c r="D185" i="3"/>
  <c r="D185" i="9" s="1"/>
  <c r="E185" i="3"/>
  <c r="E185" i="9" s="1"/>
  <c r="F185" i="3"/>
  <c r="F185" i="9" s="1"/>
  <c r="N185" i="3"/>
  <c r="C185" i="10" s="1"/>
  <c r="O185" i="3"/>
  <c r="P185" i="3"/>
  <c r="Q185" i="3"/>
  <c r="F185" i="10" s="1"/>
  <c r="C186" i="3"/>
  <c r="C186" i="9" s="1"/>
  <c r="D186" i="3"/>
  <c r="D186" i="9" s="1"/>
  <c r="E186" i="3"/>
  <c r="E186" i="9" s="1"/>
  <c r="F186" i="3"/>
  <c r="F186" i="9" s="1"/>
  <c r="N186" i="3"/>
  <c r="C186" i="10" s="1"/>
  <c r="O186" i="3"/>
  <c r="D186" i="10" s="1"/>
  <c r="P186" i="3"/>
  <c r="Q186" i="3"/>
  <c r="F186" i="10" s="1"/>
  <c r="C187" i="3"/>
  <c r="C187" i="9" s="1"/>
  <c r="D187" i="3"/>
  <c r="D187" i="9" s="1"/>
  <c r="E187" i="3"/>
  <c r="F187" i="3"/>
  <c r="F187" i="9" s="1"/>
  <c r="N187" i="3"/>
  <c r="C187" i="10" s="1"/>
  <c r="O187" i="3"/>
  <c r="P187" i="3"/>
  <c r="E187" i="10" s="1"/>
  <c r="Q187" i="3"/>
  <c r="F187" i="10" s="1"/>
  <c r="D184" i="10"/>
  <c r="E184" i="10"/>
  <c r="E185" i="10"/>
  <c r="E187" i="9"/>
  <c r="O183" i="4"/>
  <c r="P183" i="4"/>
  <c r="Q183" i="4"/>
  <c r="R183" i="4"/>
  <c r="S183" i="4"/>
  <c r="T183" i="4"/>
  <c r="U183" i="4"/>
  <c r="O184" i="4"/>
  <c r="P184" i="4"/>
  <c r="Q184" i="4"/>
  <c r="R184" i="4"/>
  <c r="S184" i="4"/>
  <c r="T184" i="4"/>
  <c r="U184" i="4"/>
  <c r="O185" i="4"/>
  <c r="P185" i="4"/>
  <c r="Q185" i="4"/>
  <c r="R185" i="4"/>
  <c r="S185" i="4"/>
  <c r="T185" i="4"/>
  <c r="U185" i="4"/>
  <c r="O186" i="4"/>
  <c r="P186" i="4"/>
  <c r="Q186" i="4"/>
  <c r="R186" i="4"/>
  <c r="S186" i="4"/>
  <c r="T186" i="4"/>
  <c r="U186" i="4"/>
  <c r="V186" i="4" s="1"/>
  <c r="O187" i="4"/>
  <c r="P187" i="4"/>
  <c r="Q187" i="4"/>
  <c r="R187" i="4"/>
  <c r="S187" i="4"/>
  <c r="T187" i="4"/>
  <c r="U187" i="4"/>
  <c r="C183" i="4"/>
  <c r="D183" i="4"/>
  <c r="E183" i="4"/>
  <c r="F183" i="4"/>
  <c r="G183" i="4"/>
  <c r="H183" i="4"/>
  <c r="I183" i="4"/>
  <c r="C184" i="4"/>
  <c r="D184" i="4"/>
  <c r="E184" i="4"/>
  <c r="F184" i="4"/>
  <c r="G184" i="4"/>
  <c r="H184" i="4"/>
  <c r="I184" i="4"/>
  <c r="C185" i="4"/>
  <c r="D185" i="4"/>
  <c r="E185" i="4"/>
  <c r="F185" i="4"/>
  <c r="G185" i="4"/>
  <c r="H185" i="4"/>
  <c r="I185" i="4"/>
  <c r="C186" i="4"/>
  <c r="D186" i="4"/>
  <c r="E186" i="4"/>
  <c r="F186" i="4"/>
  <c r="G186" i="4"/>
  <c r="H186" i="4"/>
  <c r="J186" i="4" s="1"/>
  <c r="I186" i="4"/>
  <c r="C187" i="4"/>
  <c r="D187" i="4"/>
  <c r="E187" i="4"/>
  <c r="F187" i="4"/>
  <c r="G187" i="4"/>
  <c r="H187" i="4"/>
  <c r="I187" i="4"/>
  <c r="R182" i="2"/>
  <c r="S182" i="2"/>
  <c r="G182" i="2"/>
  <c r="H182" i="2"/>
  <c r="K184" i="4" l="1"/>
  <c r="V184" i="4"/>
  <c r="U184" i="3"/>
  <c r="V184" i="3" s="1"/>
  <c r="K184" i="10" s="1"/>
  <c r="W187" i="4"/>
  <c r="J184" i="4"/>
  <c r="J185" i="3"/>
  <c r="L185" i="3" s="1"/>
  <c r="L185" i="9" s="1"/>
  <c r="R186" i="9" s="1"/>
  <c r="M184" i="4"/>
  <c r="I182" i="2"/>
  <c r="J182" i="2" s="1"/>
  <c r="G182" i="1" s="1"/>
  <c r="T182" i="2"/>
  <c r="U182" i="2" s="1"/>
  <c r="I182" i="1" s="1"/>
  <c r="J184" i="3"/>
  <c r="I184" i="3" s="1"/>
  <c r="I184" i="9" s="1"/>
  <c r="O185" i="9" s="1"/>
  <c r="Z187" i="4"/>
  <c r="Z185" i="4"/>
  <c r="N185" i="4"/>
  <c r="K186" i="4"/>
  <c r="M186" i="4" s="1"/>
  <c r="Z183" i="4"/>
  <c r="J187" i="4"/>
  <c r="V187" i="4"/>
  <c r="Y187" i="4" s="1"/>
  <c r="N186" i="4"/>
  <c r="N184" i="4"/>
  <c r="Z184" i="4"/>
  <c r="W186" i="4"/>
  <c r="Y186" i="4" s="1"/>
  <c r="N183" i="4"/>
  <c r="Z186" i="4"/>
  <c r="N187" i="4"/>
  <c r="D184" i="9"/>
  <c r="K187" i="4"/>
  <c r="J186" i="3"/>
  <c r="V185" i="4"/>
  <c r="U185" i="3"/>
  <c r="S185" i="3" s="1"/>
  <c r="H185" i="10" s="1"/>
  <c r="N186" i="10" s="1"/>
  <c r="D185" i="10"/>
  <c r="J185" i="4"/>
  <c r="K185" i="3"/>
  <c r="K185" i="9" s="1"/>
  <c r="Q186" i="9" s="1"/>
  <c r="W184" i="4"/>
  <c r="Y184" i="4" s="1"/>
  <c r="W183" i="4"/>
  <c r="U183" i="3"/>
  <c r="T183" i="3" s="1"/>
  <c r="I183" i="10" s="1"/>
  <c r="O184" i="10" s="1"/>
  <c r="V183" i="4"/>
  <c r="D183" i="10"/>
  <c r="J183" i="4"/>
  <c r="J183" i="3"/>
  <c r="J183" i="9" s="1"/>
  <c r="K183" i="4"/>
  <c r="D183" i="9"/>
  <c r="Q185" i="10"/>
  <c r="I185" i="3"/>
  <c r="I185" i="9" s="1"/>
  <c r="O186" i="9" s="1"/>
  <c r="J185" i="9"/>
  <c r="D187" i="10"/>
  <c r="R184" i="3"/>
  <c r="G184" i="10" s="1"/>
  <c r="E186" i="10"/>
  <c r="J187" i="3"/>
  <c r="G187" i="3" s="1"/>
  <c r="G187" i="9" s="1"/>
  <c r="U187" i="3"/>
  <c r="R187" i="3" s="1"/>
  <c r="G187" i="10" s="1"/>
  <c r="U186" i="3"/>
  <c r="R186" i="3" s="1"/>
  <c r="G186" i="10" s="1"/>
  <c r="X184" i="3"/>
  <c r="M184" i="10" s="1"/>
  <c r="W184" i="3"/>
  <c r="L184" i="10" s="1"/>
  <c r="R185" i="10" s="1"/>
  <c r="W185" i="4"/>
  <c r="K185" i="4"/>
  <c r="R181" i="2"/>
  <c r="S181" i="2"/>
  <c r="G181" i="2"/>
  <c r="H181" i="2"/>
  <c r="J184" i="10" l="1"/>
  <c r="S184" i="3"/>
  <c r="H184" i="10" s="1"/>
  <c r="N185" i="10" s="1"/>
  <c r="G185" i="3"/>
  <c r="G185" i="9" s="1"/>
  <c r="T184" i="3"/>
  <c r="I184" i="10" s="1"/>
  <c r="O185" i="10" s="1"/>
  <c r="H185" i="3"/>
  <c r="H185" i="9" s="1"/>
  <c r="N186" i="9" s="1"/>
  <c r="J184" i="9"/>
  <c r="P185" i="9" s="1"/>
  <c r="M185" i="4"/>
  <c r="M184" i="3"/>
  <c r="M184" i="9" s="1"/>
  <c r="H184" i="3"/>
  <c r="H184" i="9" s="1"/>
  <c r="N185" i="9" s="1"/>
  <c r="L184" i="3"/>
  <c r="L184" i="9" s="1"/>
  <c r="R185" i="9" s="1"/>
  <c r="K184" i="3"/>
  <c r="K184" i="9" s="1"/>
  <c r="Q185" i="9" s="1"/>
  <c r="M185" i="3"/>
  <c r="M185" i="9" s="1"/>
  <c r="G184" i="3"/>
  <c r="G184" i="9" s="1"/>
  <c r="X188" i="4"/>
  <c r="J188" i="1" s="1"/>
  <c r="M183" i="4"/>
  <c r="L184" i="4"/>
  <c r="H184" i="1" s="1"/>
  <c r="T181" i="2"/>
  <c r="U181" i="2" s="1"/>
  <c r="I181" i="1" s="1"/>
  <c r="Y185" i="4"/>
  <c r="I181" i="2"/>
  <c r="J181" i="2" s="1"/>
  <c r="G181" i="1" s="1"/>
  <c r="L187" i="4"/>
  <c r="H187" i="1" s="1"/>
  <c r="Y183" i="4"/>
  <c r="X184" i="4"/>
  <c r="J184" i="1" s="1"/>
  <c r="J183" i="10"/>
  <c r="P184" i="10" s="1"/>
  <c r="W183" i="3"/>
  <c r="L183" i="10" s="1"/>
  <c r="R184" i="10" s="1"/>
  <c r="L186" i="4"/>
  <c r="H186" i="1" s="1"/>
  <c r="V183" i="3"/>
  <c r="K183" i="10" s="1"/>
  <c r="Q184" i="10" s="1"/>
  <c r="X186" i="4"/>
  <c r="J186" i="1" s="1"/>
  <c r="S183" i="3"/>
  <c r="H183" i="10" s="1"/>
  <c r="N184" i="10" s="1"/>
  <c r="R183" i="3"/>
  <c r="G183" i="10" s="1"/>
  <c r="X183" i="3"/>
  <c r="M183" i="10" s="1"/>
  <c r="X185" i="4"/>
  <c r="J185" i="1" s="1"/>
  <c r="M187" i="4"/>
  <c r="L188" i="4"/>
  <c r="H188" i="1" s="1"/>
  <c r="L185" i="4"/>
  <c r="H185" i="1" s="1"/>
  <c r="X187" i="4"/>
  <c r="J187" i="1" s="1"/>
  <c r="I186" i="3"/>
  <c r="I186" i="9" s="1"/>
  <c r="O187" i="9" s="1"/>
  <c r="K186" i="3"/>
  <c r="K186" i="9" s="1"/>
  <c r="Q187" i="9" s="1"/>
  <c r="M186" i="3"/>
  <c r="M186" i="9" s="1"/>
  <c r="L186" i="3"/>
  <c r="L186" i="9" s="1"/>
  <c r="R187" i="9" s="1"/>
  <c r="J186" i="9"/>
  <c r="P187" i="9" s="1"/>
  <c r="G186" i="3"/>
  <c r="G186" i="9" s="1"/>
  <c r="H186" i="3"/>
  <c r="H186" i="9" s="1"/>
  <c r="N187" i="9" s="1"/>
  <c r="T185" i="3"/>
  <c r="I185" i="10" s="1"/>
  <c r="O186" i="10" s="1"/>
  <c r="R185" i="3"/>
  <c r="G185" i="10" s="1"/>
  <c r="V185" i="3"/>
  <c r="K185" i="10" s="1"/>
  <c r="Q186" i="10" s="1"/>
  <c r="J185" i="10"/>
  <c r="W185" i="3"/>
  <c r="L185" i="10" s="1"/>
  <c r="R186" i="10" s="1"/>
  <c r="X185" i="3"/>
  <c r="M185" i="10" s="1"/>
  <c r="P186" i="9"/>
  <c r="P184" i="9"/>
  <c r="L183" i="3"/>
  <c r="L183" i="9" s="1"/>
  <c r="R184" i="9" s="1"/>
  <c r="G183" i="3"/>
  <c r="G183" i="9" s="1"/>
  <c r="M183" i="3"/>
  <c r="M183" i="9" s="1"/>
  <c r="I183" i="3"/>
  <c r="I183" i="9" s="1"/>
  <c r="O184" i="9" s="1"/>
  <c r="K183" i="3"/>
  <c r="K183" i="9" s="1"/>
  <c r="Q184" i="9" s="1"/>
  <c r="H183" i="3"/>
  <c r="H183" i="9" s="1"/>
  <c r="N184" i="9" s="1"/>
  <c r="J187" i="9"/>
  <c r="H187" i="3"/>
  <c r="H187" i="9" s="1"/>
  <c r="N188" i="9" s="1"/>
  <c r="M187" i="3"/>
  <c r="M187" i="9" s="1"/>
  <c r="I187" i="3"/>
  <c r="I187" i="9" s="1"/>
  <c r="O188" i="9" s="1"/>
  <c r="K187" i="3"/>
  <c r="K187" i="9" s="1"/>
  <c r="Q188" i="9" s="1"/>
  <c r="L187" i="3"/>
  <c r="L187" i="9" s="1"/>
  <c r="R188" i="9" s="1"/>
  <c r="J187" i="10"/>
  <c r="S187" i="3"/>
  <c r="H187" i="10" s="1"/>
  <c r="N188" i="10" s="1"/>
  <c r="T187" i="3"/>
  <c r="I187" i="10" s="1"/>
  <c r="O188" i="10" s="1"/>
  <c r="V187" i="3"/>
  <c r="K187" i="10" s="1"/>
  <c r="Q188" i="10" s="1"/>
  <c r="W187" i="3"/>
  <c r="L187" i="10" s="1"/>
  <c r="R188" i="10" s="1"/>
  <c r="P185" i="10"/>
  <c r="S185" i="10" s="1"/>
  <c r="U185" i="9"/>
  <c r="U184" i="9"/>
  <c r="X186" i="3"/>
  <c r="M186" i="10" s="1"/>
  <c r="W186" i="3"/>
  <c r="L186" i="10" s="1"/>
  <c r="R187" i="10" s="1"/>
  <c r="S186" i="3"/>
  <c r="H186" i="10" s="1"/>
  <c r="N187" i="10" s="1"/>
  <c r="T186" i="3"/>
  <c r="I186" i="10" s="1"/>
  <c r="O187" i="10" s="1"/>
  <c r="V186" i="3"/>
  <c r="K186" i="10" s="1"/>
  <c r="Q187" i="10" s="1"/>
  <c r="J186" i="10"/>
  <c r="X187" i="3"/>
  <c r="M187" i="10" s="1"/>
  <c r="R180" i="2"/>
  <c r="S180" i="2"/>
  <c r="G180" i="2"/>
  <c r="H180" i="2"/>
  <c r="S185" i="9" l="1"/>
  <c r="S186" i="9"/>
  <c r="U184" i="10"/>
  <c r="S184" i="10"/>
  <c r="I180" i="2"/>
  <c r="J180" i="2" s="1"/>
  <c r="G180" i="1" s="1"/>
  <c r="T180" i="2"/>
  <c r="U180" i="2" s="1"/>
  <c r="I180" i="1" s="1"/>
  <c r="P188" i="9"/>
  <c r="S188" i="9" s="1"/>
  <c r="U188" i="9"/>
  <c r="S184" i="9"/>
  <c r="P188" i="10"/>
  <c r="S188" i="10" s="1"/>
  <c r="U188" i="10"/>
  <c r="U187" i="9"/>
  <c r="S187" i="9"/>
  <c r="U186" i="9"/>
  <c r="P186" i="10"/>
  <c r="S186" i="10" s="1"/>
  <c r="U185" i="10"/>
  <c r="U186" i="10"/>
  <c r="P187" i="10"/>
  <c r="S187" i="10" s="1"/>
  <c r="U187" i="10"/>
  <c r="R179" i="2"/>
  <c r="S179" i="2"/>
  <c r="G179" i="2"/>
  <c r="H179" i="2"/>
  <c r="T179" i="2" l="1"/>
  <c r="U179" i="2" s="1"/>
  <c r="I179" i="1" s="1"/>
  <c r="I179" i="2"/>
  <c r="J179" i="2" s="1"/>
  <c r="G179" i="1" s="1"/>
  <c r="R178" i="2"/>
  <c r="S178" i="2"/>
  <c r="G178" i="2"/>
  <c r="H178" i="2"/>
  <c r="I178" i="2" l="1"/>
  <c r="J178" i="2" s="1"/>
  <c r="G178" i="1" s="1"/>
  <c r="T178" i="2"/>
  <c r="U178" i="2" s="1"/>
  <c r="I178" i="1" s="1"/>
  <c r="O178" i="4" l="1"/>
  <c r="P178" i="4"/>
  <c r="Q178" i="4"/>
  <c r="R178" i="4"/>
  <c r="S178" i="4"/>
  <c r="T178" i="4"/>
  <c r="U178" i="4"/>
  <c r="V178" i="4"/>
  <c r="W178" i="4"/>
  <c r="O179" i="4"/>
  <c r="P179" i="4"/>
  <c r="Q179" i="4"/>
  <c r="R179" i="4"/>
  <c r="S179" i="4"/>
  <c r="T179" i="4"/>
  <c r="U179" i="4"/>
  <c r="O180" i="4"/>
  <c r="P180" i="4"/>
  <c r="Q180" i="4"/>
  <c r="R180" i="4"/>
  <c r="S180" i="4"/>
  <c r="T180" i="4"/>
  <c r="U180" i="4"/>
  <c r="V180" i="4" s="1"/>
  <c r="O181" i="4"/>
  <c r="P181" i="4"/>
  <c r="Q181" i="4"/>
  <c r="R181" i="4"/>
  <c r="S181" i="4"/>
  <c r="T181" i="4"/>
  <c r="U181" i="4"/>
  <c r="O182" i="4"/>
  <c r="P182" i="4"/>
  <c r="Q182" i="4"/>
  <c r="R182" i="4"/>
  <c r="S182" i="4"/>
  <c r="T182" i="4"/>
  <c r="W182" i="4" s="1"/>
  <c r="U182" i="4"/>
  <c r="C178" i="4"/>
  <c r="D178" i="4"/>
  <c r="E178" i="4"/>
  <c r="F178" i="4"/>
  <c r="G178" i="4"/>
  <c r="H178" i="4"/>
  <c r="I178" i="4"/>
  <c r="J178" i="4"/>
  <c r="K178" i="4"/>
  <c r="C179" i="4"/>
  <c r="D179" i="4"/>
  <c r="E179" i="4"/>
  <c r="F179" i="4"/>
  <c r="G179" i="4"/>
  <c r="H179" i="4"/>
  <c r="I179" i="4"/>
  <c r="K179" i="4" s="1"/>
  <c r="C180" i="4"/>
  <c r="D180" i="4"/>
  <c r="E180" i="4"/>
  <c r="F180" i="4"/>
  <c r="G180" i="4"/>
  <c r="H180" i="4"/>
  <c r="I180" i="4"/>
  <c r="C181" i="4"/>
  <c r="D181" i="4"/>
  <c r="E181" i="4"/>
  <c r="F181" i="4"/>
  <c r="G181" i="4"/>
  <c r="H181" i="4"/>
  <c r="I181" i="4"/>
  <c r="C182" i="4"/>
  <c r="D182" i="4"/>
  <c r="E182" i="4"/>
  <c r="F182" i="4"/>
  <c r="G182" i="4"/>
  <c r="H182" i="4"/>
  <c r="I182" i="4"/>
  <c r="C178" i="3"/>
  <c r="C178" i="9" s="1"/>
  <c r="D178" i="3"/>
  <c r="D178" i="9" s="1"/>
  <c r="E178" i="3"/>
  <c r="E178" i="9" s="1"/>
  <c r="F178" i="3"/>
  <c r="F178" i="9" s="1"/>
  <c r="N178" i="3"/>
  <c r="C178" i="10" s="1"/>
  <c r="O178" i="3"/>
  <c r="D178" i="10" s="1"/>
  <c r="P178" i="3"/>
  <c r="Q178" i="3"/>
  <c r="F178" i="10" s="1"/>
  <c r="C179" i="3"/>
  <c r="C179" i="9" s="1"/>
  <c r="D179" i="3"/>
  <c r="E179" i="3"/>
  <c r="E179" i="9" s="1"/>
  <c r="F179" i="3"/>
  <c r="F179" i="9" s="1"/>
  <c r="N179" i="3"/>
  <c r="C179" i="10" s="1"/>
  <c r="O179" i="3"/>
  <c r="P179" i="3"/>
  <c r="E179" i="10" s="1"/>
  <c r="Q179" i="3"/>
  <c r="F179" i="10" s="1"/>
  <c r="C180" i="3"/>
  <c r="C180" i="9" s="1"/>
  <c r="D180" i="3"/>
  <c r="E180" i="3"/>
  <c r="E180" i="9" s="1"/>
  <c r="F180" i="3"/>
  <c r="F180" i="9" s="1"/>
  <c r="N180" i="3"/>
  <c r="C180" i="10" s="1"/>
  <c r="O180" i="3"/>
  <c r="D180" i="10" s="1"/>
  <c r="P180" i="3"/>
  <c r="E180" i="10" s="1"/>
  <c r="Q180" i="3"/>
  <c r="F180" i="10" s="1"/>
  <c r="C181" i="3"/>
  <c r="C181" i="9" s="1"/>
  <c r="D181" i="3"/>
  <c r="E181" i="3"/>
  <c r="E181" i="9" s="1"/>
  <c r="F181" i="3"/>
  <c r="F181" i="9" s="1"/>
  <c r="N181" i="3"/>
  <c r="C181" i="10" s="1"/>
  <c r="O181" i="3"/>
  <c r="D181" i="10" s="1"/>
  <c r="P181" i="3"/>
  <c r="E181" i="10" s="1"/>
  <c r="Q181" i="3"/>
  <c r="F181" i="10" s="1"/>
  <c r="C182" i="3"/>
  <c r="C182" i="9" s="1"/>
  <c r="D182" i="3"/>
  <c r="D182" i="9" s="1"/>
  <c r="E182" i="3"/>
  <c r="E182" i="9" s="1"/>
  <c r="F182" i="3"/>
  <c r="F182" i="9" s="1"/>
  <c r="N182" i="3"/>
  <c r="C182" i="10" s="1"/>
  <c r="O182" i="3"/>
  <c r="D182" i="10" s="1"/>
  <c r="P182" i="3"/>
  <c r="E182" i="10" s="1"/>
  <c r="Q182" i="3"/>
  <c r="F182" i="10" s="1"/>
  <c r="R177" i="2"/>
  <c r="S177" i="2"/>
  <c r="T177" i="2" s="1"/>
  <c r="U177" i="2" s="1"/>
  <c r="I177" i="1" s="1"/>
  <c r="G177" i="2"/>
  <c r="H177" i="2"/>
  <c r="K182" i="4" l="1"/>
  <c r="U180" i="3"/>
  <c r="W180" i="3" s="1"/>
  <c r="L180" i="10" s="1"/>
  <c r="J182" i="4"/>
  <c r="I177" i="2"/>
  <c r="J177" i="2" s="1"/>
  <c r="G177" i="1" s="1"/>
  <c r="K181" i="4"/>
  <c r="J181" i="4"/>
  <c r="Y178" i="4"/>
  <c r="V179" i="4"/>
  <c r="V182" i="4"/>
  <c r="Y182" i="4" s="1"/>
  <c r="J180" i="3"/>
  <c r="J180" i="9" s="1"/>
  <c r="P181" i="9" s="1"/>
  <c r="Z181" i="4"/>
  <c r="Z178" i="4"/>
  <c r="N182" i="4"/>
  <c r="M178" i="4"/>
  <c r="W180" i="4"/>
  <c r="Y180" i="4" s="1"/>
  <c r="N179" i="4"/>
  <c r="Z179" i="4"/>
  <c r="N180" i="4"/>
  <c r="J180" i="4"/>
  <c r="Z182" i="4"/>
  <c r="V181" i="4"/>
  <c r="Z180" i="4"/>
  <c r="N181" i="4"/>
  <c r="N178" i="4"/>
  <c r="W181" i="4"/>
  <c r="J181" i="3"/>
  <c r="I181" i="3" s="1"/>
  <c r="I181" i="9" s="1"/>
  <c r="O182" i="9" s="1"/>
  <c r="D181" i="9"/>
  <c r="J180" i="10"/>
  <c r="P181" i="10" s="1"/>
  <c r="R180" i="3"/>
  <c r="G180" i="10" s="1"/>
  <c r="V180" i="3"/>
  <c r="K180" i="10" s="1"/>
  <c r="Q181" i="10" s="1"/>
  <c r="D180" i="9"/>
  <c r="U179" i="3"/>
  <c r="J179" i="10" s="1"/>
  <c r="P180" i="10" s="1"/>
  <c r="D179" i="10"/>
  <c r="J179" i="3"/>
  <c r="J179" i="9" s="1"/>
  <c r="J179" i="4"/>
  <c r="L179" i="4" s="1"/>
  <c r="H179" i="1" s="1"/>
  <c r="D179" i="9"/>
  <c r="U178" i="3"/>
  <c r="J178" i="10" s="1"/>
  <c r="E178" i="10"/>
  <c r="P179" i="10"/>
  <c r="J178" i="3"/>
  <c r="J178" i="9" s="1"/>
  <c r="P179" i="9" s="1"/>
  <c r="R181" i="10"/>
  <c r="W179" i="4"/>
  <c r="K180" i="4"/>
  <c r="T180" i="3"/>
  <c r="I180" i="10" s="1"/>
  <c r="O181" i="10" s="1"/>
  <c r="U181" i="3"/>
  <c r="J181" i="10" s="1"/>
  <c r="P182" i="10" s="1"/>
  <c r="J182" i="3"/>
  <c r="J182" i="9" s="1"/>
  <c r="U182" i="3"/>
  <c r="J182" i="10" s="1"/>
  <c r="X180" i="3"/>
  <c r="M180" i="10" s="1"/>
  <c r="R176" i="2"/>
  <c r="S176" i="2"/>
  <c r="G176" i="2"/>
  <c r="H176" i="2"/>
  <c r="Y179" i="4" l="1"/>
  <c r="M181" i="4"/>
  <c r="L182" i="4"/>
  <c r="H182" i="1" s="1"/>
  <c r="M182" i="4"/>
  <c r="M179" i="4"/>
  <c r="K180" i="3"/>
  <c r="K180" i="9" s="1"/>
  <c r="Q181" i="9" s="1"/>
  <c r="S180" i="3"/>
  <c r="H180" i="10" s="1"/>
  <c r="N181" i="10" s="1"/>
  <c r="L183" i="4"/>
  <c r="H183" i="1" s="1"/>
  <c r="X183" i="4"/>
  <c r="J183" i="1" s="1"/>
  <c r="I176" i="2"/>
  <c r="J176" i="2" s="1"/>
  <c r="G176" i="1" s="1"/>
  <c r="L180" i="3"/>
  <c r="L180" i="9" s="1"/>
  <c r="R181" i="9" s="1"/>
  <c r="M180" i="3"/>
  <c r="M180" i="9" s="1"/>
  <c r="I180" i="3"/>
  <c r="I180" i="9" s="1"/>
  <c r="O181" i="9" s="1"/>
  <c r="T176" i="2"/>
  <c r="U176" i="2" s="1"/>
  <c r="I176" i="1" s="1"/>
  <c r="G180" i="3"/>
  <c r="G180" i="9" s="1"/>
  <c r="Y181" i="4"/>
  <c r="L180" i="4"/>
  <c r="H180" i="1" s="1"/>
  <c r="X178" i="3"/>
  <c r="M178" i="10" s="1"/>
  <c r="X182" i="4"/>
  <c r="J182" i="1" s="1"/>
  <c r="R178" i="3"/>
  <c r="G178" i="10" s="1"/>
  <c r="V178" i="3"/>
  <c r="K178" i="10" s="1"/>
  <c r="Q179" i="10" s="1"/>
  <c r="L181" i="4"/>
  <c r="H181" i="1" s="1"/>
  <c r="X179" i="4"/>
  <c r="J179" i="1" s="1"/>
  <c r="P183" i="9"/>
  <c r="U183" i="9"/>
  <c r="X181" i="4"/>
  <c r="J181" i="1" s="1"/>
  <c r="H180" i="3"/>
  <c r="H180" i="9" s="1"/>
  <c r="N181" i="9" s="1"/>
  <c r="S178" i="3"/>
  <c r="H178" i="10" s="1"/>
  <c r="N179" i="10" s="1"/>
  <c r="X180" i="4"/>
  <c r="J180" i="1" s="1"/>
  <c r="W178" i="3"/>
  <c r="L178" i="10" s="1"/>
  <c r="R179" i="10" s="1"/>
  <c r="T178" i="3"/>
  <c r="I178" i="10" s="1"/>
  <c r="O179" i="10" s="1"/>
  <c r="P183" i="10"/>
  <c r="U183" i="10"/>
  <c r="M180" i="4"/>
  <c r="R182" i="3"/>
  <c r="G182" i="10" s="1"/>
  <c r="U181" i="10"/>
  <c r="U182" i="10"/>
  <c r="G181" i="3"/>
  <c r="G181" i="9" s="1"/>
  <c r="M181" i="3"/>
  <c r="M181" i="9" s="1"/>
  <c r="L181" i="3"/>
  <c r="L181" i="9" s="1"/>
  <c r="R182" i="9" s="1"/>
  <c r="K181" i="3"/>
  <c r="K181" i="9" s="1"/>
  <c r="Q182" i="9" s="1"/>
  <c r="H181" i="3"/>
  <c r="H181" i="9" s="1"/>
  <c r="N182" i="9" s="1"/>
  <c r="J181" i="9"/>
  <c r="U182" i="9" s="1"/>
  <c r="S181" i="10"/>
  <c r="U180" i="9"/>
  <c r="S179" i="3"/>
  <c r="H179" i="10" s="1"/>
  <c r="N180" i="10" s="1"/>
  <c r="R179" i="3"/>
  <c r="G179" i="10" s="1"/>
  <c r="T179" i="3"/>
  <c r="I179" i="10" s="1"/>
  <c r="O180" i="10" s="1"/>
  <c r="U179" i="10"/>
  <c r="U180" i="10"/>
  <c r="X179" i="3"/>
  <c r="M179" i="10" s="1"/>
  <c r="W179" i="3"/>
  <c r="L179" i="10" s="1"/>
  <c r="R180" i="10" s="1"/>
  <c r="V179" i="3"/>
  <c r="K179" i="10" s="1"/>
  <c r="Q180" i="10" s="1"/>
  <c r="M179" i="3"/>
  <c r="M179" i="9" s="1"/>
  <c r="G179" i="3"/>
  <c r="G179" i="9" s="1"/>
  <c r="L179" i="3"/>
  <c r="L179" i="9" s="1"/>
  <c r="R180" i="9" s="1"/>
  <c r="U179" i="9"/>
  <c r="H179" i="3"/>
  <c r="H179" i="9" s="1"/>
  <c r="N180" i="9" s="1"/>
  <c r="K179" i="3"/>
  <c r="K179" i="9" s="1"/>
  <c r="Q180" i="9" s="1"/>
  <c r="P180" i="9"/>
  <c r="I179" i="3"/>
  <c r="I179" i="9" s="1"/>
  <c r="O180" i="9" s="1"/>
  <c r="H178" i="3"/>
  <c r="H178" i="9" s="1"/>
  <c r="N179" i="9" s="1"/>
  <c r="G178" i="3"/>
  <c r="G178" i="9" s="1"/>
  <c r="K178" i="3"/>
  <c r="K178" i="9" s="1"/>
  <c r="Q179" i="9" s="1"/>
  <c r="L178" i="3"/>
  <c r="L178" i="9" s="1"/>
  <c r="R179" i="9" s="1"/>
  <c r="M178" i="3"/>
  <c r="M178" i="9" s="1"/>
  <c r="I178" i="3"/>
  <c r="I178" i="9" s="1"/>
  <c r="O179" i="9" s="1"/>
  <c r="L182" i="3"/>
  <c r="L182" i="9" s="1"/>
  <c r="R183" i="9" s="1"/>
  <c r="H182" i="3"/>
  <c r="H182" i="9" s="1"/>
  <c r="N183" i="9" s="1"/>
  <c r="K182" i="3"/>
  <c r="K182" i="9" s="1"/>
  <c r="Q183" i="9" s="1"/>
  <c r="M182" i="3"/>
  <c r="M182" i="9" s="1"/>
  <c r="I182" i="3"/>
  <c r="I182" i="9" s="1"/>
  <c r="O183" i="9" s="1"/>
  <c r="G182" i="3"/>
  <c r="G182" i="9" s="1"/>
  <c r="W181" i="3"/>
  <c r="L181" i="10" s="1"/>
  <c r="R182" i="10" s="1"/>
  <c r="S181" i="3"/>
  <c r="H181" i="10" s="1"/>
  <c r="N182" i="10" s="1"/>
  <c r="T181" i="3"/>
  <c r="I181" i="10" s="1"/>
  <c r="O182" i="10" s="1"/>
  <c r="V181" i="3"/>
  <c r="K181" i="10" s="1"/>
  <c r="Q182" i="10" s="1"/>
  <c r="X181" i="3"/>
  <c r="M181" i="10" s="1"/>
  <c r="R181" i="3"/>
  <c r="G181" i="10" s="1"/>
  <c r="S182" i="3"/>
  <c r="H182" i="10" s="1"/>
  <c r="N183" i="10" s="1"/>
  <c r="T182" i="3"/>
  <c r="I182" i="10" s="1"/>
  <c r="O183" i="10" s="1"/>
  <c r="W182" i="3"/>
  <c r="L182" i="10" s="1"/>
  <c r="R183" i="10" s="1"/>
  <c r="V182" i="3"/>
  <c r="K182" i="10" s="1"/>
  <c r="Q183" i="10" s="1"/>
  <c r="X182" i="3"/>
  <c r="M182" i="10" s="1"/>
  <c r="R175" i="2"/>
  <c r="S175" i="2"/>
  <c r="T175" i="2" s="1"/>
  <c r="U175" i="2" s="1"/>
  <c r="I175" i="1" s="1"/>
  <c r="G175" i="2"/>
  <c r="H175" i="2"/>
  <c r="S181" i="9" l="1"/>
  <c r="S179" i="10"/>
  <c r="I175" i="2"/>
  <c r="J175" i="2" s="1"/>
  <c r="G175" i="1" s="1"/>
  <c r="S183" i="9"/>
  <c r="S183" i="10"/>
  <c r="P182" i="9"/>
  <c r="S182" i="9" s="1"/>
  <c r="S179" i="9"/>
  <c r="S180" i="9"/>
  <c r="S182" i="10"/>
  <c r="U181" i="9"/>
  <c r="S180" i="10"/>
  <c r="R174" i="2"/>
  <c r="S174" i="2"/>
  <c r="G174" i="2"/>
  <c r="H174" i="2"/>
  <c r="T174" i="2" l="1"/>
  <c r="U174" i="2" s="1"/>
  <c r="I174" i="1" s="1"/>
  <c r="I174" i="2"/>
  <c r="J174" i="2" s="1"/>
  <c r="G174" i="1" s="1"/>
  <c r="R173" i="2"/>
  <c r="S173" i="2"/>
  <c r="G173" i="2"/>
  <c r="H173" i="2"/>
  <c r="I173" i="2" l="1"/>
  <c r="J173" i="2" s="1"/>
  <c r="G173" i="1" s="1"/>
  <c r="T173" i="2"/>
  <c r="U173" i="2" s="1"/>
  <c r="I173" i="1" s="1"/>
  <c r="C173" i="3"/>
  <c r="C173" i="9" s="1"/>
  <c r="D173" i="3"/>
  <c r="D173" i="9" s="1"/>
  <c r="E173" i="3"/>
  <c r="F173" i="3"/>
  <c r="F173" i="9" s="1"/>
  <c r="N173" i="3"/>
  <c r="O173" i="3"/>
  <c r="P173" i="3"/>
  <c r="E173" i="10" s="1"/>
  <c r="Q173" i="3"/>
  <c r="F173" i="10" s="1"/>
  <c r="C174" i="3"/>
  <c r="C174" i="9" s="1"/>
  <c r="D174" i="3"/>
  <c r="D174" i="9" s="1"/>
  <c r="E174" i="3"/>
  <c r="F174" i="3"/>
  <c r="F174" i="9" s="1"/>
  <c r="N174" i="3"/>
  <c r="C174" i="10" s="1"/>
  <c r="O174" i="3"/>
  <c r="P174" i="3"/>
  <c r="Q174" i="3"/>
  <c r="F174" i="10" s="1"/>
  <c r="C175" i="3"/>
  <c r="C175" i="9" s="1"/>
  <c r="D175" i="3"/>
  <c r="D175" i="9" s="1"/>
  <c r="E175" i="3"/>
  <c r="E175" i="9" s="1"/>
  <c r="F175" i="3"/>
  <c r="F175" i="9" s="1"/>
  <c r="J175" i="3"/>
  <c r="K175" i="3" s="1"/>
  <c r="K175" i="9" s="1"/>
  <c r="N175" i="3"/>
  <c r="C175" i="10" s="1"/>
  <c r="O175" i="3"/>
  <c r="P175" i="3"/>
  <c r="E175" i="10" s="1"/>
  <c r="Q175" i="3"/>
  <c r="C176" i="3"/>
  <c r="C176" i="9" s="1"/>
  <c r="D176" i="3"/>
  <c r="D176" i="9" s="1"/>
  <c r="E176" i="3"/>
  <c r="E176" i="9" s="1"/>
  <c r="F176" i="3"/>
  <c r="F176" i="9" s="1"/>
  <c r="N176" i="3"/>
  <c r="C176" i="10" s="1"/>
  <c r="O176" i="3"/>
  <c r="P176" i="3"/>
  <c r="E176" i="10" s="1"/>
  <c r="Q176" i="3"/>
  <c r="F176" i="10" s="1"/>
  <c r="C177" i="3"/>
  <c r="C177" i="9" s="1"/>
  <c r="D177" i="3"/>
  <c r="D177" i="9" s="1"/>
  <c r="E177" i="3"/>
  <c r="F177" i="3"/>
  <c r="F177" i="9" s="1"/>
  <c r="N177" i="3"/>
  <c r="C177" i="10" s="1"/>
  <c r="O177" i="3"/>
  <c r="D177" i="10" s="1"/>
  <c r="P177" i="3"/>
  <c r="Q177" i="3"/>
  <c r="F177" i="10" s="1"/>
  <c r="C173" i="10"/>
  <c r="D173" i="10"/>
  <c r="E174" i="10"/>
  <c r="F175" i="10"/>
  <c r="E177" i="10"/>
  <c r="H172" i="1"/>
  <c r="C173" i="4"/>
  <c r="D173" i="4"/>
  <c r="E173" i="4"/>
  <c r="F173" i="4"/>
  <c r="G173" i="4"/>
  <c r="H173" i="4"/>
  <c r="I173" i="4"/>
  <c r="K173" i="4" s="1"/>
  <c r="O173" i="4"/>
  <c r="P173" i="4"/>
  <c r="Q173" i="4"/>
  <c r="R173" i="4"/>
  <c r="S173" i="4"/>
  <c r="T173" i="4"/>
  <c r="U173" i="4"/>
  <c r="V173" i="4" s="1"/>
  <c r="C174" i="4"/>
  <c r="D174" i="4"/>
  <c r="E174" i="4"/>
  <c r="F174" i="4"/>
  <c r="G174" i="4"/>
  <c r="H174" i="4"/>
  <c r="I174" i="4"/>
  <c r="O174" i="4"/>
  <c r="P174" i="4"/>
  <c r="Q174" i="4"/>
  <c r="R174" i="4"/>
  <c r="S174" i="4"/>
  <c r="T174" i="4"/>
  <c r="U174" i="4"/>
  <c r="C175" i="4"/>
  <c r="D175" i="4"/>
  <c r="E175" i="4"/>
  <c r="F175" i="4"/>
  <c r="G175" i="4"/>
  <c r="H175" i="4"/>
  <c r="I175" i="4"/>
  <c r="O175" i="4"/>
  <c r="P175" i="4"/>
  <c r="Q175" i="4"/>
  <c r="R175" i="4"/>
  <c r="S175" i="4"/>
  <c r="T175" i="4"/>
  <c r="U175" i="4"/>
  <c r="C176" i="4"/>
  <c r="D176" i="4"/>
  <c r="E176" i="4"/>
  <c r="F176" i="4"/>
  <c r="G176" i="4"/>
  <c r="H176" i="4"/>
  <c r="I176" i="4"/>
  <c r="O176" i="4"/>
  <c r="P176" i="4"/>
  <c r="Q176" i="4"/>
  <c r="R176" i="4"/>
  <c r="S176" i="4"/>
  <c r="T176" i="4"/>
  <c r="U176" i="4"/>
  <c r="V176" i="4" s="1"/>
  <c r="C177" i="4"/>
  <c r="D177" i="4"/>
  <c r="E177" i="4"/>
  <c r="F177" i="4"/>
  <c r="G177" i="4"/>
  <c r="H177" i="4"/>
  <c r="I177" i="4"/>
  <c r="O177" i="4"/>
  <c r="P177" i="4"/>
  <c r="Q177" i="4"/>
  <c r="R177" i="4"/>
  <c r="S177" i="4"/>
  <c r="T177" i="4"/>
  <c r="U177" i="4"/>
  <c r="R172" i="2"/>
  <c r="S172" i="2"/>
  <c r="G172" i="2"/>
  <c r="H172" i="2"/>
  <c r="K174" i="4" l="1"/>
  <c r="V177" i="4"/>
  <c r="J177" i="4"/>
  <c r="I172" i="2"/>
  <c r="J172" i="2" s="1"/>
  <c r="G172" i="1" s="1"/>
  <c r="T172" i="2"/>
  <c r="U172" i="2" s="1"/>
  <c r="I172" i="1" s="1"/>
  <c r="J174" i="4"/>
  <c r="U175" i="3"/>
  <c r="R175" i="3" s="1"/>
  <c r="G175" i="10" s="1"/>
  <c r="J174" i="3"/>
  <c r="L174" i="3" s="1"/>
  <c r="L174" i="9" s="1"/>
  <c r="R175" i="9" s="1"/>
  <c r="W177" i="4"/>
  <c r="X178" i="4" s="1"/>
  <c r="J178" i="1" s="1"/>
  <c r="D175" i="10"/>
  <c r="N175" i="4"/>
  <c r="W175" i="3"/>
  <c r="L175" i="10" s="1"/>
  <c r="R176" i="10" s="1"/>
  <c r="Z176" i="4"/>
  <c r="N177" i="4"/>
  <c r="J175" i="4"/>
  <c r="N174" i="4"/>
  <c r="N173" i="4"/>
  <c r="Z174" i="4"/>
  <c r="V174" i="4"/>
  <c r="Z175" i="4"/>
  <c r="J176" i="4"/>
  <c r="N176" i="4"/>
  <c r="Z173" i="4"/>
  <c r="Z177" i="4"/>
  <c r="W176" i="4"/>
  <c r="Y176" i="4" s="1"/>
  <c r="U177" i="3"/>
  <c r="R177" i="3" s="1"/>
  <c r="G177" i="10" s="1"/>
  <c r="K177" i="4"/>
  <c r="U176" i="3"/>
  <c r="V176" i="3" s="1"/>
  <c r="K176" i="10" s="1"/>
  <c r="Q177" i="10" s="1"/>
  <c r="D176" i="10"/>
  <c r="V175" i="4"/>
  <c r="U174" i="3"/>
  <c r="R174" i="3" s="1"/>
  <c r="G174" i="10" s="1"/>
  <c r="D174" i="10"/>
  <c r="W173" i="4"/>
  <c r="Y173" i="4" s="1"/>
  <c r="J173" i="4"/>
  <c r="Q176" i="9"/>
  <c r="I175" i="3"/>
  <c r="I175" i="9" s="1"/>
  <c r="O176" i="9" s="1"/>
  <c r="J176" i="3"/>
  <c r="J177" i="3"/>
  <c r="G177" i="3" s="1"/>
  <c r="G177" i="9" s="1"/>
  <c r="H175" i="3"/>
  <c r="H175" i="9" s="1"/>
  <c r="N176" i="9" s="1"/>
  <c r="G175" i="3"/>
  <c r="G175" i="9" s="1"/>
  <c r="E177" i="9"/>
  <c r="E174" i="9"/>
  <c r="J173" i="3"/>
  <c r="G173" i="3" s="1"/>
  <c r="G173" i="9" s="1"/>
  <c r="J175" i="9"/>
  <c r="M175" i="3"/>
  <c r="M175" i="9" s="1"/>
  <c r="U173" i="3"/>
  <c r="X173" i="3" s="1"/>
  <c r="M173" i="10" s="1"/>
  <c r="L175" i="3"/>
  <c r="L175" i="9" s="1"/>
  <c r="R176" i="9" s="1"/>
  <c r="E173" i="9"/>
  <c r="K175" i="4"/>
  <c r="W174" i="4"/>
  <c r="K176" i="4"/>
  <c r="W175" i="4"/>
  <c r="R171" i="2"/>
  <c r="S171" i="2"/>
  <c r="G171" i="2"/>
  <c r="H171" i="2"/>
  <c r="V175" i="3" l="1"/>
  <c r="K175" i="10" s="1"/>
  <c r="Q176" i="10" s="1"/>
  <c r="M174" i="4"/>
  <c r="I171" i="2"/>
  <c r="J171" i="2" s="1"/>
  <c r="G171" i="1" s="1"/>
  <c r="T175" i="3"/>
  <c r="I175" i="10" s="1"/>
  <c r="O176" i="10" s="1"/>
  <c r="S175" i="3"/>
  <c r="H175" i="10" s="1"/>
  <c r="N176" i="10" s="1"/>
  <c r="X175" i="3"/>
  <c r="M175" i="10" s="1"/>
  <c r="H174" i="3"/>
  <c r="H174" i="9" s="1"/>
  <c r="N175" i="9" s="1"/>
  <c r="G174" i="3"/>
  <c r="G174" i="9" s="1"/>
  <c r="J174" i="9"/>
  <c r="P175" i="9" s="1"/>
  <c r="M174" i="3"/>
  <c r="M174" i="9" s="1"/>
  <c r="J175" i="10"/>
  <c r="P176" i="10" s="1"/>
  <c r="S176" i="10" s="1"/>
  <c r="Y177" i="4"/>
  <c r="L177" i="4"/>
  <c r="H177" i="1" s="1"/>
  <c r="K174" i="3"/>
  <c r="K174" i="9" s="1"/>
  <c r="Q175" i="9" s="1"/>
  <c r="I174" i="3"/>
  <c r="I174" i="9" s="1"/>
  <c r="O175" i="9" s="1"/>
  <c r="L174" i="4"/>
  <c r="H174" i="1" s="1"/>
  <c r="X176" i="4"/>
  <c r="J176" i="1" s="1"/>
  <c r="X177" i="4"/>
  <c r="J177" i="1" s="1"/>
  <c r="T174" i="3"/>
  <c r="I174" i="10" s="1"/>
  <c r="O175" i="10" s="1"/>
  <c r="X175" i="4"/>
  <c r="J175" i="1" s="1"/>
  <c r="M175" i="4"/>
  <c r="T171" i="2"/>
  <c r="U171" i="2" s="1"/>
  <c r="I171" i="1" s="1"/>
  <c r="L175" i="4"/>
  <c r="H175" i="1" s="1"/>
  <c r="L176" i="4"/>
  <c r="H176" i="1" s="1"/>
  <c r="X174" i="4"/>
  <c r="J174" i="1" s="1"/>
  <c r="Y175" i="4"/>
  <c r="M177" i="4"/>
  <c r="L178" i="4"/>
  <c r="H178" i="1" s="1"/>
  <c r="M173" i="4"/>
  <c r="M176" i="4"/>
  <c r="Y174" i="4"/>
  <c r="X177" i="3"/>
  <c r="M177" i="10" s="1"/>
  <c r="V177" i="3"/>
  <c r="K177" i="10" s="1"/>
  <c r="Q178" i="10" s="1"/>
  <c r="W177" i="3"/>
  <c r="L177" i="10" s="1"/>
  <c r="R178" i="10" s="1"/>
  <c r="T177" i="3"/>
  <c r="I177" i="10" s="1"/>
  <c r="O178" i="10" s="1"/>
  <c r="S177" i="3"/>
  <c r="H177" i="10" s="1"/>
  <c r="N178" i="10" s="1"/>
  <c r="J177" i="10"/>
  <c r="W176" i="3"/>
  <c r="L176" i="10" s="1"/>
  <c r="R177" i="10" s="1"/>
  <c r="J176" i="10"/>
  <c r="P177" i="10" s="1"/>
  <c r="S176" i="3"/>
  <c r="H176" i="10" s="1"/>
  <c r="N177" i="10" s="1"/>
  <c r="R176" i="3"/>
  <c r="G176" i="10" s="1"/>
  <c r="T176" i="3"/>
  <c r="I176" i="10" s="1"/>
  <c r="O177" i="10" s="1"/>
  <c r="X176" i="3"/>
  <c r="M176" i="10" s="1"/>
  <c r="P176" i="9"/>
  <c r="S176" i="9" s="1"/>
  <c r="J174" i="10"/>
  <c r="P175" i="10" s="1"/>
  <c r="X174" i="3"/>
  <c r="M174" i="10" s="1"/>
  <c r="W174" i="3"/>
  <c r="L174" i="10" s="1"/>
  <c r="R175" i="10" s="1"/>
  <c r="V174" i="3"/>
  <c r="K174" i="10" s="1"/>
  <c r="Q175" i="10" s="1"/>
  <c r="S174" i="3"/>
  <c r="H174" i="10" s="1"/>
  <c r="N175" i="10" s="1"/>
  <c r="M173" i="3"/>
  <c r="M173" i="9" s="1"/>
  <c r="J176" i="9"/>
  <c r="U176" i="9" s="1"/>
  <c r="I176" i="3"/>
  <c r="I176" i="9" s="1"/>
  <c r="O177" i="9" s="1"/>
  <c r="L176" i="3"/>
  <c r="L176" i="9" s="1"/>
  <c r="R177" i="9" s="1"/>
  <c r="H176" i="3"/>
  <c r="H176" i="9" s="1"/>
  <c r="N177" i="9" s="1"/>
  <c r="K176" i="3"/>
  <c r="K176" i="9" s="1"/>
  <c r="Q177" i="9" s="1"/>
  <c r="H173" i="3"/>
  <c r="H173" i="9" s="1"/>
  <c r="N174" i="9" s="1"/>
  <c r="I173" i="3"/>
  <c r="I173" i="9" s="1"/>
  <c r="O174" i="9" s="1"/>
  <c r="K173" i="3"/>
  <c r="K173" i="9" s="1"/>
  <c r="Q174" i="9" s="1"/>
  <c r="L173" i="3"/>
  <c r="L173" i="9" s="1"/>
  <c r="R174" i="9" s="1"/>
  <c r="J173" i="9"/>
  <c r="U174" i="9" s="1"/>
  <c r="G176" i="3"/>
  <c r="G176" i="9" s="1"/>
  <c r="M176" i="3"/>
  <c r="M176" i="9" s="1"/>
  <c r="S173" i="3"/>
  <c r="H173" i="10" s="1"/>
  <c r="N174" i="10" s="1"/>
  <c r="T173" i="3"/>
  <c r="I173" i="10" s="1"/>
  <c r="O174" i="10" s="1"/>
  <c r="V173" i="3"/>
  <c r="K173" i="10" s="1"/>
  <c r="Q174" i="10" s="1"/>
  <c r="W173" i="3"/>
  <c r="L173" i="10" s="1"/>
  <c r="R174" i="10" s="1"/>
  <c r="J173" i="10"/>
  <c r="R173" i="3"/>
  <c r="G173" i="10" s="1"/>
  <c r="H177" i="3"/>
  <c r="H177" i="9" s="1"/>
  <c r="N178" i="9" s="1"/>
  <c r="K177" i="3"/>
  <c r="K177" i="9" s="1"/>
  <c r="Q178" i="9" s="1"/>
  <c r="L177" i="3"/>
  <c r="L177" i="9" s="1"/>
  <c r="R178" i="9" s="1"/>
  <c r="I177" i="3"/>
  <c r="I177" i="9" s="1"/>
  <c r="O178" i="9" s="1"/>
  <c r="M177" i="3"/>
  <c r="M177" i="9" s="1"/>
  <c r="J177" i="9"/>
  <c r="R170" i="2"/>
  <c r="S170" i="2"/>
  <c r="G170" i="2"/>
  <c r="H170" i="2"/>
  <c r="U175" i="9" l="1"/>
  <c r="S175" i="9"/>
  <c r="S177" i="10"/>
  <c r="T170" i="2"/>
  <c r="U170" i="2" s="1"/>
  <c r="I170" i="1" s="1"/>
  <c r="I170" i="2"/>
  <c r="J170" i="2" s="1"/>
  <c r="G170" i="1" s="1"/>
  <c r="P178" i="9"/>
  <c r="U178" i="9"/>
  <c r="S178" i="9"/>
  <c r="P178" i="10"/>
  <c r="U178" i="10"/>
  <c r="S178" i="10"/>
  <c r="U177" i="10"/>
  <c r="U177" i="9"/>
  <c r="U176" i="10"/>
  <c r="S175" i="10"/>
  <c r="U175" i="10"/>
  <c r="U174" i="10"/>
  <c r="P174" i="10"/>
  <c r="S174" i="10" s="1"/>
  <c r="P177" i="9"/>
  <c r="S177" i="9" s="1"/>
  <c r="P174" i="9"/>
  <c r="S174" i="9" s="1"/>
  <c r="C169" i="3"/>
  <c r="D169" i="3"/>
  <c r="E169" i="3"/>
  <c r="F169" i="3"/>
  <c r="N169" i="3"/>
  <c r="O169" i="3"/>
  <c r="P169" i="3"/>
  <c r="Q169" i="3"/>
  <c r="C170" i="3"/>
  <c r="D170" i="3"/>
  <c r="E170" i="3"/>
  <c r="F170" i="3"/>
  <c r="N170" i="3"/>
  <c r="O170" i="3"/>
  <c r="P170" i="3"/>
  <c r="Q170" i="3"/>
  <c r="C171" i="3"/>
  <c r="D171" i="3"/>
  <c r="E171" i="3"/>
  <c r="F171" i="3"/>
  <c r="N171" i="3"/>
  <c r="O171" i="3"/>
  <c r="P171" i="3"/>
  <c r="Q171" i="3"/>
  <c r="U171" i="3"/>
  <c r="W171" i="3" s="1"/>
  <c r="C172" i="3"/>
  <c r="D172" i="3"/>
  <c r="E172" i="3"/>
  <c r="F172" i="3"/>
  <c r="N172" i="3"/>
  <c r="O172" i="3"/>
  <c r="P172" i="3"/>
  <c r="Q172" i="3"/>
  <c r="O169" i="4"/>
  <c r="P169" i="4"/>
  <c r="Q169" i="4"/>
  <c r="R169" i="4"/>
  <c r="U169" i="4"/>
  <c r="C169" i="4"/>
  <c r="D169" i="4"/>
  <c r="E169" i="4"/>
  <c r="F169" i="4"/>
  <c r="R169" i="2"/>
  <c r="S169" i="4" s="1"/>
  <c r="S169" i="2"/>
  <c r="T169" i="4" s="1"/>
  <c r="T169" i="2"/>
  <c r="U169" i="2" s="1"/>
  <c r="I169" i="1" s="1"/>
  <c r="G169" i="2"/>
  <c r="G169" i="4" s="1"/>
  <c r="H169" i="2"/>
  <c r="I169" i="2" s="1"/>
  <c r="H169" i="4" l="1"/>
  <c r="J169" i="2"/>
  <c r="G169" i="1" s="1"/>
  <c r="I169" i="4"/>
  <c r="V169" i="4"/>
  <c r="W169" i="4"/>
  <c r="Z169" i="4"/>
  <c r="J169" i="4"/>
  <c r="U172" i="3"/>
  <c r="R172" i="3" s="1"/>
  <c r="N169" i="4"/>
  <c r="J169" i="3"/>
  <c r="L169" i="3" s="1"/>
  <c r="Y169" i="4"/>
  <c r="K169" i="4"/>
  <c r="M169" i="4" s="1"/>
  <c r="J172" i="3"/>
  <c r="G172" i="3" s="1"/>
  <c r="V171" i="3"/>
  <c r="R171" i="3"/>
  <c r="X171" i="3"/>
  <c r="J171" i="3"/>
  <c r="K171" i="3" s="1"/>
  <c r="U170" i="3"/>
  <c r="T170" i="3" s="1"/>
  <c r="J170" i="3"/>
  <c r="I170" i="3" s="1"/>
  <c r="W170" i="3"/>
  <c r="X170" i="3"/>
  <c r="R170" i="3"/>
  <c r="S171" i="3"/>
  <c r="T171" i="3"/>
  <c r="U169" i="3"/>
  <c r="R168" i="2"/>
  <c r="S168" i="2"/>
  <c r="T168" i="2" s="1"/>
  <c r="U168" i="2" s="1"/>
  <c r="I168" i="1" s="1"/>
  <c r="G168" i="2"/>
  <c r="H168" i="2"/>
  <c r="I168" i="2" s="1"/>
  <c r="J168" i="2" s="1"/>
  <c r="G168" i="1" s="1"/>
  <c r="X172" i="3" l="1"/>
  <c r="S172" i="3"/>
  <c r="M169" i="3"/>
  <c r="T172" i="3"/>
  <c r="K169" i="3"/>
  <c r="I169" i="3"/>
  <c r="H169" i="3"/>
  <c r="W172" i="3"/>
  <c r="S170" i="3"/>
  <c r="V172" i="3"/>
  <c r="G169" i="3"/>
  <c r="I172" i="3"/>
  <c r="H172" i="3"/>
  <c r="K172" i="3"/>
  <c r="L172" i="3"/>
  <c r="M172" i="3"/>
  <c r="I171" i="3"/>
  <c r="L171" i="3"/>
  <c r="G171" i="3"/>
  <c r="H171" i="3"/>
  <c r="M171" i="3"/>
  <c r="V170" i="3"/>
  <c r="G170" i="3"/>
  <c r="H170" i="3"/>
  <c r="L170" i="3"/>
  <c r="M170" i="3"/>
  <c r="K170" i="3"/>
  <c r="S169" i="3"/>
  <c r="T169" i="3"/>
  <c r="W169" i="3"/>
  <c r="R169" i="3"/>
  <c r="V169" i="3"/>
  <c r="X169" i="3"/>
  <c r="C168" i="3"/>
  <c r="C168" i="9" s="1"/>
  <c r="D168" i="3"/>
  <c r="E168" i="3"/>
  <c r="E168" i="9" s="1"/>
  <c r="F168" i="3"/>
  <c r="F168" i="9" s="1"/>
  <c r="N168" i="3"/>
  <c r="C168" i="10" s="1"/>
  <c r="O168" i="3"/>
  <c r="D168" i="10" s="1"/>
  <c r="P168" i="3"/>
  <c r="Q168" i="3"/>
  <c r="F168" i="10" s="1"/>
  <c r="C169" i="10"/>
  <c r="C170" i="9"/>
  <c r="F170" i="9"/>
  <c r="C170" i="10"/>
  <c r="F170" i="10"/>
  <c r="F171" i="9"/>
  <c r="C171" i="10"/>
  <c r="F171" i="10"/>
  <c r="C172" i="9"/>
  <c r="D172" i="9"/>
  <c r="E172" i="9"/>
  <c r="F172" i="9"/>
  <c r="E172" i="10"/>
  <c r="D169" i="10"/>
  <c r="E169" i="10"/>
  <c r="F169" i="10"/>
  <c r="D171" i="10"/>
  <c r="C172" i="10"/>
  <c r="D172" i="10"/>
  <c r="C169" i="9"/>
  <c r="D169" i="9"/>
  <c r="E169" i="9"/>
  <c r="F169" i="9"/>
  <c r="E170" i="9"/>
  <c r="C171" i="9"/>
  <c r="O168" i="4"/>
  <c r="P168" i="4"/>
  <c r="Q168" i="4"/>
  <c r="R168" i="4"/>
  <c r="S168" i="4"/>
  <c r="T168" i="4"/>
  <c r="V168" i="4" s="1"/>
  <c r="U168" i="4"/>
  <c r="O170" i="4"/>
  <c r="P170" i="4"/>
  <c r="Q170" i="4"/>
  <c r="R170" i="4"/>
  <c r="S170" i="4"/>
  <c r="T170" i="4"/>
  <c r="U170" i="4"/>
  <c r="V170" i="4"/>
  <c r="O171" i="4"/>
  <c r="P171" i="4"/>
  <c r="Q171" i="4"/>
  <c r="R171" i="4"/>
  <c r="S171" i="4"/>
  <c r="T171" i="4"/>
  <c r="U171" i="4"/>
  <c r="O172" i="4"/>
  <c r="P172" i="4"/>
  <c r="Q172" i="4"/>
  <c r="R172" i="4"/>
  <c r="S172" i="4"/>
  <c r="T172" i="4"/>
  <c r="U172" i="4"/>
  <c r="C168" i="4"/>
  <c r="D168" i="4"/>
  <c r="E168" i="4"/>
  <c r="F168" i="4"/>
  <c r="G168" i="4"/>
  <c r="H168" i="4"/>
  <c r="I168" i="4"/>
  <c r="C170" i="4"/>
  <c r="D170" i="4"/>
  <c r="E170" i="4"/>
  <c r="F170" i="4"/>
  <c r="G170" i="4"/>
  <c r="H170" i="4"/>
  <c r="I170" i="4"/>
  <c r="C171" i="4"/>
  <c r="D171" i="4"/>
  <c r="E171" i="4"/>
  <c r="F171" i="4"/>
  <c r="G171" i="4"/>
  <c r="H171" i="4"/>
  <c r="I171" i="4"/>
  <c r="C172" i="4"/>
  <c r="D172" i="4"/>
  <c r="E172" i="4"/>
  <c r="F172" i="4"/>
  <c r="G172" i="4"/>
  <c r="H172" i="4"/>
  <c r="I172" i="4"/>
  <c r="R167" i="2"/>
  <c r="S167" i="2"/>
  <c r="T167" i="2" s="1"/>
  <c r="U167" i="2" s="1"/>
  <c r="I167" i="1" s="1"/>
  <c r="G167" i="2"/>
  <c r="H167" i="2"/>
  <c r="I167" i="2" l="1"/>
  <c r="J167" i="2" s="1"/>
  <c r="G167" i="1" s="1"/>
  <c r="N170" i="4"/>
  <c r="K171" i="4"/>
  <c r="J171" i="4"/>
  <c r="V171" i="4"/>
  <c r="Z172" i="4"/>
  <c r="K172" i="4"/>
  <c r="N168" i="4"/>
  <c r="Z170" i="4"/>
  <c r="Z171" i="4"/>
  <c r="W168" i="4"/>
  <c r="N171" i="4"/>
  <c r="N172" i="4"/>
  <c r="W172" i="4"/>
  <c r="J168" i="4"/>
  <c r="J172" i="4"/>
  <c r="Z168" i="4"/>
  <c r="V172" i="4"/>
  <c r="F172" i="10"/>
  <c r="I170" i="10"/>
  <c r="O171" i="10" s="1"/>
  <c r="J170" i="4"/>
  <c r="K168" i="4"/>
  <c r="J171" i="10"/>
  <c r="W170" i="4"/>
  <c r="Y170" i="4" s="1"/>
  <c r="W171" i="4"/>
  <c r="E171" i="10"/>
  <c r="G169" i="10"/>
  <c r="J168" i="3"/>
  <c r="M168" i="3" s="1"/>
  <c r="M168" i="9" s="1"/>
  <c r="D168" i="9"/>
  <c r="L172" i="10"/>
  <c r="R173" i="10" s="1"/>
  <c r="M172" i="10"/>
  <c r="I172" i="10"/>
  <c r="O173" i="10" s="1"/>
  <c r="G172" i="10"/>
  <c r="H172" i="10"/>
  <c r="N173" i="10" s="1"/>
  <c r="J172" i="10"/>
  <c r="K172" i="10"/>
  <c r="Q173" i="10" s="1"/>
  <c r="H170" i="10"/>
  <c r="N171" i="10" s="1"/>
  <c r="K170" i="10"/>
  <c r="Q171" i="10" s="1"/>
  <c r="L170" i="10"/>
  <c r="R171" i="10" s="1"/>
  <c r="J170" i="10"/>
  <c r="M171" i="9"/>
  <c r="G169" i="9"/>
  <c r="H169" i="9"/>
  <c r="N170" i="9" s="1"/>
  <c r="J169" i="9"/>
  <c r="I169" i="9"/>
  <c r="O170" i="9" s="1"/>
  <c r="K169" i="9"/>
  <c r="Q170" i="9" s="1"/>
  <c r="L169" i="9"/>
  <c r="R170" i="9" s="1"/>
  <c r="M169" i="9"/>
  <c r="J169" i="10"/>
  <c r="H169" i="10"/>
  <c r="N170" i="10" s="1"/>
  <c r="I169" i="10"/>
  <c r="O170" i="10" s="1"/>
  <c r="K169" i="10"/>
  <c r="Q170" i="10" s="1"/>
  <c r="L169" i="10"/>
  <c r="R170" i="10" s="1"/>
  <c r="M169" i="10"/>
  <c r="I171" i="9"/>
  <c r="O172" i="9" s="1"/>
  <c r="K171" i="9"/>
  <c r="Q172" i="9" s="1"/>
  <c r="L171" i="9"/>
  <c r="R172" i="9" s="1"/>
  <c r="H171" i="9"/>
  <c r="N172" i="9" s="1"/>
  <c r="J171" i="9"/>
  <c r="E170" i="10"/>
  <c r="G170" i="10"/>
  <c r="D170" i="10"/>
  <c r="G171" i="9"/>
  <c r="U168" i="3"/>
  <c r="R168" i="3" s="1"/>
  <c r="G168" i="10" s="1"/>
  <c r="E171" i="9"/>
  <c r="D171" i="9"/>
  <c r="E168" i="10"/>
  <c r="D170" i="9"/>
  <c r="K170" i="4"/>
  <c r="R166" i="2"/>
  <c r="S166" i="2"/>
  <c r="G166" i="2"/>
  <c r="H166" i="2"/>
  <c r="I166" i="2" l="1"/>
  <c r="J166" i="2" s="1"/>
  <c r="G166" i="1" s="1"/>
  <c r="M170" i="4"/>
  <c r="T166" i="2"/>
  <c r="U166" i="2" s="1"/>
  <c r="I166" i="1" s="1"/>
  <c r="H168" i="3"/>
  <c r="H168" i="9" s="1"/>
  <c r="N169" i="9" s="1"/>
  <c r="Y171" i="4"/>
  <c r="P173" i="10"/>
  <c r="S173" i="10" s="1"/>
  <c r="U173" i="10"/>
  <c r="M168" i="4"/>
  <c r="L169" i="4"/>
  <c r="H169" i="1" s="1"/>
  <c r="M172" i="4"/>
  <c r="L173" i="4"/>
  <c r="H173" i="1" s="1"/>
  <c r="U169" i="9"/>
  <c r="X171" i="4"/>
  <c r="J171" i="1" s="1"/>
  <c r="Y168" i="4"/>
  <c r="X169" i="4"/>
  <c r="J169" i="1" s="1"/>
  <c r="X172" i="4"/>
  <c r="J172" i="1" s="1"/>
  <c r="L171" i="4"/>
  <c r="H171" i="1" s="1"/>
  <c r="L170" i="4"/>
  <c r="H170" i="1" s="1"/>
  <c r="M171" i="4"/>
  <c r="I168" i="3"/>
  <c r="I168" i="9" s="1"/>
  <c r="O169" i="9" s="1"/>
  <c r="Y172" i="4"/>
  <c r="X173" i="4"/>
  <c r="J173" i="1" s="1"/>
  <c r="X170" i="4"/>
  <c r="J170" i="1" s="1"/>
  <c r="U171" i="10"/>
  <c r="L171" i="10"/>
  <c r="R172" i="10" s="1"/>
  <c r="M170" i="10"/>
  <c r="J168" i="9"/>
  <c r="U172" i="10"/>
  <c r="K171" i="10"/>
  <c r="Q172" i="10" s="1"/>
  <c r="H171" i="10"/>
  <c r="N172" i="10" s="1"/>
  <c r="L168" i="3"/>
  <c r="L168" i="9" s="1"/>
  <c r="R169" i="9" s="1"/>
  <c r="G171" i="10"/>
  <c r="M171" i="10"/>
  <c r="I171" i="10"/>
  <c r="O172" i="10" s="1"/>
  <c r="K168" i="3"/>
  <c r="K168" i="9" s="1"/>
  <c r="Q169" i="9" s="1"/>
  <c r="P170" i="10"/>
  <c r="S170" i="10" s="1"/>
  <c r="U170" i="10"/>
  <c r="P170" i="9"/>
  <c r="S170" i="9" s="1"/>
  <c r="G168" i="3"/>
  <c r="G168" i="9" s="1"/>
  <c r="P172" i="10"/>
  <c r="H170" i="9"/>
  <c r="N171" i="9" s="1"/>
  <c r="I170" i="9"/>
  <c r="O171" i="9" s="1"/>
  <c r="K170" i="9"/>
  <c r="Q171" i="9" s="1"/>
  <c r="L170" i="9"/>
  <c r="R171" i="9" s="1"/>
  <c r="J170" i="9"/>
  <c r="U170" i="9" s="1"/>
  <c r="M170" i="9"/>
  <c r="P172" i="9"/>
  <c r="S172" i="9" s="1"/>
  <c r="K172" i="9"/>
  <c r="Q173" i="9" s="1"/>
  <c r="L172" i="9"/>
  <c r="R173" i="9" s="1"/>
  <c r="M172" i="9"/>
  <c r="J172" i="9"/>
  <c r="G172" i="9"/>
  <c r="H172" i="9"/>
  <c r="N173" i="9" s="1"/>
  <c r="I172" i="9"/>
  <c r="O173" i="9" s="1"/>
  <c r="P171" i="10"/>
  <c r="S171" i="10" s="1"/>
  <c r="S168" i="3"/>
  <c r="H168" i="10" s="1"/>
  <c r="N169" i="10" s="1"/>
  <c r="X168" i="3"/>
  <c r="M168" i="10" s="1"/>
  <c r="T168" i="3"/>
  <c r="I168" i="10" s="1"/>
  <c r="O169" i="10" s="1"/>
  <c r="V168" i="3"/>
  <c r="K168" i="10" s="1"/>
  <c r="Q169" i="10" s="1"/>
  <c r="W168" i="3"/>
  <c r="L168" i="10" s="1"/>
  <c r="R169" i="10" s="1"/>
  <c r="J168" i="10"/>
  <c r="U169" i="10" s="1"/>
  <c r="G170" i="9"/>
  <c r="R165" i="2"/>
  <c r="S165" i="2"/>
  <c r="G165" i="2"/>
  <c r="H165" i="2"/>
  <c r="I165" i="2" l="1"/>
  <c r="J165" i="2" s="1"/>
  <c r="G165" i="1" s="1"/>
  <c r="T165" i="2"/>
  <c r="U165" i="2" s="1"/>
  <c r="I165" i="1" s="1"/>
  <c r="U171" i="9"/>
  <c r="U172" i="9"/>
  <c r="P173" i="9"/>
  <c r="S173" i="9" s="1"/>
  <c r="U173" i="9"/>
  <c r="P169" i="9"/>
  <c r="S169" i="9" s="1"/>
  <c r="S172" i="10"/>
  <c r="P171" i="9"/>
  <c r="S171" i="9" s="1"/>
  <c r="P169" i="10"/>
  <c r="S169" i="10" s="1"/>
  <c r="R164" i="2"/>
  <c r="S164" i="2"/>
  <c r="G164" i="2"/>
  <c r="H164" i="2"/>
  <c r="T164" i="2" l="1"/>
  <c r="U164" i="2" s="1"/>
  <c r="I164" i="1" s="1"/>
  <c r="I164" i="2"/>
  <c r="J164" i="2" s="1"/>
  <c r="G164" i="1" s="1"/>
  <c r="O163" i="4"/>
  <c r="P163" i="4"/>
  <c r="Q163" i="4"/>
  <c r="R163" i="4"/>
  <c r="O164" i="4"/>
  <c r="P164" i="4"/>
  <c r="Q164" i="4"/>
  <c r="R164" i="4"/>
  <c r="S164" i="4"/>
  <c r="T164" i="4"/>
  <c r="V164" i="4" s="1"/>
  <c r="U164" i="4"/>
  <c r="O165" i="4"/>
  <c r="P165" i="4"/>
  <c r="Q165" i="4"/>
  <c r="R165" i="4"/>
  <c r="S165" i="4"/>
  <c r="T165" i="4"/>
  <c r="U165" i="4"/>
  <c r="O166" i="4"/>
  <c r="P166" i="4"/>
  <c r="Q166" i="4"/>
  <c r="R166" i="4"/>
  <c r="S166" i="4"/>
  <c r="T166" i="4"/>
  <c r="U166" i="4"/>
  <c r="O167" i="4"/>
  <c r="P167" i="4"/>
  <c r="Q167" i="4"/>
  <c r="R167" i="4"/>
  <c r="S167" i="4"/>
  <c r="T167" i="4"/>
  <c r="U167" i="4"/>
  <c r="C163" i="4"/>
  <c r="D163" i="4"/>
  <c r="E163" i="4"/>
  <c r="F163" i="4"/>
  <c r="C164" i="4"/>
  <c r="D164" i="4"/>
  <c r="E164" i="4"/>
  <c r="F164" i="4"/>
  <c r="G164" i="4"/>
  <c r="H164" i="4"/>
  <c r="C165" i="4"/>
  <c r="D165" i="4"/>
  <c r="E165" i="4"/>
  <c r="F165" i="4"/>
  <c r="G165" i="4"/>
  <c r="H165" i="4"/>
  <c r="I165" i="4"/>
  <c r="C166" i="4"/>
  <c r="D166" i="4"/>
  <c r="E166" i="4"/>
  <c r="F166" i="4"/>
  <c r="G166" i="4"/>
  <c r="H166" i="4"/>
  <c r="I166" i="4"/>
  <c r="C167" i="4"/>
  <c r="D167" i="4"/>
  <c r="E167" i="4"/>
  <c r="F167" i="4"/>
  <c r="G167" i="4"/>
  <c r="H167" i="4"/>
  <c r="I167" i="4"/>
  <c r="C163" i="3"/>
  <c r="C163" i="9" s="1"/>
  <c r="D163" i="3"/>
  <c r="D163" i="9" s="1"/>
  <c r="E163" i="3"/>
  <c r="E163" i="9" s="1"/>
  <c r="F163" i="3"/>
  <c r="F163" i="9" s="1"/>
  <c r="N163" i="3"/>
  <c r="C163" i="10" s="1"/>
  <c r="O163" i="3"/>
  <c r="P163" i="3"/>
  <c r="E163" i="10" s="1"/>
  <c r="Q163" i="3"/>
  <c r="F163" i="10" s="1"/>
  <c r="C164" i="3"/>
  <c r="C164" i="9" s="1"/>
  <c r="D164" i="3"/>
  <c r="E164" i="3"/>
  <c r="E164" i="9" s="1"/>
  <c r="F164" i="3"/>
  <c r="F164" i="9" s="1"/>
  <c r="N164" i="3"/>
  <c r="C164" i="10" s="1"/>
  <c r="O164" i="3"/>
  <c r="D164" i="10" s="1"/>
  <c r="P164" i="3"/>
  <c r="E164" i="10" s="1"/>
  <c r="Q164" i="3"/>
  <c r="F164" i="10" s="1"/>
  <c r="C165" i="3"/>
  <c r="C165" i="9" s="1"/>
  <c r="D165" i="3"/>
  <c r="D165" i="9" s="1"/>
  <c r="E165" i="3"/>
  <c r="E165" i="9" s="1"/>
  <c r="F165" i="3"/>
  <c r="F165" i="9" s="1"/>
  <c r="N165" i="3"/>
  <c r="C165" i="10" s="1"/>
  <c r="O165" i="3"/>
  <c r="D165" i="10" s="1"/>
  <c r="P165" i="3"/>
  <c r="E165" i="10" s="1"/>
  <c r="Q165" i="3"/>
  <c r="F165" i="10" s="1"/>
  <c r="C166" i="3"/>
  <c r="C166" i="9" s="1"/>
  <c r="D166" i="3"/>
  <c r="D166" i="9" s="1"/>
  <c r="E166" i="3"/>
  <c r="E166" i="9" s="1"/>
  <c r="F166" i="3"/>
  <c r="F166" i="9" s="1"/>
  <c r="N166" i="3"/>
  <c r="C166" i="10" s="1"/>
  <c r="O166" i="3"/>
  <c r="D166" i="10" s="1"/>
  <c r="P166" i="3"/>
  <c r="E166" i="10" s="1"/>
  <c r="Q166" i="3"/>
  <c r="F166" i="10" s="1"/>
  <c r="C167" i="3"/>
  <c r="C167" i="9" s="1"/>
  <c r="D167" i="3"/>
  <c r="D167" i="9" s="1"/>
  <c r="E167" i="3"/>
  <c r="E167" i="9" s="1"/>
  <c r="F167" i="3"/>
  <c r="F167" i="9" s="1"/>
  <c r="N167" i="3"/>
  <c r="C167" i="10" s="1"/>
  <c r="O167" i="3"/>
  <c r="D167" i="10" s="1"/>
  <c r="P167" i="3"/>
  <c r="E167" i="10" s="1"/>
  <c r="Q167" i="3"/>
  <c r="F167" i="10" s="1"/>
  <c r="R163" i="2"/>
  <c r="S163" i="2"/>
  <c r="T163" i="4" s="1"/>
  <c r="G163" i="2"/>
  <c r="H163" i="2"/>
  <c r="H163" i="4" s="1"/>
  <c r="R162" i="2"/>
  <c r="S162" i="2"/>
  <c r="G162" i="2"/>
  <c r="H162" i="2"/>
  <c r="T163" i="2" l="1"/>
  <c r="U163" i="2" s="1"/>
  <c r="I163" i="1" s="1"/>
  <c r="V167" i="4"/>
  <c r="T162" i="2"/>
  <c r="U162" i="2" s="1"/>
  <c r="I162" i="1" s="1"/>
  <c r="I163" i="2"/>
  <c r="J163" i="2"/>
  <c r="G163" i="1" s="1"/>
  <c r="I163" i="4"/>
  <c r="J163" i="4" s="1"/>
  <c r="V165" i="4"/>
  <c r="U163" i="4"/>
  <c r="W163" i="4" s="1"/>
  <c r="G163" i="4"/>
  <c r="N163" i="4" s="1"/>
  <c r="S163" i="4"/>
  <c r="Z163" i="4" s="1"/>
  <c r="I162" i="2"/>
  <c r="J162" i="2" s="1"/>
  <c r="G162" i="1" s="1"/>
  <c r="I164" i="4"/>
  <c r="K164" i="4" s="1"/>
  <c r="J167" i="4"/>
  <c r="N167" i="4"/>
  <c r="V166" i="4"/>
  <c r="N166" i="4"/>
  <c r="N164" i="4"/>
  <c r="W166" i="4"/>
  <c r="Z165" i="4"/>
  <c r="U163" i="3"/>
  <c r="J163" i="10" s="1"/>
  <c r="P164" i="10" s="1"/>
  <c r="N165" i="4"/>
  <c r="Z167" i="4"/>
  <c r="Z166" i="4"/>
  <c r="D163" i="10"/>
  <c r="Z164" i="4"/>
  <c r="U167" i="3"/>
  <c r="J167" i="10" s="1"/>
  <c r="K167" i="4"/>
  <c r="J167" i="3"/>
  <c r="J167" i="9" s="1"/>
  <c r="J166" i="4"/>
  <c r="W165" i="4"/>
  <c r="J165" i="4"/>
  <c r="J165" i="3"/>
  <c r="L165" i="3" s="1"/>
  <c r="L165" i="9" s="1"/>
  <c r="R166" i="9" s="1"/>
  <c r="W164" i="4"/>
  <c r="Y164" i="4" s="1"/>
  <c r="U164" i="3"/>
  <c r="J164" i="10" s="1"/>
  <c r="P165" i="10" s="1"/>
  <c r="J164" i="3"/>
  <c r="J164" i="9" s="1"/>
  <c r="D164" i="9"/>
  <c r="W167" i="4"/>
  <c r="K166" i="4"/>
  <c r="K165" i="4"/>
  <c r="U166" i="3"/>
  <c r="J166" i="10" s="1"/>
  <c r="P167" i="10" s="1"/>
  <c r="U165" i="3"/>
  <c r="J165" i="10" s="1"/>
  <c r="J166" i="3"/>
  <c r="J163" i="3"/>
  <c r="J163" i="9" s="1"/>
  <c r="R161" i="2"/>
  <c r="S161" i="2"/>
  <c r="G161" i="2"/>
  <c r="H161" i="2"/>
  <c r="Y165" i="4" l="1"/>
  <c r="K163" i="4"/>
  <c r="V163" i="4"/>
  <c r="V163" i="3"/>
  <c r="K163" i="10" s="1"/>
  <c r="Q164" i="10" s="1"/>
  <c r="T163" i="3"/>
  <c r="I163" i="10" s="1"/>
  <c r="O164" i="10" s="1"/>
  <c r="L167" i="4"/>
  <c r="H167" i="1" s="1"/>
  <c r="I161" i="2"/>
  <c r="J161" i="2" s="1"/>
  <c r="G161" i="1" s="1"/>
  <c r="X164" i="4"/>
  <c r="J164" i="1" s="1"/>
  <c r="M163" i="4"/>
  <c r="T161" i="2"/>
  <c r="U161" i="2" s="1"/>
  <c r="I161" i="1" s="1"/>
  <c r="J164" i="4"/>
  <c r="M164" i="4" s="1"/>
  <c r="M167" i="4"/>
  <c r="L168" i="4"/>
  <c r="H168" i="1" s="1"/>
  <c r="U168" i="9"/>
  <c r="M165" i="4"/>
  <c r="S163" i="3"/>
  <c r="H163" i="10" s="1"/>
  <c r="N164" i="10" s="1"/>
  <c r="L164" i="3"/>
  <c r="L164" i="9" s="1"/>
  <c r="R165" i="9" s="1"/>
  <c r="K164" i="3"/>
  <c r="K164" i="9" s="1"/>
  <c r="Q165" i="9" s="1"/>
  <c r="M166" i="4"/>
  <c r="Y166" i="4"/>
  <c r="U164" i="9"/>
  <c r="X167" i="4"/>
  <c r="J167" i="1" s="1"/>
  <c r="X165" i="4"/>
  <c r="J165" i="1" s="1"/>
  <c r="X163" i="3"/>
  <c r="M163" i="10" s="1"/>
  <c r="I164" i="3"/>
  <c r="I164" i="9" s="1"/>
  <c r="O165" i="9" s="1"/>
  <c r="L166" i="4"/>
  <c r="H166" i="1" s="1"/>
  <c r="R165" i="3"/>
  <c r="G165" i="10" s="1"/>
  <c r="X165" i="3"/>
  <c r="M165" i="10" s="1"/>
  <c r="P168" i="9"/>
  <c r="Y163" i="4"/>
  <c r="X166" i="4"/>
  <c r="J166" i="1" s="1"/>
  <c r="P168" i="10"/>
  <c r="U168" i="10"/>
  <c r="R163" i="3"/>
  <c r="G163" i="10" s="1"/>
  <c r="Y167" i="4"/>
  <c r="X168" i="4"/>
  <c r="J168" i="1" s="1"/>
  <c r="U164" i="10"/>
  <c r="W163" i="3"/>
  <c r="L163" i="10" s="1"/>
  <c r="R164" i="10" s="1"/>
  <c r="P164" i="9"/>
  <c r="V167" i="3"/>
  <c r="K167" i="10" s="1"/>
  <c r="Q168" i="10" s="1"/>
  <c r="R167" i="3"/>
  <c r="G167" i="10" s="1"/>
  <c r="S167" i="3"/>
  <c r="H167" i="10" s="1"/>
  <c r="N168" i="10" s="1"/>
  <c r="X167" i="3"/>
  <c r="M167" i="10" s="1"/>
  <c r="W167" i="3"/>
  <c r="L167" i="10" s="1"/>
  <c r="R168" i="10" s="1"/>
  <c r="T167" i="3"/>
  <c r="I167" i="10" s="1"/>
  <c r="O168" i="10" s="1"/>
  <c r="H167" i="3"/>
  <c r="H167" i="9" s="1"/>
  <c r="N168" i="9" s="1"/>
  <c r="G167" i="3"/>
  <c r="G167" i="9" s="1"/>
  <c r="K167" i="3"/>
  <c r="K167" i="9" s="1"/>
  <c r="Q168" i="9" s="1"/>
  <c r="L167" i="3"/>
  <c r="L167" i="9" s="1"/>
  <c r="R168" i="9" s="1"/>
  <c r="M167" i="3"/>
  <c r="M167" i="9" s="1"/>
  <c r="I167" i="3"/>
  <c r="I167" i="9" s="1"/>
  <c r="O168" i="9" s="1"/>
  <c r="U167" i="10"/>
  <c r="M166" i="3"/>
  <c r="M166" i="9" s="1"/>
  <c r="J166" i="9"/>
  <c r="U167" i="9" s="1"/>
  <c r="G166" i="3"/>
  <c r="G166" i="9" s="1"/>
  <c r="P166" i="10"/>
  <c r="U166" i="10"/>
  <c r="U165" i="10"/>
  <c r="H165" i="3"/>
  <c r="H165" i="9" s="1"/>
  <c r="N166" i="9" s="1"/>
  <c r="K165" i="3"/>
  <c r="K165" i="9" s="1"/>
  <c r="Q166" i="9" s="1"/>
  <c r="J165" i="9"/>
  <c r="G165" i="3"/>
  <c r="G165" i="9" s="1"/>
  <c r="I165" i="3"/>
  <c r="I165" i="9" s="1"/>
  <c r="O166" i="9" s="1"/>
  <c r="M165" i="3"/>
  <c r="M165" i="9" s="1"/>
  <c r="T164" i="3"/>
  <c r="I164" i="10" s="1"/>
  <c r="O165" i="10" s="1"/>
  <c r="S164" i="3"/>
  <c r="H164" i="10" s="1"/>
  <c r="N165" i="10" s="1"/>
  <c r="R164" i="3"/>
  <c r="G164" i="10" s="1"/>
  <c r="X164" i="3"/>
  <c r="M164" i="10" s="1"/>
  <c r="W164" i="3"/>
  <c r="L164" i="10" s="1"/>
  <c r="R165" i="10" s="1"/>
  <c r="V164" i="3"/>
  <c r="K164" i="10" s="1"/>
  <c r="Q165" i="10" s="1"/>
  <c r="P165" i="9"/>
  <c r="G164" i="3"/>
  <c r="G164" i="9" s="1"/>
  <c r="H164" i="3"/>
  <c r="H164" i="9" s="1"/>
  <c r="N165" i="9" s="1"/>
  <c r="M164" i="3"/>
  <c r="M164" i="9" s="1"/>
  <c r="T166" i="3"/>
  <c r="I166" i="10" s="1"/>
  <c r="O167" i="10" s="1"/>
  <c r="W166" i="3"/>
  <c r="L166" i="10" s="1"/>
  <c r="R167" i="10" s="1"/>
  <c r="S166" i="3"/>
  <c r="H166" i="10" s="1"/>
  <c r="N167" i="10" s="1"/>
  <c r="V166" i="3"/>
  <c r="K166" i="10" s="1"/>
  <c r="Q167" i="10" s="1"/>
  <c r="X166" i="3"/>
  <c r="M166" i="10" s="1"/>
  <c r="H163" i="3"/>
  <c r="H163" i="9" s="1"/>
  <c r="N164" i="9" s="1"/>
  <c r="I163" i="3"/>
  <c r="I163" i="9" s="1"/>
  <c r="O164" i="9" s="1"/>
  <c r="K163" i="3"/>
  <c r="K163" i="9" s="1"/>
  <c r="Q164" i="9" s="1"/>
  <c r="L163" i="3"/>
  <c r="L163" i="9" s="1"/>
  <c r="R164" i="9" s="1"/>
  <c r="R166" i="3"/>
  <c r="G166" i="10" s="1"/>
  <c r="I166" i="3"/>
  <c r="I166" i="9" s="1"/>
  <c r="O167" i="9" s="1"/>
  <c r="H166" i="3"/>
  <c r="H166" i="9" s="1"/>
  <c r="N167" i="9" s="1"/>
  <c r="K166" i="3"/>
  <c r="K166" i="9" s="1"/>
  <c r="Q167" i="9" s="1"/>
  <c r="L166" i="3"/>
  <c r="L166" i="9" s="1"/>
  <c r="R167" i="9" s="1"/>
  <c r="W165" i="3"/>
  <c r="L165" i="10" s="1"/>
  <c r="R166" i="10" s="1"/>
  <c r="S165" i="3"/>
  <c r="H165" i="10" s="1"/>
  <c r="N166" i="10" s="1"/>
  <c r="T165" i="3"/>
  <c r="I165" i="10" s="1"/>
  <c r="O166" i="10" s="1"/>
  <c r="V165" i="3"/>
  <c r="K165" i="10" s="1"/>
  <c r="Q166" i="10" s="1"/>
  <c r="M163" i="3"/>
  <c r="M163" i="9" s="1"/>
  <c r="G163" i="3"/>
  <c r="G163" i="9" s="1"/>
  <c r="R160" i="2"/>
  <c r="S160" i="2"/>
  <c r="T160" i="2" s="1"/>
  <c r="U160" i="2" s="1"/>
  <c r="I160" i="1" s="1"/>
  <c r="G160" i="2"/>
  <c r="H160" i="2"/>
  <c r="L165" i="4" l="1"/>
  <c r="H165" i="1" s="1"/>
  <c r="S164" i="10"/>
  <c r="L164" i="4"/>
  <c r="H164" i="1" s="1"/>
  <c r="I160" i="2"/>
  <c r="J160" i="2" s="1"/>
  <c r="G160" i="1" s="1"/>
  <c r="S164" i="9"/>
  <c r="S168" i="10"/>
  <c r="S165" i="9"/>
  <c r="S168" i="9"/>
  <c r="S167" i="10"/>
  <c r="P167" i="9"/>
  <c r="S167" i="9" s="1"/>
  <c r="S166" i="10"/>
  <c r="P166" i="9"/>
  <c r="S166" i="9" s="1"/>
  <c r="U166" i="9"/>
  <c r="U165" i="9"/>
  <c r="S165" i="10"/>
  <c r="R159" i="2"/>
  <c r="S159" i="2"/>
  <c r="G159" i="2"/>
  <c r="H159" i="2"/>
  <c r="T159" i="2" l="1"/>
  <c r="U159" i="2" s="1"/>
  <c r="I159" i="1" s="1"/>
  <c r="I159" i="2"/>
  <c r="J159" i="2" s="1"/>
  <c r="G159" i="1" s="1"/>
  <c r="R158" i="2"/>
  <c r="S158" i="2"/>
  <c r="G158" i="2"/>
  <c r="H158" i="2"/>
  <c r="I158" i="2" l="1"/>
  <c r="J158" i="2" s="1"/>
  <c r="G158" i="1" s="1"/>
  <c r="T158" i="2"/>
  <c r="U158" i="2" s="1"/>
  <c r="I158" i="1" s="1"/>
  <c r="O158" i="4"/>
  <c r="P158" i="4"/>
  <c r="Q158" i="4"/>
  <c r="R158" i="4"/>
  <c r="S158" i="4"/>
  <c r="T158" i="4"/>
  <c r="U158" i="4"/>
  <c r="O159" i="4"/>
  <c r="P159" i="4"/>
  <c r="Q159" i="4"/>
  <c r="R159" i="4"/>
  <c r="S159" i="4"/>
  <c r="T159" i="4"/>
  <c r="U159" i="4"/>
  <c r="O160" i="4"/>
  <c r="P160" i="4"/>
  <c r="Q160" i="4"/>
  <c r="R160" i="4"/>
  <c r="S160" i="4"/>
  <c r="T160" i="4"/>
  <c r="U160" i="4"/>
  <c r="O161" i="4"/>
  <c r="P161" i="4"/>
  <c r="Q161" i="4"/>
  <c r="R161" i="4"/>
  <c r="S161" i="4"/>
  <c r="T161" i="4"/>
  <c r="U161" i="4"/>
  <c r="O162" i="4"/>
  <c r="P162" i="4"/>
  <c r="Q162" i="4"/>
  <c r="R162" i="4"/>
  <c r="S162" i="4"/>
  <c r="T162" i="4"/>
  <c r="U162" i="4"/>
  <c r="C158" i="4"/>
  <c r="D158" i="4"/>
  <c r="E158" i="4"/>
  <c r="F158" i="4"/>
  <c r="G158" i="4"/>
  <c r="H158" i="4"/>
  <c r="I158" i="4"/>
  <c r="C159" i="4"/>
  <c r="D159" i="4"/>
  <c r="E159" i="4"/>
  <c r="F159" i="4"/>
  <c r="G159" i="4"/>
  <c r="H159" i="4"/>
  <c r="I159" i="4"/>
  <c r="C160" i="4"/>
  <c r="D160" i="4"/>
  <c r="E160" i="4"/>
  <c r="F160" i="4"/>
  <c r="G160" i="4"/>
  <c r="H160" i="4"/>
  <c r="I160" i="4"/>
  <c r="C161" i="4"/>
  <c r="D161" i="4"/>
  <c r="E161" i="4"/>
  <c r="F161" i="4"/>
  <c r="G161" i="4"/>
  <c r="H161" i="4"/>
  <c r="I161" i="4"/>
  <c r="C162" i="4"/>
  <c r="D162" i="4"/>
  <c r="E162" i="4"/>
  <c r="F162" i="4"/>
  <c r="G162" i="4"/>
  <c r="H162" i="4"/>
  <c r="I162" i="4"/>
  <c r="C158" i="3"/>
  <c r="C158" i="9" s="1"/>
  <c r="D158" i="3"/>
  <c r="E158" i="3"/>
  <c r="E158" i="9" s="1"/>
  <c r="F158" i="3"/>
  <c r="F158" i="9" s="1"/>
  <c r="N158" i="3"/>
  <c r="C158" i="10" s="1"/>
  <c r="O158" i="3"/>
  <c r="D158" i="10" s="1"/>
  <c r="P158" i="3"/>
  <c r="E158" i="10" s="1"/>
  <c r="Q158" i="3"/>
  <c r="F158" i="10" s="1"/>
  <c r="C159" i="3"/>
  <c r="C159" i="9" s="1"/>
  <c r="D159" i="3"/>
  <c r="D159" i="9" s="1"/>
  <c r="E159" i="3"/>
  <c r="E159" i="9" s="1"/>
  <c r="F159" i="3"/>
  <c r="F159" i="9" s="1"/>
  <c r="N159" i="3"/>
  <c r="C159" i="10" s="1"/>
  <c r="O159" i="3"/>
  <c r="P159" i="3"/>
  <c r="E159" i="10" s="1"/>
  <c r="Q159" i="3"/>
  <c r="F159" i="10" s="1"/>
  <c r="C160" i="3"/>
  <c r="C160" i="9" s="1"/>
  <c r="D160" i="3"/>
  <c r="E160" i="3"/>
  <c r="E160" i="9" s="1"/>
  <c r="F160" i="3"/>
  <c r="F160" i="9" s="1"/>
  <c r="N160" i="3"/>
  <c r="C160" i="10" s="1"/>
  <c r="O160" i="3"/>
  <c r="D160" i="10" s="1"/>
  <c r="P160" i="3"/>
  <c r="Q160" i="3"/>
  <c r="F160" i="10" s="1"/>
  <c r="C161" i="3"/>
  <c r="C161" i="9" s="1"/>
  <c r="D161" i="3"/>
  <c r="D161" i="9" s="1"/>
  <c r="E161" i="3"/>
  <c r="F161" i="3"/>
  <c r="F161" i="9" s="1"/>
  <c r="N161" i="3"/>
  <c r="C161" i="10" s="1"/>
  <c r="O161" i="3"/>
  <c r="P161" i="3"/>
  <c r="E161" i="10" s="1"/>
  <c r="Q161" i="3"/>
  <c r="F161" i="10" s="1"/>
  <c r="C162" i="3"/>
  <c r="C162" i="9" s="1"/>
  <c r="D162" i="3"/>
  <c r="D162" i="9" s="1"/>
  <c r="E162" i="3"/>
  <c r="E162" i="9" s="1"/>
  <c r="F162" i="3"/>
  <c r="F162" i="9" s="1"/>
  <c r="N162" i="3"/>
  <c r="C162" i="10" s="1"/>
  <c r="O162" i="3"/>
  <c r="D162" i="10" s="1"/>
  <c r="P162" i="3"/>
  <c r="E162" i="10" s="1"/>
  <c r="Q162" i="3"/>
  <c r="F162" i="10" s="1"/>
  <c r="K161" i="4" l="1"/>
  <c r="J159" i="4"/>
  <c r="J161" i="4"/>
  <c r="W161" i="4"/>
  <c r="J160" i="4"/>
  <c r="Z161" i="4"/>
  <c r="N161" i="4"/>
  <c r="Z159" i="4"/>
  <c r="V160" i="4"/>
  <c r="J160" i="3"/>
  <c r="M160" i="3" s="1"/>
  <c r="M160" i="9" s="1"/>
  <c r="J158" i="4"/>
  <c r="M161" i="4"/>
  <c r="Z162" i="4"/>
  <c r="V158" i="4"/>
  <c r="N160" i="4"/>
  <c r="J161" i="3"/>
  <c r="I161" i="3" s="1"/>
  <c r="I161" i="9" s="1"/>
  <c r="O162" i="9" s="1"/>
  <c r="J162" i="3"/>
  <c r="G162" i="3" s="1"/>
  <c r="G162" i="9" s="1"/>
  <c r="Z160" i="4"/>
  <c r="N158" i="4"/>
  <c r="Z158" i="4"/>
  <c r="N159" i="4"/>
  <c r="W160" i="4"/>
  <c r="E161" i="9"/>
  <c r="N162" i="4"/>
  <c r="V162" i="4"/>
  <c r="J162" i="4"/>
  <c r="K162" i="4"/>
  <c r="V161" i="4"/>
  <c r="U161" i="3"/>
  <c r="S161" i="3" s="1"/>
  <c r="H161" i="10" s="1"/>
  <c r="N162" i="10" s="1"/>
  <c r="D161" i="10"/>
  <c r="U160" i="3"/>
  <c r="W160" i="3" s="1"/>
  <c r="L160" i="10" s="1"/>
  <c r="R161" i="10" s="1"/>
  <c r="E160" i="10"/>
  <c r="D160" i="9"/>
  <c r="V159" i="4"/>
  <c r="U159" i="3"/>
  <c r="J159" i="10" s="1"/>
  <c r="P160" i="10" s="1"/>
  <c r="D159" i="10"/>
  <c r="J159" i="3"/>
  <c r="J159" i="9" s="1"/>
  <c r="W158" i="4"/>
  <c r="K158" i="4"/>
  <c r="J158" i="3"/>
  <c r="J158" i="9" s="1"/>
  <c r="P159" i="9" s="1"/>
  <c r="D158" i="9"/>
  <c r="W162" i="4"/>
  <c r="W159" i="4"/>
  <c r="K159" i="4"/>
  <c r="M159" i="4" s="1"/>
  <c r="K160" i="4"/>
  <c r="U162" i="3"/>
  <c r="J162" i="10" s="1"/>
  <c r="U158" i="3"/>
  <c r="J158" i="10" s="1"/>
  <c r="Y160" i="4" l="1"/>
  <c r="K160" i="3"/>
  <c r="K160" i="9" s="1"/>
  <c r="Q161" i="9" s="1"/>
  <c r="K162" i="3"/>
  <c r="K162" i="9" s="1"/>
  <c r="Q163" i="9" s="1"/>
  <c r="Y161" i="4"/>
  <c r="L162" i="3"/>
  <c r="L162" i="9" s="1"/>
  <c r="R163" i="9" s="1"/>
  <c r="I162" i="3"/>
  <c r="I162" i="9" s="1"/>
  <c r="O163" i="9" s="1"/>
  <c r="J162" i="9"/>
  <c r="U163" i="9" s="1"/>
  <c r="M160" i="4"/>
  <c r="M162" i="3"/>
  <c r="M162" i="9" s="1"/>
  <c r="M158" i="4"/>
  <c r="J160" i="9"/>
  <c r="P161" i="9" s="1"/>
  <c r="L162" i="4"/>
  <c r="H162" i="1" s="1"/>
  <c r="I160" i="3"/>
  <c r="I160" i="9" s="1"/>
  <c r="O161" i="9" s="1"/>
  <c r="X162" i="4"/>
  <c r="J162" i="1" s="1"/>
  <c r="L160" i="3"/>
  <c r="L160" i="9" s="1"/>
  <c r="R161" i="9" s="1"/>
  <c r="H162" i="3"/>
  <c r="H162" i="9" s="1"/>
  <c r="N163" i="9" s="1"/>
  <c r="X161" i="4"/>
  <c r="J161" i="1" s="1"/>
  <c r="G160" i="3"/>
  <c r="G160" i="9" s="1"/>
  <c r="X159" i="4"/>
  <c r="J159" i="1" s="1"/>
  <c r="H160" i="3"/>
  <c r="H160" i="9" s="1"/>
  <c r="N161" i="9" s="1"/>
  <c r="I159" i="3"/>
  <c r="I159" i="9" s="1"/>
  <c r="O160" i="9" s="1"/>
  <c r="L161" i="4"/>
  <c r="H161" i="1" s="1"/>
  <c r="R159" i="3"/>
  <c r="G159" i="10" s="1"/>
  <c r="X159" i="3"/>
  <c r="M159" i="10" s="1"/>
  <c r="P163" i="10"/>
  <c r="U163" i="10"/>
  <c r="G161" i="3"/>
  <c r="G161" i="9" s="1"/>
  <c r="H161" i="3"/>
  <c r="H161" i="9" s="1"/>
  <c r="N162" i="9" s="1"/>
  <c r="K161" i="3"/>
  <c r="K161" i="9" s="1"/>
  <c r="Q162" i="9" s="1"/>
  <c r="L159" i="4"/>
  <c r="H159" i="1" s="1"/>
  <c r="J161" i="9"/>
  <c r="L160" i="4"/>
  <c r="H160" i="1" s="1"/>
  <c r="Y159" i="4"/>
  <c r="Y158" i="4"/>
  <c r="L161" i="3"/>
  <c r="L161" i="9" s="1"/>
  <c r="R162" i="9" s="1"/>
  <c r="Y162" i="4"/>
  <c r="X163" i="4"/>
  <c r="J163" i="1" s="1"/>
  <c r="M161" i="3"/>
  <c r="M161" i="9" s="1"/>
  <c r="M162" i="4"/>
  <c r="L163" i="4"/>
  <c r="H163" i="1" s="1"/>
  <c r="X160" i="4"/>
  <c r="J160" i="1" s="1"/>
  <c r="R162" i="3"/>
  <c r="G162" i="10" s="1"/>
  <c r="T161" i="3"/>
  <c r="I161" i="10" s="1"/>
  <c r="O162" i="10" s="1"/>
  <c r="R161" i="3"/>
  <c r="G161" i="10" s="1"/>
  <c r="V161" i="3"/>
  <c r="K161" i="10" s="1"/>
  <c r="Q162" i="10" s="1"/>
  <c r="J161" i="10"/>
  <c r="W161" i="3"/>
  <c r="L161" i="10" s="1"/>
  <c r="R162" i="10" s="1"/>
  <c r="X161" i="3"/>
  <c r="M161" i="10" s="1"/>
  <c r="T160" i="3"/>
  <c r="I160" i="10" s="1"/>
  <c r="O161" i="10" s="1"/>
  <c r="X160" i="3"/>
  <c r="M160" i="10" s="1"/>
  <c r="R160" i="3"/>
  <c r="G160" i="10" s="1"/>
  <c r="V160" i="3"/>
  <c r="K160" i="10" s="1"/>
  <c r="Q161" i="10" s="1"/>
  <c r="S160" i="3"/>
  <c r="H160" i="10" s="1"/>
  <c r="N161" i="10" s="1"/>
  <c r="J160" i="10"/>
  <c r="W159" i="3"/>
  <c r="L159" i="10" s="1"/>
  <c r="R160" i="10" s="1"/>
  <c r="V159" i="3"/>
  <c r="K159" i="10" s="1"/>
  <c r="Q160" i="10" s="1"/>
  <c r="S159" i="3"/>
  <c r="H159" i="10" s="1"/>
  <c r="N160" i="10" s="1"/>
  <c r="T159" i="3"/>
  <c r="I159" i="10" s="1"/>
  <c r="O160" i="10" s="1"/>
  <c r="P160" i="9"/>
  <c r="G159" i="3"/>
  <c r="G159" i="9" s="1"/>
  <c r="K159" i="3"/>
  <c r="K159" i="9" s="1"/>
  <c r="Q160" i="9" s="1"/>
  <c r="L159" i="3"/>
  <c r="L159" i="9" s="1"/>
  <c r="R160" i="9" s="1"/>
  <c r="M159" i="3"/>
  <c r="M159" i="9" s="1"/>
  <c r="H159" i="3"/>
  <c r="H159" i="9" s="1"/>
  <c r="N160" i="9" s="1"/>
  <c r="U159" i="9"/>
  <c r="P159" i="10"/>
  <c r="U159" i="10"/>
  <c r="M158" i="3"/>
  <c r="M158" i="9" s="1"/>
  <c r="G158" i="3"/>
  <c r="G158" i="9" s="1"/>
  <c r="L158" i="3"/>
  <c r="L158" i="9" s="1"/>
  <c r="R159" i="9" s="1"/>
  <c r="H158" i="3"/>
  <c r="H158" i="9" s="1"/>
  <c r="N159" i="9" s="1"/>
  <c r="K158" i="3"/>
  <c r="K158" i="9" s="1"/>
  <c r="Q159" i="9" s="1"/>
  <c r="I158" i="3"/>
  <c r="I158" i="9" s="1"/>
  <c r="O159" i="9" s="1"/>
  <c r="S162" i="3"/>
  <c r="H162" i="10" s="1"/>
  <c r="N163" i="10" s="1"/>
  <c r="W162" i="3"/>
  <c r="L162" i="10" s="1"/>
  <c r="R163" i="10" s="1"/>
  <c r="T162" i="3"/>
  <c r="I162" i="10" s="1"/>
  <c r="O163" i="10" s="1"/>
  <c r="V162" i="3"/>
  <c r="K162" i="10" s="1"/>
  <c r="Q163" i="10" s="1"/>
  <c r="X162" i="3"/>
  <c r="M162" i="10" s="1"/>
  <c r="S158" i="3"/>
  <c r="H158" i="10" s="1"/>
  <c r="N159" i="10" s="1"/>
  <c r="T158" i="3"/>
  <c r="I158" i="10" s="1"/>
  <c r="O159" i="10" s="1"/>
  <c r="V158" i="3"/>
  <c r="K158" i="10" s="1"/>
  <c r="Q159" i="10" s="1"/>
  <c r="W158" i="3"/>
  <c r="L158" i="10" s="1"/>
  <c r="R159" i="10" s="1"/>
  <c r="R158" i="3"/>
  <c r="G158" i="10" s="1"/>
  <c r="X158" i="3"/>
  <c r="M158" i="10" s="1"/>
  <c r="P163" i="9" l="1"/>
  <c r="U160" i="9"/>
  <c r="S161" i="9"/>
  <c r="U161" i="9"/>
  <c r="S163" i="9"/>
  <c r="S163" i="10"/>
  <c r="P162" i="9"/>
  <c r="S162" i="9" s="1"/>
  <c r="U162" i="9"/>
  <c r="U162" i="10"/>
  <c r="P162" i="10"/>
  <c r="S162" i="10" s="1"/>
  <c r="U161" i="10"/>
  <c r="P161" i="10"/>
  <c r="S161" i="10" s="1"/>
  <c r="U160" i="10"/>
  <c r="S160" i="10"/>
  <c r="S160" i="9"/>
  <c r="S159" i="10"/>
  <c r="S159" i="9"/>
  <c r="R154" i="2" l="1"/>
  <c r="S154" i="4" s="1"/>
  <c r="S154" i="2"/>
  <c r="T154" i="4" s="1"/>
  <c r="R155" i="2"/>
  <c r="S155" i="4" s="1"/>
  <c r="S155" i="2"/>
  <c r="T155" i="4" s="1"/>
  <c r="R156" i="2"/>
  <c r="S156" i="2"/>
  <c r="T156" i="4" s="1"/>
  <c r="R157" i="2"/>
  <c r="S157" i="2"/>
  <c r="T157" i="4" s="1"/>
  <c r="G154" i="2"/>
  <c r="G154" i="4" s="1"/>
  <c r="H154" i="2"/>
  <c r="H154" i="4" s="1"/>
  <c r="G155" i="2"/>
  <c r="H155" i="2"/>
  <c r="H155" i="4" s="1"/>
  <c r="G156" i="2"/>
  <c r="G156" i="4" s="1"/>
  <c r="H156" i="2"/>
  <c r="H156" i="4" s="1"/>
  <c r="G157" i="2"/>
  <c r="G157" i="4" s="1"/>
  <c r="H157" i="2"/>
  <c r="H157" i="4" s="1"/>
  <c r="C154" i="4"/>
  <c r="D154" i="4"/>
  <c r="E154" i="4"/>
  <c r="F154" i="4"/>
  <c r="O154" i="4"/>
  <c r="P154" i="4"/>
  <c r="Q154" i="4"/>
  <c r="R154" i="4"/>
  <c r="C155" i="4"/>
  <c r="D155" i="4"/>
  <c r="E155" i="4"/>
  <c r="F155" i="4"/>
  <c r="O155" i="4"/>
  <c r="P155" i="4"/>
  <c r="Q155" i="4"/>
  <c r="R155" i="4"/>
  <c r="C156" i="4"/>
  <c r="D156" i="4"/>
  <c r="E156" i="4"/>
  <c r="F156" i="4"/>
  <c r="O156" i="4"/>
  <c r="P156" i="4"/>
  <c r="Q156" i="4"/>
  <c r="R156" i="4"/>
  <c r="C157" i="4"/>
  <c r="D157" i="4"/>
  <c r="E157" i="4"/>
  <c r="F157" i="4"/>
  <c r="O157" i="4"/>
  <c r="P157" i="4"/>
  <c r="Q157" i="4"/>
  <c r="R157" i="4"/>
  <c r="C154" i="3"/>
  <c r="C154" i="9" s="1"/>
  <c r="D154" i="3"/>
  <c r="E154" i="3"/>
  <c r="E154" i="9" s="1"/>
  <c r="F154" i="3"/>
  <c r="F154" i="9" s="1"/>
  <c r="N154" i="3"/>
  <c r="C154" i="10" s="1"/>
  <c r="O154" i="3"/>
  <c r="D154" i="10" s="1"/>
  <c r="P154" i="3"/>
  <c r="E154" i="10" s="1"/>
  <c r="Q154" i="3"/>
  <c r="F154" i="10" s="1"/>
  <c r="C155" i="3"/>
  <c r="C155" i="9" s="1"/>
  <c r="D155" i="3"/>
  <c r="D155" i="9" s="1"/>
  <c r="E155" i="3"/>
  <c r="E155" i="9" s="1"/>
  <c r="F155" i="3"/>
  <c r="F155" i="9" s="1"/>
  <c r="N155" i="3"/>
  <c r="C155" i="10" s="1"/>
  <c r="O155" i="3"/>
  <c r="P155" i="3"/>
  <c r="E155" i="10" s="1"/>
  <c r="Q155" i="3"/>
  <c r="F155" i="10" s="1"/>
  <c r="C156" i="3"/>
  <c r="C156" i="9" s="1"/>
  <c r="D156" i="3"/>
  <c r="E156" i="3"/>
  <c r="E156" i="9" s="1"/>
  <c r="F156" i="3"/>
  <c r="F156" i="9" s="1"/>
  <c r="N156" i="3"/>
  <c r="C156" i="10" s="1"/>
  <c r="O156" i="3"/>
  <c r="P156" i="3"/>
  <c r="E156" i="10" s="1"/>
  <c r="Q156" i="3"/>
  <c r="F156" i="10" s="1"/>
  <c r="C157" i="3"/>
  <c r="C157" i="9" s="1"/>
  <c r="D157" i="3"/>
  <c r="D157" i="9" s="1"/>
  <c r="E157" i="3"/>
  <c r="E157" i="9" s="1"/>
  <c r="F157" i="3"/>
  <c r="F157" i="9" s="1"/>
  <c r="N157" i="3"/>
  <c r="C157" i="10" s="1"/>
  <c r="O157" i="3"/>
  <c r="P157" i="3"/>
  <c r="E157" i="10" s="1"/>
  <c r="Q157" i="3"/>
  <c r="F157" i="10" s="1"/>
  <c r="C153" i="3"/>
  <c r="C153" i="9" s="1"/>
  <c r="D153" i="3"/>
  <c r="E153" i="3"/>
  <c r="E153" i="9" s="1"/>
  <c r="F153" i="3"/>
  <c r="F153" i="9" s="1"/>
  <c r="N153" i="3"/>
  <c r="C153" i="10" s="1"/>
  <c r="O153" i="3"/>
  <c r="P153" i="3"/>
  <c r="E153" i="10" s="1"/>
  <c r="Q153" i="3"/>
  <c r="F153" i="10" s="1"/>
  <c r="D153" i="10"/>
  <c r="C153" i="4"/>
  <c r="D153" i="4"/>
  <c r="E153" i="4"/>
  <c r="F153" i="4"/>
  <c r="O153" i="4"/>
  <c r="P153" i="4"/>
  <c r="Q153" i="4"/>
  <c r="R153" i="4"/>
  <c r="R153" i="2"/>
  <c r="S153" i="4" s="1"/>
  <c r="S153" i="2"/>
  <c r="T153" i="4" s="1"/>
  <c r="G153" i="2"/>
  <c r="G153" i="4" s="1"/>
  <c r="H153" i="2"/>
  <c r="H153" i="4" s="1"/>
  <c r="T153" i="2" l="1"/>
  <c r="I153" i="2"/>
  <c r="I154" i="2"/>
  <c r="I154" i="4" s="1"/>
  <c r="K154" i="4" s="1"/>
  <c r="N157" i="4"/>
  <c r="J153" i="3"/>
  <c r="G153" i="3" s="1"/>
  <c r="G153" i="9" s="1"/>
  <c r="N153" i="4"/>
  <c r="Z153" i="4"/>
  <c r="D153" i="9"/>
  <c r="N156" i="4"/>
  <c r="Z155" i="4"/>
  <c r="N154" i="4"/>
  <c r="U153" i="3"/>
  <c r="T153" i="3" s="1"/>
  <c r="I153" i="10" s="1"/>
  <c r="O154" i="10" s="1"/>
  <c r="J154" i="3"/>
  <c r="G154" i="3" s="1"/>
  <c r="G154" i="9" s="1"/>
  <c r="Z154" i="4"/>
  <c r="U157" i="3"/>
  <c r="J157" i="10" s="1"/>
  <c r="T157" i="2"/>
  <c r="U157" i="2" s="1"/>
  <c r="I157" i="1" s="1"/>
  <c r="D157" i="10"/>
  <c r="J157" i="3"/>
  <c r="J157" i="9" s="1"/>
  <c r="I157" i="2"/>
  <c r="U156" i="3"/>
  <c r="J156" i="10" s="1"/>
  <c r="P157" i="10" s="1"/>
  <c r="T156" i="2"/>
  <c r="U156" i="2" s="1"/>
  <c r="I156" i="1" s="1"/>
  <c r="D156" i="10"/>
  <c r="S156" i="4"/>
  <c r="Z156" i="4" s="1"/>
  <c r="J156" i="3"/>
  <c r="J156" i="9" s="1"/>
  <c r="P157" i="9" s="1"/>
  <c r="D156" i="9"/>
  <c r="I156" i="2"/>
  <c r="I156" i="4" s="1"/>
  <c r="U155" i="3"/>
  <c r="J155" i="10" s="1"/>
  <c r="P156" i="10" s="1"/>
  <c r="D155" i="10"/>
  <c r="T155" i="2"/>
  <c r="U155" i="4" s="1"/>
  <c r="V155" i="4" s="1"/>
  <c r="R155" i="3"/>
  <c r="G155" i="10" s="1"/>
  <c r="I155" i="2"/>
  <c r="J155" i="2" s="1"/>
  <c r="G155" i="1" s="1"/>
  <c r="U154" i="3"/>
  <c r="S154" i="3" s="1"/>
  <c r="H154" i="10" s="1"/>
  <c r="N155" i="10" s="1"/>
  <c r="T154" i="2"/>
  <c r="U154" i="4" s="1"/>
  <c r="W154" i="4" s="1"/>
  <c r="J154" i="2"/>
  <c r="G154" i="1" s="1"/>
  <c r="D154" i="9"/>
  <c r="S157" i="4"/>
  <c r="Z157" i="4" s="1"/>
  <c r="G155" i="4"/>
  <c r="N155" i="4" s="1"/>
  <c r="J155" i="3"/>
  <c r="J155" i="9" s="1"/>
  <c r="R152" i="2"/>
  <c r="S152" i="2"/>
  <c r="T152" i="2" s="1"/>
  <c r="U152" i="2" s="1"/>
  <c r="I152" i="1" s="1"/>
  <c r="G152" i="2"/>
  <c r="H152" i="2"/>
  <c r="S155" i="3" l="1"/>
  <c r="H155" i="10" s="1"/>
  <c r="N156" i="10" s="1"/>
  <c r="T155" i="3"/>
  <c r="I155" i="10" s="1"/>
  <c r="O156" i="10" s="1"/>
  <c r="J154" i="4"/>
  <c r="X156" i="3"/>
  <c r="M156" i="10" s="1"/>
  <c r="J153" i="9"/>
  <c r="P154" i="9" s="1"/>
  <c r="L153" i="3"/>
  <c r="L153" i="9" s="1"/>
  <c r="R154" i="9" s="1"/>
  <c r="J153" i="2"/>
  <c r="G153" i="1" s="1"/>
  <c r="I153" i="4"/>
  <c r="U153" i="2"/>
  <c r="I153" i="1" s="1"/>
  <c r="U153" i="4"/>
  <c r="M153" i="3"/>
  <c r="M153" i="9" s="1"/>
  <c r="K153" i="3"/>
  <c r="K153" i="9" s="1"/>
  <c r="Q154" i="9" s="1"/>
  <c r="H153" i="3"/>
  <c r="H153" i="9" s="1"/>
  <c r="N154" i="9" s="1"/>
  <c r="I153" i="3"/>
  <c r="I153" i="9" s="1"/>
  <c r="O154" i="9" s="1"/>
  <c r="I152" i="2"/>
  <c r="J152" i="2" s="1"/>
  <c r="G152" i="1" s="1"/>
  <c r="R156" i="3"/>
  <c r="G156" i="10" s="1"/>
  <c r="H154" i="3"/>
  <c r="H154" i="9" s="1"/>
  <c r="N155" i="9" s="1"/>
  <c r="R153" i="3"/>
  <c r="G153" i="10" s="1"/>
  <c r="M154" i="3"/>
  <c r="M154" i="9" s="1"/>
  <c r="I154" i="3"/>
  <c r="I154" i="9" s="1"/>
  <c r="O155" i="9" s="1"/>
  <c r="L154" i="3"/>
  <c r="L154" i="9" s="1"/>
  <c r="R155" i="9" s="1"/>
  <c r="X153" i="3"/>
  <c r="M153" i="10" s="1"/>
  <c r="K154" i="3"/>
  <c r="K154" i="9" s="1"/>
  <c r="Q155" i="9" s="1"/>
  <c r="P158" i="9"/>
  <c r="U158" i="9"/>
  <c r="J154" i="9"/>
  <c r="S153" i="3"/>
  <c r="H153" i="10" s="1"/>
  <c r="N154" i="10" s="1"/>
  <c r="M154" i="4"/>
  <c r="W153" i="3"/>
  <c r="L153" i="10" s="1"/>
  <c r="R154" i="10" s="1"/>
  <c r="J153" i="10"/>
  <c r="U157" i="10"/>
  <c r="P158" i="10"/>
  <c r="U158" i="10"/>
  <c r="V153" i="3"/>
  <c r="K153" i="10" s="1"/>
  <c r="Q154" i="10" s="1"/>
  <c r="U157" i="4"/>
  <c r="T157" i="3"/>
  <c r="I157" i="10" s="1"/>
  <c r="O158" i="10" s="1"/>
  <c r="S157" i="3"/>
  <c r="H157" i="10" s="1"/>
  <c r="N158" i="10" s="1"/>
  <c r="W157" i="3"/>
  <c r="L157" i="10" s="1"/>
  <c r="R158" i="10" s="1"/>
  <c r="V157" i="3"/>
  <c r="K157" i="10" s="1"/>
  <c r="Q158" i="10" s="1"/>
  <c r="R157" i="3"/>
  <c r="G157" i="10" s="1"/>
  <c r="X157" i="3"/>
  <c r="M157" i="10" s="1"/>
  <c r="M157" i="3"/>
  <c r="M157" i="9" s="1"/>
  <c r="H157" i="3"/>
  <c r="H157" i="9" s="1"/>
  <c r="N158" i="9" s="1"/>
  <c r="G157" i="3"/>
  <c r="G157" i="9" s="1"/>
  <c r="L157" i="3"/>
  <c r="L157" i="9" s="1"/>
  <c r="R158" i="9" s="1"/>
  <c r="K157" i="3"/>
  <c r="K157" i="9" s="1"/>
  <c r="Q158" i="9" s="1"/>
  <c r="I157" i="3"/>
  <c r="I157" i="9" s="1"/>
  <c r="O158" i="9" s="1"/>
  <c r="I157" i="4"/>
  <c r="J157" i="2"/>
  <c r="G157" i="1" s="1"/>
  <c r="W156" i="3"/>
  <c r="L156" i="10" s="1"/>
  <c r="R157" i="10" s="1"/>
  <c r="U156" i="10"/>
  <c r="T156" i="3"/>
  <c r="I156" i="10" s="1"/>
  <c r="O157" i="10" s="1"/>
  <c r="U156" i="4"/>
  <c r="V156" i="3"/>
  <c r="K156" i="10" s="1"/>
  <c r="Q157" i="10" s="1"/>
  <c r="S156" i="3"/>
  <c r="H156" i="10" s="1"/>
  <c r="N157" i="10" s="1"/>
  <c r="U157" i="9"/>
  <c r="G156" i="3"/>
  <c r="G156" i="9" s="1"/>
  <c r="L156" i="3"/>
  <c r="L156" i="9" s="1"/>
  <c r="R157" i="9" s="1"/>
  <c r="J156" i="2"/>
  <c r="G156" i="1" s="1"/>
  <c r="I156" i="3"/>
  <c r="I156" i="9" s="1"/>
  <c r="O157" i="9" s="1"/>
  <c r="K156" i="3"/>
  <c r="K156" i="9" s="1"/>
  <c r="Q157" i="9" s="1"/>
  <c r="H156" i="3"/>
  <c r="H156" i="9" s="1"/>
  <c r="N157" i="9" s="1"/>
  <c r="M156" i="3"/>
  <c r="M156" i="9" s="1"/>
  <c r="W155" i="3"/>
  <c r="L155" i="10" s="1"/>
  <c r="R156" i="10" s="1"/>
  <c r="X155" i="3"/>
  <c r="M155" i="10" s="1"/>
  <c r="V155" i="3"/>
  <c r="K155" i="10" s="1"/>
  <c r="Q156" i="10" s="1"/>
  <c r="U155" i="2"/>
  <c r="I155" i="1" s="1"/>
  <c r="U156" i="9"/>
  <c r="P156" i="9"/>
  <c r="I155" i="4"/>
  <c r="K155" i="4" s="1"/>
  <c r="U154" i="2"/>
  <c r="I154" i="1" s="1"/>
  <c r="R154" i="3"/>
  <c r="G154" i="10" s="1"/>
  <c r="J154" i="10"/>
  <c r="V154" i="3"/>
  <c r="K154" i="10" s="1"/>
  <c r="Q155" i="10" s="1"/>
  <c r="W154" i="3"/>
  <c r="L154" i="10" s="1"/>
  <c r="R155" i="10" s="1"/>
  <c r="X154" i="3"/>
  <c r="M154" i="10" s="1"/>
  <c r="T154" i="3"/>
  <c r="I154" i="10" s="1"/>
  <c r="O155" i="10" s="1"/>
  <c r="W155" i="4"/>
  <c r="Y155" i="4" s="1"/>
  <c r="V154" i="4"/>
  <c r="K156" i="4"/>
  <c r="J156" i="4"/>
  <c r="H155" i="3"/>
  <c r="H155" i="9" s="1"/>
  <c r="N156" i="9" s="1"/>
  <c r="L155" i="3"/>
  <c r="L155" i="9" s="1"/>
  <c r="R156" i="9" s="1"/>
  <c r="I155" i="3"/>
  <c r="I155" i="9" s="1"/>
  <c r="O156" i="9" s="1"/>
  <c r="K155" i="3"/>
  <c r="K155" i="9" s="1"/>
  <c r="Q156" i="9" s="1"/>
  <c r="M155" i="3"/>
  <c r="M155" i="9" s="1"/>
  <c r="G155" i="3"/>
  <c r="G155" i="9" s="1"/>
  <c r="R151" i="2"/>
  <c r="S151" i="2"/>
  <c r="G151" i="2"/>
  <c r="H151" i="2"/>
  <c r="S156" i="10" l="1"/>
  <c r="U154" i="9"/>
  <c r="V153" i="4"/>
  <c r="W153" i="4"/>
  <c r="Y153" i="4" s="1"/>
  <c r="S154" i="9"/>
  <c r="J153" i="4"/>
  <c r="K153" i="4"/>
  <c r="T151" i="2"/>
  <c r="U151" i="2" s="1"/>
  <c r="I151" i="1" s="1"/>
  <c r="X154" i="4"/>
  <c r="J154" i="1" s="1"/>
  <c r="I151" i="2"/>
  <c r="J151" i="2" s="1"/>
  <c r="G151" i="1" s="1"/>
  <c r="S157" i="9"/>
  <c r="J155" i="4"/>
  <c r="L155" i="4" s="1"/>
  <c r="H155" i="1" s="1"/>
  <c r="S158" i="10"/>
  <c r="S158" i="9"/>
  <c r="M156" i="4"/>
  <c r="P155" i="9"/>
  <c r="S155" i="9" s="1"/>
  <c r="U155" i="9"/>
  <c r="P154" i="10"/>
  <c r="S154" i="10" s="1"/>
  <c r="X155" i="4"/>
  <c r="J155" i="1" s="1"/>
  <c r="Y154" i="4"/>
  <c r="W157" i="4"/>
  <c r="V157" i="4"/>
  <c r="J157" i="4"/>
  <c r="K157" i="4"/>
  <c r="S157" i="10"/>
  <c r="W156" i="4"/>
  <c r="V156" i="4"/>
  <c r="X156" i="4" s="1"/>
  <c r="J156" i="1" s="1"/>
  <c r="S156" i="9"/>
  <c r="U154" i="10"/>
  <c r="P155" i="10"/>
  <c r="S155" i="10" s="1"/>
  <c r="U155" i="10"/>
  <c r="R150" i="2"/>
  <c r="S150" i="2"/>
  <c r="G150" i="2"/>
  <c r="H150" i="2"/>
  <c r="T150" i="2" l="1"/>
  <c r="U150" i="2" s="1"/>
  <c r="I150" i="1" s="1"/>
  <c r="M155" i="4"/>
  <c r="M153" i="4"/>
  <c r="L154" i="4"/>
  <c r="H154" i="1" s="1"/>
  <c r="I150" i="2"/>
  <c r="J150" i="2" s="1"/>
  <c r="G150" i="1" s="1"/>
  <c r="L156" i="4"/>
  <c r="H156" i="1" s="1"/>
  <c r="Y157" i="4"/>
  <c r="X158" i="4"/>
  <c r="J158" i="1" s="1"/>
  <c r="Y156" i="4"/>
  <c r="M157" i="4"/>
  <c r="L158" i="4"/>
  <c r="H158" i="1" s="1"/>
  <c r="L157" i="4"/>
  <c r="H157" i="1" s="1"/>
  <c r="X157" i="4"/>
  <c r="J157" i="1" s="1"/>
  <c r="C149" i="4"/>
  <c r="D149" i="4"/>
  <c r="E149" i="4"/>
  <c r="F149" i="4"/>
  <c r="O149" i="4"/>
  <c r="P149" i="4"/>
  <c r="Q149" i="4"/>
  <c r="R149" i="4"/>
  <c r="C150" i="4"/>
  <c r="D150" i="4"/>
  <c r="E150" i="4"/>
  <c r="F150" i="4"/>
  <c r="G150" i="4"/>
  <c r="H150" i="4"/>
  <c r="O150" i="4"/>
  <c r="P150" i="4"/>
  <c r="Q150" i="4"/>
  <c r="R150" i="4"/>
  <c r="S150" i="4"/>
  <c r="T150" i="4"/>
  <c r="U150" i="4"/>
  <c r="C151" i="4"/>
  <c r="D151" i="4"/>
  <c r="E151" i="4"/>
  <c r="F151" i="4"/>
  <c r="G151" i="4"/>
  <c r="H151" i="4"/>
  <c r="I151" i="4"/>
  <c r="O151" i="4"/>
  <c r="P151" i="4"/>
  <c r="Q151" i="4"/>
  <c r="R151" i="4"/>
  <c r="S151" i="4"/>
  <c r="T151" i="4"/>
  <c r="U151" i="4"/>
  <c r="C152" i="4"/>
  <c r="D152" i="4"/>
  <c r="E152" i="4"/>
  <c r="F152" i="4"/>
  <c r="G152" i="4"/>
  <c r="H152" i="4"/>
  <c r="I152" i="4"/>
  <c r="O152" i="4"/>
  <c r="P152" i="4"/>
  <c r="Q152" i="4"/>
  <c r="R152" i="4"/>
  <c r="S152" i="4"/>
  <c r="T152" i="4"/>
  <c r="U152" i="4"/>
  <c r="R149" i="2"/>
  <c r="S149" i="2"/>
  <c r="T149" i="4" s="1"/>
  <c r="G149" i="2"/>
  <c r="H149" i="2"/>
  <c r="H149" i="4" s="1"/>
  <c r="I150" i="4" l="1"/>
  <c r="W152" i="4"/>
  <c r="I149" i="2"/>
  <c r="V150" i="4"/>
  <c r="J151" i="4"/>
  <c r="V152" i="4"/>
  <c r="J149" i="2"/>
  <c r="G149" i="1" s="1"/>
  <c r="I149" i="4"/>
  <c r="K149" i="4" s="1"/>
  <c r="G149" i="4"/>
  <c r="N149" i="4"/>
  <c r="T149" i="2"/>
  <c r="K151" i="4"/>
  <c r="M151" i="4" s="1"/>
  <c r="S149" i="4"/>
  <c r="Z149" i="4" s="1"/>
  <c r="V151" i="4"/>
  <c r="J150" i="4"/>
  <c r="Z152" i="4"/>
  <c r="J152" i="4"/>
  <c r="N151" i="4"/>
  <c r="N150" i="4"/>
  <c r="Z151" i="4"/>
  <c r="Z150" i="4"/>
  <c r="N152" i="4"/>
  <c r="Y152" i="4"/>
  <c r="X153" i="4"/>
  <c r="J153" i="1" s="1"/>
  <c r="K150" i="4"/>
  <c r="K152" i="4"/>
  <c r="W151" i="4"/>
  <c r="W150" i="4"/>
  <c r="Y150" i="4" s="1"/>
  <c r="J149" i="4" l="1"/>
  <c r="M149" i="4" s="1"/>
  <c r="L151" i="4"/>
  <c r="H151" i="1" s="1"/>
  <c r="U149" i="2"/>
  <c r="I149" i="1" s="1"/>
  <c r="U149" i="4"/>
  <c r="L152" i="4"/>
  <c r="H152" i="1" s="1"/>
  <c r="Y151" i="4"/>
  <c r="M150" i="4"/>
  <c r="X152" i="4"/>
  <c r="J152" i="1" s="1"/>
  <c r="L153" i="4"/>
  <c r="H153" i="1" s="1"/>
  <c r="M152" i="4"/>
  <c r="X151" i="4"/>
  <c r="J151" i="1" s="1"/>
  <c r="L150" i="4"/>
  <c r="H150" i="1" s="1"/>
  <c r="C149" i="3"/>
  <c r="C149" i="9" s="1"/>
  <c r="D149" i="3"/>
  <c r="D149" i="9" s="1"/>
  <c r="E149" i="3"/>
  <c r="E149" i="9" s="1"/>
  <c r="F149" i="3"/>
  <c r="F149" i="9" s="1"/>
  <c r="N149" i="3"/>
  <c r="C149" i="10" s="1"/>
  <c r="O149" i="3"/>
  <c r="D149" i="10" s="1"/>
  <c r="P149" i="3"/>
  <c r="E149" i="10" s="1"/>
  <c r="Q149" i="3"/>
  <c r="F149" i="10" s="1"/>
  <c r="C150" i="3"/>
  <c r="C150" i="9" s="1"/>
  <c r="D150" i="3"/>
  <c r="D150" i="9" s="1"/>
  <c r="E150" i="3"/>
  <c r="E150" i="9" s="1"/>
  <c r="F150" i="3"/>
  <c r="F150" i="9" s="1"/>
  <c r="N150" i="3"/>
  <c r="C150" i="10" s="1"/>
  <c r="O150" i="3"/>
  <c r="D150" i="10" s="1"/>
  <c r="P150" i="3"/>
  <c r="E150" i="10" s="1"/>
  <c r="Q150" i="3"/>
  <c r="F150" i="10" s="1"/>
  <c r="C151" i="3"/>
  <c r="C151" i="9" s="1"/>
  <c r="D151" i="3"/>
  <c r="D151" i="9" s="1"/>
  <c r="E151" i="3"/>
  <c r="E151" i="9" s="1"/>
  <c r="F151" i="3"/>
  <c r="F151" i="9" s="1"/>
  <c r="N151" i="3"/>
  <c r="C151" i="10" s="1"/>
  <c r="O151" i="3"/>
  <c r="P151" i="3"/>
  <c r="E151" i="10" s="1"/>
  <c r="Q151" i="3"/>
  <c r="F151" i="10" s="1"/>
  <c r="C152" i="3"/>
  <c r="C152" i="9" s="1"/>
  <c r="D152" i="3"/>
  <c r="E152" i="3"/>
  <c r="E152" i="9" s="1"/>
  <c r="F152" i="3"/>
  <c r="F152" i="9" s="1"/>
  <c r="N152" i="3"/>
  <c r="C152" i="10" s="1"/>
  <c r="O152" i="3"/>
  <c r="P152" i="3"/>
  <c r="E152" i="10" s="1"/>
  <c r="Q152" i="3"/>
  <c r="F152" i="10" s="1"/>
  <c r="R148" i="2"/>
  <c r="S148" i="2"/>
  <c r="G148" i="2"/>
  <c r="H148" i="2"/>
  <c r="I148" i="2" l="1"/>
  <c r="J148" i="2" s="1"/>
  <c r="G148" i="1" s="1"/>
  <c r="T148" i="2"/>
  <c r="U148" i="2" s="1"/>
  <c r="I148" i="1" s="1"/>
  <c r="V149" i="4"/>
  <c r="W149" i="4"/>
  <c r="U149" i="3"/>
  <c r="J149" i="10" s="1"/>
  <c r="U152" i="3"/>
  <c r="J152" i="10" s="1"/>
  <c r="D152" i="10"/>
  <c r="J152" i="3"/>
  <c r="J152" i="9" s="1"/>
  <c r="D152" i="9"/>
  <c r="U151" i="3"/>
  <c r="J151" i="10" s="1"/>
  <c r="D151" i="10"/>
  <c r="V149" i="3"/>
  <c r="K149" i="10" s="1"/>
  <c r="Q150" i="10" s="1"/>
  <c r="J149" i="3"/>
  <c r="M149" i="3" s="1"/>
  <c r="M149" i="9" s="1"/>
  <c r="J150" i="3"/>
  <c r="J150" i="9" s="1"/>
  <c r="U150" i="3"/>
  <c r="J150" i="10" s="1"/>
  <c r="J151" i="3"/>
  <c r="J151" i="9" s="1"/>
  <c r="R147" i="2"/>
  <c r="S147" i="2"/>
  <c r="G147" i="2"/>
  <c r="H147" i="2"/>
  <c r="T147" i="2" l="1"/>
  <c r="U147" i="2" s="1"/>
  <c r="I147" i="1" s="1"/>
  <c r="I147" i="2"/>
  <c r="J147" i="2" s="1"/>
  <c r="G147" i="1" s="1"/>
  <c r="Y149" i="4"/>
  <c r="X150" i="4"/>
  <c r="J150" i="1" s="1"/>
  <c r="R152" i="3"/>
  <c r="G152" i="10" s="1"/>
  <c r="T152" i="3"/>
  <c r="I152" i="10" s="1"/>
  <c r="O153" i="10" s="1"/>
  <c r="S152" i="3"/>
  <c r="H152" i="10" s="1"/>
  <c r="N153" i="10" s="1"/>
  <c r="R149" i="3"/>
  <c r="G149" i="10" s="1"/>
  <c r="T149" i="3"/>
  <c r="I149" i="10" s="1"/>
  <c r="O150" i="10" s="1"/>
  <c r="X149" i="3"/>
  <c r="M149" i="10" s="1"/>
  <c r="S149" i="3"/>
  <c r="H149" i="10" s="1"/>
  <c r="N150" i="10" s="1"/>
  <c r="U151" i="10"/>
  <c r="I149" i="3"/>
  <c r="I149" i="9" s="1"/>
  <c r="O150" i="9" s="1"/>
  <c r="P153" i="9"/>
  <c r="U153" i="9"/>
  <c r="W149" i="3"/>
  <c r="L149" i="10" s="1"/>
  <c r="R150" i="10" s="1"/>
  <c r="P153" i="10"/>
  <c r="U152" i="10"/>
  <c r="U153" i="10"/>
  <c r="W152" i="3"/>
  <c r="L152" i="10" s="1"/>
  <c r="R153" i="10" s="1"/>
  <c r="V152" i="3"/>
  <c r="K152" i="10" s="1"/>
  <c r="Q153" i="10" s="1"/>
  <c r="X152" i="3"/>
  <c r="M152" i="10" s="1"/>
  <c r="I152" i="3"/>
  <c r="I152" i="9" s="1"/>
  <c r="O153" i="9" s="1"/>
  <c r="G152" i="3"/>
  <c r="G152" i="9" s="1"/>
  <c r="M152" i="3"/>
  <c r="M152" i="9" s="1"/>
  <c r="H152" i="3"/>
  <c r="H152" i="9" s="1"/>
  <c r="N153" i="9" s="1"/>
  <c r="L152" i="3"/>
  <c r="L152" i="9" s="1"/>
  <c r="R153" i="9" s="1"/>
  <c r="K152" i="3"/>
  <c r="K152" i="9" s="1"/>
  <c r="Q153" i="9" s="1"/>
  <c r="X151" i="3"/>
  <c r="M151" i="10" s="1"/>
  <c r="P152" i="10"/>
  <c r="W151" i="3"/>
  <c r="L151" i="10" s="1"/>
  <c r="R152" i="10" s="1"/>
  <c r="V151" i="3"/>
  <c r="K151" i="10" s="1"/>
  <c r="Q152" i="10" s="1"/>
  <c r="T151" i="3"/>
  <c r="I151" i="10" s="1"/>
  <c r="O152" i="10" s="1"/>
  <c r="R151" i="3"/>
  <c r="G151" i="10" s="1"/>
  <c r="S151" i="3"/>
  <c r="H151" i="10" s="1"/>
  <c r="N152" i="10" s="1"/>
  <c r="G151" i="3"/>
  <c r="G151" i="9" s="1"/>
  <c r="U151" i="9"/>
  <c r="U152" i="9"/>
  <c r="P152" i="9"/>
  <c r="X150" i="3"/>
  <c r="M150" i="10" s="1"/>
  <c r="U150" i="10"/>
  <c r="P151" i="10"/>
  <c r="R150" i="3"/>
  <c r="G150" i="10" s="1"/>
  <c r="P151" i="9"/>
  <c r="P150" i="10"/>
  <c r="G149" i="3"/>
  <c r="G149" i="9" s="1"/>
  <c r="J149" i="9"/>
  <c r="U150" i="9" s="1"/>
  <c r="L149" i="3"/>
  <c r="L149" i="9" s="1"/>
  <c r="R150" i="9" s="1"/>
  <c r="K149" i="3"/>
  <c r="K149" i="9" s="1"/>
  <c r="Q150" i="9" s="1"/>
  <c r="H149" i="3"/>
  <c r="H149" i="9" s="1"/>
  <c r="N150" i="9" s="1"/>
  <c r="H150" i="3"/>
  <c r="H150" i="9" s="1"/>
  <c r="N151" i="9" s="1"/>
  <c r="K150" i="3"/>
  <c r="K150" i="9" s="1"/>
  <c r="Q151" i="9" s="1"/>
  <c r="L150" i="3"/>
  <c r="L150" i="9" s="1"/>
  <c r="R151" i="9" s="1"/>
  <c r="I150" i="3"/>
  <c r="I150" i="9" s="1"/>
  <c r="O151" i="9" s="1"/>
  <c r="H151" i="3"/>
  <c r="H151" i="9" s="1"/>
  <c r="N152" i="9" s="1"/>
  <c r="I151" i="3"/>
  <c r="I151" i="9" s="1"/>
  <c r="O152" i="9" s="1"/>
  <c r="K151" i="3"/>
  <c r="K151" i="9" s="1"/>
  <c r="Q152" i="9" s="1"/>
  <c r="L151" i="3"/>
  <c r="L151" i="9" s="1"/>
  <c r="R152" i="9" s="1"/>
  <c r="M150" i="3"/>
  <c r="M150" i="9" s="1"/>
  <c r="G150" i="3"/>
  <c r="G150" i="9" s="1"/>
  <c r="M151" i="3"/>
  <c r="M151" i="9" s="1"/>
  <c r="W150" i="3"/>
  <c r="L150" i="10" s="1"/>
  <c r="R151" i="10" s="1"/>
  <c r="S150" i="3"/>
  <c r="H150" i="10" s="1"/>
  <c r="N151" i="10" s="1"/>
  <c r="T150" i="3"/>
  <c r="I150" i="10" s="1"/>
  <c r="O151" i="10" s="1"/>
  <c r="V150" i="3"/>
  <c r="K150" i="10" s="1"/>
  <c r="Q151" i="10" s="1"/>
  <c r="R146" i="2"/>
  <c r="S146" i="2"/>
  <c r="G146" i="2"/>
  <c r="H146" i="2"/>
  <c r="I146" i="2" l="1"/>
  <c r="J146" i="2" s="1"/>
  <c r="G146" i="1" s="1"/>
  <c r="T146" i="2"/>
  <c r="U146" i="2" s="1"/>
  <c r="I146" i="1" s="1"/>
  <c r="S153" i="10"/>
  <c r="S153" i="9"/>
  <c r="S150" i="10"/>
  <c r="S152" i="10"/>
  <c r="S152" i="9"/>
  <c r="S151" i="10"/>
  <c r="S151" i="9"/>
  <c r="P150" i="9"/>
  <c r="S150" i="9" s="1"/>
  <c r="R145" i="2"/>
  <c r="S145" i="2"/>
  <c r="G145" i="2"/>
  <c r="H145" i="2"/>
  <c r="I145" i="2" l="1"/>
  <c r="J145" i="2" s="1"/>
  <c r="G145" i="1" s="1"/>
  <c r="T145" i="2"/>
  <c r="U145" i="2" s="1"/>
  <c r="I145" i="1" s="1"/>
  <c r="R144" i="2"/>
  <c r="S144" i="2"/>
  <c r="G144" i="2"/>
  <c r="H144" i="2"/>
  <c r="I144" i="2" l="1"/>
  <c r="J144" i="2" s="1"/>
  <c r="G144" i="1" s="1"/>
  <c r="T144" i="2"/>
  <c r="U144" i="2" s="1"/>
  <c r="I144" i="1" s="1"/>
  <c r="C144" i="4"/>
  <c r="D144" i="4"/>
  <c r="E144" i="4"/>
  <c r="F144" i="4"/>
  <c r="G144" i="4"/>
  <c r="H144" i="4"/>
  <c r="O144" i="4"/>
  <c r="P144" i="4"/>
  <c r="Q144" i="4"/>
  <c r="R144" i="4"/>
  <c r="S144" i="4"/>
  <c r="T144" i="4"/>
  <c r="C145" i="4"/>
  <c r="D145" i="4"/>
  <c r="E145" i="4"/>
  <c r="F145" i="4"/>
  <c r="G145" i="4"/>
  <c r="H145" i="4"/>
  <c r="I145" i="4"/>
  <c r="O145" i="4"/>
  <c r="P145" i="4"/>
  <c r="Q145" i="4"/>
  <c r="R145" i="4"/>
  <c r="S145" i="4"/>
  <c r="T145" i="4"/>
  <c r="U145" i="4"/>
  <c r="C146" i="4"/>
  <c r="D146" i="4"/>
  <c r="E146" i="4"/>
  <c r="F146" i="4"/>
  <c r="G146" i="4"/>
  <c r="H146" i="4"/>
  <c r="I146" i="4"/>
  <c r="O146" i="4"/>
  <c r="P146" i="4"/>
  <c r="Q146" i="4"/>
  <c r="R146" i="4"/>
  <c r="S146" i="4"/>
  <c r="T146" i="4"/>
  <c r="U146" i="4"/>
  <c r="C147" i="4"/>
  <c r="D147" i="4"/>
  <c r="E147" i="4"/>
  <c r="F147" i="4"/>
  <c r="G147" i="4"/>
  <c r="H147" i="4"/>
  <c r="I147" i="4"/>
  <c r="O147" i="4"/>
  <c r="P147" i="4"/>
  <c r="Q147" i="4"/>
  <c r="R147" i="4"/>
  <c r="S147" i="4"/>
  <c r="T147" i="4"/>
  <c r="U147" i="4"/>
  <c r="C148" i="4"/>
  <c r="D148" i="4"/>
  <c r="E148" i="4"/>
  <c r="F148" i="4"/>
  <c r="G148" i="4"/>
  <c r="H148" i="4"/>
  <c r="I148" i="4"/>
  <c r="O148" i="4"/>
  <c r="P148" i="4"/>
  <c r="Q148" i="4"/>
  <c r="R148" i="4"/>
  <c r="S148" i="4"/>
  <c r="T148" i="4"/>
  <c r="U148" i="4"/>
  <c r="C144" i="3"/>
  <c r="C144" i="9" s="1"/>
  <c r="D144" i="3"/>
  <c r="D144" i="9" s="1"/>
  <c r="E144" i="3"/>
  <c r="E144" i="9" s="1"/>
  <c r="F144" i="3"/>
  <c r="F144" i="9" s="1"/>
  <c r="N144" i="3"/>
  <c r="C144" i="10" s="1"/>
  <c r="O144" i="3"/>
  <c r="D144" i="10" s="1"/>
  <c r="P144" i="3"/>
  <c r="E144" i="10" s="1"/>
  <c r="Q144" i="3"/>
  <c r="F144" i="10" s="1"/>
  <c r="C145" i="3"/>
  <c r="C145" i="9" s="1"/>
  <c r="D145" i="3"/>
  <c r="D145" i="9" s="1"/>
  <c r="E145" i="3"/>
  <c r="E145" i="9" s="1"/>
  <c r="F145" i="3"/>
  <c r="F145" i="9" s="1"/>
  <c r="N145" i="3"/>
  <c r="C145" i="10" s="1"/>
  <c r="O145" i="3"/>
  <c r="D145" i="10" s="1"/>
  <c r="P145" i="3"/>
  <c r="E145" i="10" s="1"/>
  <c r="Q145" i="3"/>
  <c r="F145" i="10" s="1"/>
  <c r="C146" i="3"/>
  <c r="C146" i="9" s="1"/>
  <c r="D146" i="3"/>
  <c r="D146" i="9" s="1"/>
  <c r="E146" i="3"/>
  <c r="E146" i="9" s="1"/>
  <c r="F146" i="3"/>
  <c r="F146" i="9" s="1"/>
  <c r="N146" i="3"/>
  <c r="C146" i="10" s="1"/>
  <c r="O146" i="3"/>
  <c r="D146" i="10" s="1"/>
  <c r="P146" i="3"/>
  <c r="E146" i="10" s="1"/>
  <c r="Q146" i="3"/>
  <c r="F146" i="10" s="1"/>
  <c r="C147" i="3"/>
  <c r="C147" i="9" s="1"/>
  <c r="D147" i="3"/>
  <c r="D147" i="9" s="1"/>
  <c r="E147" i="3"/>
  <c r="E147" i="9" s="1"/>
  <c r="F147" i="3"/>
  <c r="F147" i="9" s="1"/>
  <c r="N147" i="3"/>
  <c r="C147" i="10" s="1"/>
  <c r="O147" i="3"/>
  <c r="D147" i="10" s="1"/>
  <c r="P147" i="3"/>
  <c r="E147" i="10" s="1"/>
  <c r="Q147" i="3"/>
  <c r="F147" i="10" s="1"/>
  <c r="C148" i="3"/>
  <c r="C148" i="9" s="1"/>
  <c r="D148" i="3"/>
  <c r="D148" i="9" s="1"/>
  <c r="E148" i="3"/>
  <c r="E148" i="9" s="1"/>
  <c r="F148" i="3"/>
  <c r="N148" i="3"/>
  <c r="C148" i="10" s="1"/>
  <c r="O148" i="3"/>
  <c r="P148" i="3"/>
  <c r="E148" i="10" s="1"/>
  <c r="Q148" i="3"/>
  <c r="F148" i="10" s="1"/>
  <c r="R143" i="2"/>
  <c r="S143" i="2"/>
  <c r="G143" i="2"/>
  <c r="H143" i="2"/>
  <c r="I144" i="4" l="1"/>
  <c r="J144" i="4" s="1"/>
  <c r="T143" i="2"/>
  <c r="U143" i="2" s="1"/>
  <c r="I143" i="1" s="1"/>
  <c r="U144" i="4"/>
  <c r="I143" i="2"/>
  <c r="J143" i="2" s="1"/>
  <c r="G143" i="1" s="1"/>
  <c r="V145" i="4"/>
  <c r="U148" i="3"/>
  <c r="W148" i="3" s="1"/>
  <c r="L148" i="10" s="1"/>
  <c r="R149" i="10" s="1"/>
  <c r="Z145" i="4"/>
  <c r="J146" i="4"/>
  <c r="Z147" i="4"/>
  <c r="V148" i="4"/>
  <c r="Z144" i="4"/>
  <c r="N147" i="4"/>
  <c r="U144" i="3"/>
  <c r="T144" i="3" s="1"/>
  <c r="I144" i="10" s="1"/>
  <c r="O145" i="10" s="1"/>
  <c r="N146" i="4"/>
  <c r="N148" i="4"/>
  <c r="J144" i="3"/>
  <c r="I144" i="3" s="1"/>
  <c r="I144" i="9" s="1"/>
  <c r="O145" i="9" s="1"/>
  <c r="Z148" i="4"/>
  <c r="V146" i="4"/>
  <c r="N145" i="4"/>
  <c r="N144" i="4"/>
  <c r="J148" i="3"/>
  <c r="K148" i="3" s="1"/>
  <c r="K148" i="9" s="1"/>
  <c r="Q149" i="9" s="1"/>
  <c r="Z146" i="4"/>
  <c r="J148" i="10"/>
  <c r="V148" i="3"/>
  <c r="K148" i="10" s="1"/>
  <c r="Q149" i="10" s="1"/>
  <c r="D148" i="10"/>
  <c r="F148" i="9"/>
  <c r="J148" i="4"/>
  <c r="V147" i="4"/>
  <c r="U147" i="3"/>
  <c r="J147" i="10" s="1"/>
  <c r="P148" i="10" s="1"/>
  <c r="R147" i="3"/>
  <c r="G147" i="10" s="1"/>
  <c r="J147" i="4"/>
  <c r="J147" i="3"/>
  <c r="J147" i="9" s="1"/>
  <c r="P148" i="9" s="1"/>
  <c r="J145" i="4"/>
  <c r="V144" i="4"/>
  <c r="W148" i="4"/>
  <c r="K148" i="4"/>
  <c r="W147" i="4"/>
  <c r="K147" i="4"/>
  <c r="W146" i="4"/>
  <c r="K146" i="4"/>
  <c r="W145" i="4"/>
  <c r="K145" i="4"/>
  <c r="W144" i="4"/>
  <c r="K144" i="4"/>
  <c r="U145" i="3"/>
  <c r="R148" i="3"/>
  <c r="G148" i="10" s="1"/>
  <c r="J145" i="3"/>
  <c r="J145" i="9" s="1"/>
  <c r="J146" i="3"/>
  <c r="J146" i="9" s="1"/>
  <c r="U146" i="3"/>
  <c r="J146" i="10" s="1"/>
  <c r="R142" i="2"/>
  <c r="S142" i="2"/>
  <c r="G142" i="2"/>
  <c r="H142" i="2"/>
  <c r="I142" i="2" l="1"/>
  <c r="J142" i="2" s="1"/>
  <c r="G142" i="1" s="1"/>
  <c r="U146" i="9"/>
  <c r="M146" i="4"/>
  <c r="T148" i="3"/>
  <c r="I148" i="10" s="1"/>
  <c r="O149" i="10" s="1"/>
  <c r="J144" i="10"/>
  <c r="S148" i="3"/>
  <c r="H148" i="10" s="1"/>
  <c r="N149" i="10" s="1"/>
  <c r="V147" i="3"/>
  <c r="K147" i="10" s="1"/>
  <c r="Q148" i="10" s="1"/>
  <c r="T147" i="3"/>
  <c r="I147" i="10" s="1"/>
  <c r="O148" i="10" s="1"/>
  <c r="X148" i="3"/>
  <c r="M148" i="10" s="1"/>
  <c r="Y145" i="4"/>
  <c r="T142" i="2"/>
  <c r="U142" i="2" s="1"/>
  <c r="I142" i="1" s="1"/>
  <c r="R144" i="3"/>
  <c r="G144" i="10" s="1"/>
  <c r="M144" i="4"/>
  <c r="V144" i="3"/>
  <c r="K144" i="10" s="1"/>
  <c r="Q145" i="10" s="1"/>
  <c r="I148" i="3"/>
  <c r="I148" i="9" s="1"/>
  <c r="O149" i="9" s="1"/>
  <c r="L148" i="4"/>
  <c r="H148" i="1" s="1"/>
  <c r="G144" i="3"/>
  <c r="G144" i="9" s="1"/>
  <c r="Y144" i="4"/>
  <c r="L145" i="4"/>
  <c r="H145" i="1" s="1"/>
  <c r="U147" i="9"/>
  <c r="S144" i="3"/>
  <c r="H144" i="10" s="1"/>
  <c r="N145" i="10" s="1"/>
  <c r="L144" i="3"/>
  <c r="L144" i="9" s="1"/>
  <c r="R145" i="9" s="1"/>
  <c r="X144" i="3"/>
  <c r="M144" i="10" s="1"/>
  <c r="Y147" i="4"/>
  <c r="M147" i="4"/>
  <c r="H144" i="3"/>
  <c r="H144" i="9" s="1"/>
  <c r="N145" i="9" s="1"/>
  <c r="G148" i="3"/>
  <c r="G148" i="9" s="1"/>
  <c r="H148" i="3"/>
  <c r="H148" i="9" s="1"/>
  <c r="N149" i="9" s="1"/>
  <c r="X146" i="4"/>
  <c r="J146" i="1" s="1"/>
  <c r="K144" i="3"/>
  <c r="K144" i="9" s="1"/>
  <c r="Q145" i="9" s="1"/>
  <c r="G147" i="3"/>
  <c r="G147" i="9" s="1"/>
  <c r="K147" i="3"/>
  <c r="K147" i="9" s="1"/>
  <c r="Q148" i="9" s="1"/>
  <c r="Y146" i="4"/>
  <c r="J144" i="9"/>
  <c r="L147" i="4"/>
  <c r="H147" i="1" s="1"/>
  <c r="U148" i="10"/>
  <c r="P149" i="10"/>
  <c r="U149" i="10"/>
  <c r="I147" i="3"/>
  <c r="I147" i="9" s="1"/>
  <c r="O148" i="9" s="1"/>
  <c r="M145" i="4"/>
  <c r="L149" i="4"/>
  <c r="H149" i="1" s="1"/>
  <c r="M148" i="4"/>
  <c r="U147" i="10"/>
  <c r="L146" i="4"/>
  <c r="H146" i="1" s="1"/>
  <c r="M144" i="3"/>
  <c r="M144" i="9" s="1"/>
  <c r="X149" i="4"/>
  <c r="J149" i="1" s="1"/>
  <c r="Y148" i="4"/>
  <c r="W144" i="3"/>
  <c r="L144" i="10" s="1"/>
  <c r="R145" i="10" s="1"/>
  <c r="X147" i="4"/>
  <c r="J147" i="1" s="1"/>
  <c r="H147" i="3"/>
  <c r="H147" i="9" s="1"/>
  <c r="N148" i="9" s="1"/>
  <c r="M148" i="3"/>
  <c r="M148" i="9" s="1"/>
  <c r="X145" i="4"/>
  <c r="J145" i="1" s="1"/>
  <c r="X148" i="4"/>
  <c r="J148" i="1" s="1"/>
  <c r="L148" i="3"/>
  <c r="L148" i="9" s="1"/>
  <c r="R149" i="9" s="1"/>
  <c r="J148" i="9"/>
  <c r="X147" i="3"/>
  <c r="M147" i="10" s="1"/>
  <c r="W147" i="3"/>
  <c r="L147" i="10" s="1"/>
  <c r="R148" i="10" s="1"/>
  <c r="S147" i="3"/>
  <c r="H147" i="10" s="1"/>
  <c r="N148" i="10" s="1"/>
  <c r="L147" i="3"/>
  <c r="L147" i="9" s="1"/>
  <c r="R148" i="9" s="1"/>
  <c r="M147" i="3"/>
  <c r="M147" i="9" s="1"/>
  <c r="P147" i="10"/>
  <c r="M146" i="3"/>
  <c r="M146" i="9" s="1"/>
  <c r="P147" i="9"/>
  <c r="G146" i="3"/>
  <c r="G146" i="9" s="1"/>
  <c r="R145" i="3"/>
  <c r="G145" i="10" s="1"/>
  <c r="J145" i="10"/>
  <c r="U145" i="10" s="1"/>
  <c r="X145" i="3"/>
  <c r="M145" i="10" s="1"/>
  <c r="M145" i="3"/>
  <c r="M145" i="9" s="1"/>
  <c r="P146" i="9"/>
  <c r="P145" i="10"/>
  <c r="S146" i="3"/>
  <c r="H146" i="10" s="1"/>
  <c r="N147" i="10" s="1"/>
  <c r="T146" i="3"/>
  <c r="I146" i="10" s="1"/>
  <c r="O147" i="10" s="1"/>
  <c r="R146" i="3"/>
  <c r="G146" i="10" s="1"/>
  <c r="V146" i="3"/>
  <c r="K146" i="10" s="1"/>
  <c r="Q147" i="10" s="1"/>
  <c r="W146" i="3"/>
  <c r="L146" i="10" s="1"/>
  <c r="R147" i="10" s="1"/>
  <c r="H146" i="3"/>
  <c r="H146" i="9" s="1"/>
  <c r="N147" i="9" s="1"/>
  <c r="I146" i="3"/>
  <c r="I146" i="9" s="1"/>
  <c r="O147" i="9" s="1"/>
  <c r="L146" i="3"/>
  <c r="L146" i="9" s="1"/>
  <c r="R147" i="9" s="1"/>
  <c r="K146" i="3"/>
  <c r="K146" i="9" s="1"/>
  <c r="Q147" i="9" s="1"/>
  <c r="L145" i="3"/>
  <c r="L145" i="9" s="1"/>
  <c r="R146" i="9" s="1"/>
  <c r="H145" i="3"/>
  <c r="H145" i="9" s="1"/>
  <c r="N146" i="9" s="1"/>
  <c r="K145" i="3"/>
  <c r="K145" i="9" s="1"/>
  <c r="Q146" i="9" s="1"/>
  <c r="I145" i="3"/>
  <c r="I145" i="9" s="1"/>
  <c r="O146" i="9" s="1"/>
  <c r="V145" i="3"/>
  <c r="K145" i="10" s="1"/>
  <c r="Q146" i="10" s="1"/>
  <c r="W145" i="3"/>
  <c r="L145" i="10" s="1"/>
  <c r="R146" i="10" s="1"/>
  <c r="S145" i="3"/>
  <c r="H145" i="10" s="1"/>
  <c r="N146" i="10" s="1"/>
  <c r="T145" i="3"/>
  <c r="I145" i="10" s="1"/>
  <c r="O146" i="10" s="1"/>
  <c r="G145" i="3"/>
  <c r="G145" i="9" s="1"/>
  <c r="X146" i="3"/>
  <c r="M146" i="10" s="1"/>
  <c r="C140" i="3"/>
  <c r="D140" i="3"/>
  <c r="E140" i="3"/>
  <c r="F140" i="3"/>
  <c r="N140" i="3"/>
  <c r="O140" i="3"/>
  <c r="P140" i="3"/>
  <c r="Q140" i="3"/>
  <c r="C141" i="3"/>
  <c r="D141" i="3"/>
  <c r="E141" i="3"/>
  <c r="F141" i="3"/>
  <c r="N141" i="3"/>
  <c r="O141" i="3"/>
  <c r="P141" i="3"/>
  <c r="Q141" i="3"/>
  <c r="C142" i="3"/>
  <c r="D142" i="3"/>
  <c r="E142" i="3"/>
  <c r="F142" i="3"/>
  <c r="N142" i="3"/>
  <c r="O142" i="3"/>
  <c r="P142" i="3"/>
  <c r="Q142" i="3"/>
  <c r="C143" i="3"/>
  <c r="D143" i="3"/>
  <c r="E143" i="3"/>
  <c r="F143" i="3"/>
  <c r="N143" i="3"/>
  <c r="O143" i="3"/>
  <c r="P143" i="3"/>
  <c r="Q143" i="3"/>
  <c r="D139" i="3"/>
  <c r="C141" i="4"/>
  <c r="D141" i="4"/>
  <c r="E141" i="4"/>
  <c r="F141" i="4"/>
  <c r="O141" i="4"/>
  <c r="P141" i="4"/>
  <c r="Q141" i="4"/>
  <c r="R141" i="4"/>
  <c r="S141" i="4"/>
  <c r="C142" i="4"/>
  <c r="D142" i="4"/>
  <c r="E142" i="4"/>
  <c r="F142" i="4"/>
  <c r="G142" i="4"/>
  <c r="H142" i="4"/>
  <c r="O142" i="4"/>
  <c r="P142" i="4"/>
  <c r="Q142" i="4"/>
  <c r="R142" i="4"/>
  <c r="S142" i="4"/>
  <c r="T142" i="4"/>
  <c r="C143" i="4"/>
  <c r="D143" i="4"/>
  <c r="E143" i="4"/>
  <c r="F143" i="4"/>
  <c r="G143" i="4"/>
  <c r="H143" i="4"/>
  <c r="I143" i="4"/>
  <c r="K143" i="4"/>
  <c r="O143" i="4"/>
  <c r="P143" i="4"/>
  <c r="Q143" i="4"/>
  <c r="R143" i="4"/>
  <c r="S143" i="4"/>
  <c r="T143" i="4"/>
  <c r="U143" i="4"/>
  <c r="R141" i="2"/>
  <c r="S141" i="2"/>
  <c r="T141" i="2" s="1"/>
  <c r="U141" i="2" s="1"/>
  <c r="I141" i="1" s="1"/>
  <c r="G141" i="2"/>
  <c r="G141" i="4" s="1"/>
  <c r="H141" i="2"/>
  <c r="H141" i="4" s="1"/>
  <c r="I141" i="2"/>
  <c r="I141" i="4" s="1"/>
  <c r="I142" i="4" l="1"/>
  <c r="K142" i="4" s="1"/>
  <c r="V143" i="4"/>
  <c r="U142" i="4"/>
  <c r="T141" i="4"/>
  <c r="S149" i="10"/>
  <c r="J141" i="2"/>
  <c r="G141" i="1" s="1"/>
  <c r="S148" i="10"/>
  <c r="U141" i="4"/>
  <c r="W141" i="4"/>
  <c r="V141" i="4"/>
  <c r="J143" i="4"/>
  <c r="M143" i="4" s="1"/>
  <c r="K141" i="4"/>
  <c r="J141" i="4"/>
  <c r="Z141" i="4"/>
  <c r="U142" i="3"/>
  <c r="W142" i="3" s="1"/>
  <c r="U143" i="3"/>
  <c r="R143" i="3" s="1"/>
  <c r="S148" i="9"/>
  <c r="N141" i="4"/>
  <c r="N143" i="4"/>
  <c r="U141" i="3"/>
  <c r="T141" i="3" s="1"/>
  <c r="J140" i="3"/>
  <c r="M140" i="3" s="1"/>
  <c r="U148" i="9"/>
  <c r="P149" i="9"/>
  <c r="S149" i="9" s="1"/>
  <c r="U149" i="9"/>
  <c r="P145" i="9"/>
  <c r="S145" i="9" s="1"/>
  <c r="J141" i="3"/>
  <c r="I141" i="3" s="1"/>
  <c r="U145" i="9"/>
  <c r="Z143" i="4"/>
  <c r="Z142" i="4"/>
  <c r="N142" i="4"/>
  <c r="U140" i="3"/>
  <c r="T140" i="3" s="1"/>
  <c r="U146" i="10"/>
  <c r="W143" i="4"/>
  <c r="S145" i="10"/>
  <c r="S147" i="10"/>
  <c r="S147" i="9"/>
  <c r="P146" i="10"/>
  <c r="S146" i="10" s="1"/>
  <c r="S146" i="9"/>
  <c r="V142" i="4"/>
  <c r="W142" i="4"/>
  <c r="Y142" i="4" s="1"/>
  <c r="J142" i="3"/>
  <c r="K142" i="3" s="1"/>
  <c r="J143" i="3"/>
  <c r="G143" i="3" s="1"/>
  <c r="R140" i="2"/>
  <c r="S140" i="2"/>
  <c r="T140" i="2" s="1"/>
  <c r="U140" i="2" s="1"/>
  <c r="I140" i="1" s="1"/>
  <c r="J142" i="4" l="1"/>
  <c r="M142" i="4" s="1"/>
  <c r="Y141" i="4"/>
  <c r="T142" i="3"/>
  <c r="L140" i="3"/>
  <c r="M141" i="4"/>
  <c r="K140" i="3"/>
  <c r="X143" i="3"/>
  <c r="W143" i="3"/>
  <c r="X142" i="3"/>
  <c r="L144" i="4"/>
  <c r="H144" i="1" s="1"/>
  <c r="V142" i="3"/>
  <c r="S142" i="3"/>
  <c r="V143" i="3"/>
  <c r="T143" i="3"/>
  <c r="S143" i="3"/>
  <c r="R142" i="3"/>
  <c r="X140" i="3"/>
  <c r="I140" i="3"/>
  <c r="X141" i="3"/>
  <c r="W141" i="3"/>
  <c r="V141" i="3"/>
  <c r="S140" i="3"/>
  <c r="L143" i="4"/>
  <c r="H143" i="1" s="1"/>
  <c r="G140" i="3"/>
  <c r="H140" i="3"/>
  <c r="W140" i="3"/>
  <c r="V140" i="3"/>
  <c r="R140" i="3"/>
  <c r="S141" i="3"/>
  <c r="H141" i="10" s="1"/>
  <c r="G141" i="3"/>
  <c r="Y143" i="4"/>
  <c r="X144" i="4"/>
  <c r="J144" i="1" s="1"/>
  <c r="X142" i="4"/>
  <c r="J142" i="1" s="1"/>
  <c r="L141" i="3"/>
  <c r="H141" i="3"/>
  <c r="H141" i="9" s="1"/>
  <c r="M141" i="3"/>
  <c r="K141" i="3"/>
  <c r="R141" i="3"/>
  <c r="X143" i="4"/>
  <c r="J143" i="1" s="1"/>
  <c r="G142" i="3"/>
  <c r="I142" i="3"/>
  <c r="H142" i="3"/>
  <c r="L142" i="3"/>
  <c r="M142" i="3"/>
  <c r="L143" i="3"/>
  <c r="H143" i="3"/>
  <c r="I143" i="3"/>
  <c r="K143" i="3"/>
  <c r="M143" i="3"/>
  <c r="C139" i="3"/>
  <c r="C139" i="9" s="1"/>
  <c r="E139" i="3"/>
  <c r="E139" i="9" s="1"/>
  <c r="F139" i="3"/>
  <c r="N139" i="3"/>
  <c r="C139" i="10" s="1"/>
  <c r="O139" i="3"/>
  <c r="D139" i="10" s="1"/>
  <c r="P139" i="3"/>
  <c r="E139" i="10" s="1"/>
  <c r="Q139" i="3"/>
  <c r="F139" i="10" s="1"/>
  <c r="C140" i="9"/>
  <c r="C140" i="10"/>
  <c r="F141" i="9"/>
  <c r="E142" i="9"/>
  <c r="C142" i="10"/>
  <c r="E142" i="10"/>
  <c r="F142" i="10"/>
  <c r="C143" i="9"/>
  <c r="D143" i="9"/>
  <c r="E143" i="9"/>
  <c r="F143" i="9"/>
  <c r="C143" i="10"/>
  <c r="D143" i="10"/>
  <c r="E143" i="10"/>
  <c r="F143" i="10"/>
  <c r="D140" i="10"/>
  <c r="E140" i="10"/>
  <c r="F140" i="10"/>
  <c r="C141" i="10"/>
  <c r="D141" i="10"/>
  <c r="E141" i="10"/>
  <c r="F141" i="10"/>
  <c r="F139" i="9"/>
  <c r="C141" i="9"/>
  <c r="E141" i="9"/>
  <c r="C142" i="9"/>
  <c r="O139" i="4"/>
  <c r="P139" i="4"/>
  <c r="Q139" i="4"/>
  <c r="R139" i="4"/>
  <c r="O140" i="4"/>
  <c r="P140" i="4"/>
  <c r="Q140" i="4"/>
  <c r="R140" i="4"/>
  <c r="S140" i="4"/>
  <c r="T140" i="4"/>
  <c r="U140" i="4"/>
  <c r="C139" i="4"/>
  <c r="D139" i="4"/>
  <c r="E139" i="4"/>
  <c r="F139" i="4"/>
  <c r="C140" i="4"/>
  <c r="R139" i="2"/>
  <c r="S139" i="4" s="1"/>
  <c r="S139" i="2"/>
  <c r="T139" i="4" s="1"/>
  <c r="G139" i="2"/>
  <c r="G139" i="4" s="1"/>
  <c r="H139" i="2"/>
  <c r="I139" i="2" s="1"/>
  <c r="L142" i="4" l="1"/>
  <c r="H142" i="1" s="1"/>
  <c r="T139" i="2"/>
  <c r="H139" i="4"/>
  <c r="J139" i="2"/>
  <c r="G139" i="1" s="1"/>
  <c r="I139" i="4"/>
  <c r="K139" i="4" s="1"/>
  <c r="Z139" i="4"/>
  <c r="V140" i="4"/>
  <c r="J142" i="10"/>
  <c r="U142" i="10" s="1"/>
  <c r="U139" i="3"/>
  <c r="W139" i="3" s="1"/>
  <c r="L139" i="10" s="1"/>
  <c r="R140" i="10" s="1"/>
  <c r="N139" i="4"/>
  <c r="W140" i="4"/>
  <c r="J139" i="3"/>
  <c r="I139" i="3" s="1"/>
  <c r="I139" i="9" s="1"/>
  <c r="O140" i="9" s="1"/>
  <c r="D142" i="10"/>
  <c r="G142" i="9"/>
  <c r="Z140" i="4"/>
  <c r="M141" i="10"/>
  <c r="G141" i="10"/>
  <c r="I141" i="9"/>
  <c r="O142" i="9" s="1"/>
  <c r="G141" i="9"/>
  <c r="G140" i="10"/>
  <c r="I140" i="10"/>
  <c r="O141" i="10" s="1"/>
  <c r="K140" i="10"/>
  <c r="Q141" i="10" s="1"/>
  <c r="J140" i="10"/>
  <c r="L140" i="10"/>
  <c r="R141" i="10" s="1"/>
  <c r="M140" i="10"/>
  <c r="H140" i="10"/>
  <c r="N141" i="10" s="1"/>
  <c r="N142" i="10"/>
  <c r="I142" i="9"/>
  <c r="O143" i="9" s="1"/>
  <c r="L142" i="9"/>
  <c r="R143" i="9" s="1"/>
  <c r="J142" i="9"/>
  <c r="H142" i="9"/>
  <c r="N143" i="9" s="1"/>
  <c r="K142" i="9"/>
  <c r="Q143" i="9" s="1"/>
  <c r="M142" i="9"/>
  <c r="I141" i="10"/>
  <c r="O142" i="10" s="1"/>
  <c r="D139" i="9"/>
  <c r="J141" i="9"/>
  <c r="F142" i="9"/>
  <c r="J141" i="10"/>
  <c r="M141" i="9"/>
  <c r="N142" i="9"/>
  <c r="L141" i="9"/>
  <c r="R142" i="9" s="1"/>
  <c r="D142" i="9"/>
  <c r="D141" i="9"/>
  <c r="L141" i="10"/>
  <c r="R142" i="10" s="1"/>
  <c r="K141" i="9"/>
  <c r="Q142" i="9" s="1"/>
  <c r="K141" i="10"/>
  <c r="Q142" i="10" s="1"/>
  <c r="R138" i="2"/>
  <c r="S138" i="2"/>
  <c r="G138" i="2"/>
  <c r="H138" i="2"/>
  <c r="S139" i="3" l="1"/>
  <c r="H139" i="10" s="1"/>
  <c r="N140" i="10" s="1"/>
  <c r="I138" i="2"/>
  <c r="J138" i="2" s="1"/>
  <c r="G138" i="1" s="1"/>
  <c r="T138" i="2"/>
  <c r="U138" i="2" s="1"/>
  <c r="I138" i="1" s="1"/>
  <c r="U139" i="2"/>
  <c r="I139" i="1" s="1"/>
  <c r="U139" i="4"/>
  <c r="J139" i="4"/>
  <c r="M139" i="4" s="1"/>
  <c r="U142" i="9"/>
  <c r="Y140" i="4"/>
  <c r="X141" i="4"/>
  <c r="J141" i="1" s="1"/>
  <c r="U141" i="10"/>
  <c r="P142" i="9"/>
  <c r="S142" i="9" s="1"/>
  <c r="H139" i="3"/>
  <c r="H139" i="9" s="1"/>
  <c r="N140" i="9" s="1"/>
  <c r="M142" i="10"/>
  <c r="V139" i="3"/>
  <c r="K139" i="10" s="1"/>
  <c r="Q140" i="10" s="1"/>
  <c r="T139" i="3"/>
  <c r="I139" i="10" s="1"/>
  <c r="O140" i="10" s="1"/>
  <c r="G139" i="3"/>
  <c r="G139" i="9" s="1"/>
  <c r="M139" i="3"/>
  <c r="M139" i="9" s="1"/>
  <c r="J139" i="10"/>
  <c r="L139" i="3"/>
  <c r="L139" i="9" s="1"/>
  <c r="R140" i="9" s="1"/>
  <c r="R139" i="3"/>
  <c r="G139" i="10" s="1"/>
  <c r="K139" i="3"/>
  <c r="K139" i="9" s="1"/>
  <c r="Q140" i="9" s="1"/>
  <c r="G142" i="10"/>
  <c r="L142" i="10"/>
  <c r="R143" i="10" s="1"/>
  <c r="I142" i="10"/>
  <c r="O143" i="10" s="1"/>
  <c r="K142" i="10"/>
  <c r="Q143" i="10" s="1"/>
  <c r="H142" i="10"/>
  <c r="N143" i="10" s="1"/>
  <c r="J139" i="9"/>
  <c r="I143" i="10"/>
  <c r="O144" i="10" s="1"/>
  <c r="K143" i="10"/>
  <c r="Q144" i="10" s="1"/>
  <c r="L143" i="10"/>
  <c r="R144" i="10" s="1"/>
  <c r="H143" i="10"/>
  <c r="N144" i="10" s="1"/>
  <c r="X139" i="3"/>
  <c r="M139" i="10" s="1"/>
  <c r="M143" i="10"/>
  <c r="J143" i="10"/>
  <c r="P143" i="10"/>
  <c r="M143" i="9"/>
  <c r="G143" i="9"/>
  <c r="H143" i="9"/>
  <c r="N144" i="9" s="1"/>
  <c r="I143" i="9"/>
  <c r="O144" i="9" s="1"/>
  <c r="K143" i="9"/>
  <c r="Q144" i="9" s="1"/>
  <c r="J143" i="9"/>
  <c r="L143" i="9"/>
  <c r="R144" i="9" s="1"/>
  <c r="G143" i="10"/>
  <c r="P141" i="10"/>
  <c r="S141" i="10" s="1"/>
  <c r="P143" i="9"/>
  <c r="S143" i="9" s="1"/>
  <c r="P142" i="10"/>
  <c r="S142" i="10" s="1"/>
  <c r="R137" i="2"/>
  <c r="S137" i="2"/>
  <c r="T137" i="2" s="1"/>
  <c r="U137" i="2" s="1"/>
  <c r="I137" i="1" s="1"/>
  <c r="G137" i="2"/>
  <c r="H137" i="2"/>
  <c r="V139" i="4" l="1"/>
  <c r="W139" i="4"/>
  <c r="I137" i="2"/>
  <c r="J137" i="2" s="1"/>
  <c r="G137" i="1" s="1"/>
  <c r="U143" i="10"/>
  <c r="P144" i="10"/>
  <c r="S144" i="10" s="1"/>
  <c r="U144" i="10"/>
  <c r="U143" i="9"/>
  <c r="P144" i="9"/>
  <c r="S144" i="9" s="1"/>
  <c r="U144" i="9"/>
  <c r="U140" i="10"/>
  <c r="P140" i="9"/>
  <c r="S140" i="9" s="1"/>
  <c r="S143" i="10"/>
  <c r="P140" i="10"/>
  <c r="S140" i="10" s="1"/>
  <c r="R136" i="2"/>
  <c r="S136" i="2"/>
  <c r="G136" i="2"/>
  <c r="H136" i="2"/>
  <c r="I136" i="2" s="1"/>
  <c r="J136" i="2" s="1"/>
  <c r="G136" i="1" s="1"/>
  <c r="X140" i="4" l="1"/>
  <c r="J140" i="1" s="1"/>
  <c r="Y139" i="4"/>
  <c r="T136" i="2"/>
  <c r="U136" i="2" s="1"/>
  <c r="I136" i="1" s="1"/>
  <c r="R135" i="2"/>
  <c r="S135" i="2"/>
  <c r="G135" i="2"/>
  <c r="H135" i="2"/>
  <c r="I135" i="2" l="1"/>
  <c r="J135" i="2" s="1"/>
  <c r="G135" i="1" s="1"/>
  <c r="T135" i="2"/>
  <c r="U135" i="2" s="1"/>
  <c r="I135" i="1" s="1"/>
  <c r="R134" i="2"/>
  <c r="S134" i="2"/>
  <c r="G134" i="2"/>
  <c r="H134" i="2"/>
  <c r="I134" i="2" l="1"/>
  <c r="J134" i="2" s="1"/>
  <c r="G134" i="1" s="1"/>
  <c r="T134" i="2"/>
  <c r="U134" i="2" s="1"/>
  <c r="I134" i="1" s="1"/>
  <c r="C134" i="3"/>
  <c r="C134" i="9" s="1"/>
  <c r="D134" i="3"/>
  <c r="D134" i="9" s="1"/>
  <c r="E134" i="3"/>
  <c r="E134" i="9" s="1"/>
  <c r="F134" i="3"/>
  <c r="F134" i="9" s="1"/>
  <c r="N134" i="3"/>
  <c r="C134" i="10" s="1"/>
  <c r="O134" i="3"/>
  <c r="D134" i="10" s="1"/>
  <c r="P134" i="3"/>
  <c r="E134" i="10" s="1"/>
  <c r="Q134" i="3"/>
  <c r="F134" i="10" s="1"/>
  <c r="C135" i="3"/>
  <c r="C135" i="9" s="1"/>
  <c r="D135" i="3"/>
  <c r="E135" i="3"/>
  <c r="F135" i="3"/>
  <c r="F135" i="9" s="1"/>
  <c r="N135" i="3"/>
  <c r="C135" i="10" s="1"/>
  <c r="O135" i="3"/>
  <c r="P135" i="3"/>
  <c r="Q135" i="3"/>
  <c r="F135" i="10" s="1"/>
  <c r="C136" i="3"/>
  <c r="C136" i="9" s="1"/>
  <c r="D136" i="3"/>
  <c r="D136" i="9" s="1"/>
  <c r="E136" i="3"/>
  <c r="E136" i="9" s="1"/>
  <c r="F136" i="3"/>
  <c r="F136" i="9" s="1"/>
  <c r="N136" i="3"/>
  <c r="C136" i="10" s="1"/>
  <c r="O136" i="3"/>
  <c r="P136" i="3"/>
  <c r="E136" i="10" s="1"/>
  <c r="Q136" i="3"/>
  <c r="F136" i="10" s="1"/>
  <c r="C137" i="3"/>
  <c r="C137" i="9" s="1"/>
  <c r="D137" i="3"/>
  <c r="E137" i="3"/>
  <c r="E137" i="9" s="1"/>
  <c r="F137" i="3"/>
  <c r="F137" i="9" s="1"/>
  <c r="N137" i="3"/>
  <c r="C137" i="10" s="1"/>
  <c r="O137" i="3"/>
  <c r="D137" i="10" s="1"/>
  <c r="P137" i="3"/>
  <c r="E137" i="10" s="1"/>
  <c r="Q137" i="3"/>
  <c r="F137" i="10" s="1"/>
  <c r="C138" i="3"/>
  <c r="C138" i="9" s="1"/>
  <c r="D138" i="3"/>
  <c r="D138" i="9" s="1"/>
  <c r="E138" i="3"/>
  <c r="E138" i="9" s="1"/>
  <c r="F138" i="3"/>
  <c r="F138" i="9" s="1"/>
  <c r="N138" i="3"/>
  <c r="C138" i="10" s="1"/>
  <c r="O138" i="3"/>
  <c r="D138" i="10" s="1"/>
  <c r="P138" i="3"/>
  <c r="E138" i="10" s="1"/>
  <c r="Q138" i="3"/>
  <c r="F138" i="10" s="1"/>
  <c r="C131" i="4"/>
  <c r="D131" i="4"/>
  <c r="E131" i="4"/>
  <c r="F131" i="4"/>
  <c r="O131" i="4"/>
  <c r="P131" i="4"/>
  <c r="Q131" i="4"/>
  <c r="R131" i="4"/>
  <c r="C132" i="4"/>
  <c r="D132" i="4"/>
  <c r="E132" i="4"/>
  <c r="F132" i="4"/>
  <c r="G132" i="4"/>
  <c r="O132" i="4"/>
  <c r="P132" i="4"/>
  <c r="Q132" i="4"/>
  <c r="R132" i="4"/>
  <c r="C133" i="4"/>
  <c r="D133" i="4"/>
  <c r="E133" i="4"/>
  <c r="F133" i="4"/>
  <c r="O133" i="4"/>
  <c r="P133" i="4"/>
  <c r="Q133" i="4"/>
  <c r="R133" i="4"/>
  <c r="C134" i="4"/>
  <c r="D134" i="4"/>
  <c r="E134" i="4"/>
  <c r="F134" i="4"/>
  <c r="G134" i="4"/>
  <c r="H134" i="4"/>
  <c r="I134" i="4"/>
  <c r="O134" i="4"/>
  <c r="P134" i="4"/>
  <c r="Q134" i="4"/>
  <c r="R134" i="4"/>
  <c r="S134" i="4"/>
  <c r="T134" i="4"/>
  <c r="U134" i="4"/>
  <c r="C135" i="4"/>
  <c r="D135" i="4"/>
  <c r="E135" i="4"/>
  <c r="F135" i="4"/>
  <c r="G135" i="4"/>
  <c r="H135" i="4"/>
  <c r="I135" i="4"/>
  <c r="O135" i="4"/>
  <c r="P135" i="4"/>
  <c r="Q135" i="4"/>
  <c r="R135" i="4"/>
  <c r="S135" i="4"/>
  <c r="T135" i="4"/>
  <c r="U135" i="4"/>
  <c r="C136" i="4"/>
  <c r="D136" i="4"/>
  <c r="E136" i="4"/>
  <c r="F136" i="4"/>
  <c r="G136" i="4"/>
  <c r="H136" i="4"/>
  <c r="I136" i="4"/>
  <c r="O136" i="4"/>
  <c r="P136" i="4"/>
  <c r="Q136" i="4"/>
  <c r="R136" i="4"/>
  <c r="S136" i="4"/>
  <c r="T136" i="4"/>
  <c r="U136" i="4"/>
  <c r="C137" i="4"/>
  <c r="D137" i="4"/>
  <c r="E137" i="4"/>
  <c r="F137" i="4"/>
  <c r="G137" i="4"/>
  <c r="H137" i="4"/>
  <c r="I137" i="4"/>
  <c r="O137" i="4"/>
  <c r="P137" i="4"/>
  <c r="Q137" i="4"/>
  <c r="R137" i="4"/>
  <c r="S137" i="4"/>
  <c r="T137" i="4"/>
  <c r="U137" i="4"/>
  <c r="C138" i="4"/>
  <c r="D138" i="4"/>
  <c r="E138" i="4"/>
  <c r="F138" i="4"/>
  <c r="G138" i="4"/>
  <c r="H138" i="4"/>
  <c r="I138" i="4"/>
  <c r="O138" i="4"/>
  <c r="P138" i="4"/>
  <c r="Q138" i="4"/>
  <c r="R138" i="4"/>
  <c r="S138" i="4"/>
  <c r="T138" i="4"/>
  <c r="U138" i="4"/>
  <c r="V138" i="4" s="1"/>
  <c r="R133" i="2"/>
  <c r="S133" i="4" s="1"/>
  <c r="S133" i="2"/>
  <c r="T133" i="2" s="1"/>
  <c r="R132" i="2"/>
  <c r="S132" i="4" s="1"/>
  <c r="S132" i="2"/>
  <c r="T132" i="4" s="1"/>
  <c r="R131" i="2"/>
  <c r="S131" i="2"/>
  <c r="T131" i="4" s="1"/>
  <c r="G133" i="2"/>
  <c r="G133" i="4" s="1"/>
  <c r="G132" i="2"/>
  <c r="G131" i="2"/>
  <c r="H133" i="2"/>
  <c r="H133" i="4" s="1"/>
  <c r="H132" i="2"/>
  <c r="H132" i="4" s="1"/>
  <c r="H131" i="2"/>
  <c r="H131" i="4" s="1"/>
  <c r="T131" i="2" l="1"/>
  <c r="U131" i="2" s="1"/>
  <c r="I131" i="1" s="1"/>
  <c r="I131" i="2"/>
  <c r="V137" i="4"/>
  <c r="U133" i="2"/>
  <c r="I133" i="1" s="1"/>
  <c r="U133" i="4"/>
  <c r="J131" i="2"/>
  <c r="G131" i="1" s="1"/>
  <c r="I131" i="4"/>
  <c r="J131" i="4" s="1"/>
  <c r="T133" i="4"/>
  <c r="V133" i="4" s="1"/>
  <c r="G131" i="4"/>
  <c r="N131" i="4" s="1"/>
  <c r="U131" i="4"/>
  <c r="V131" i="4" s="1"/>
  <c r="I133" i="2"/>
  <c r="S131" i="4"/>
  <c r="Z131" i="4" s="1"/>
  <c r="T132" i="2"/>
  <c r="I132" i="2"/>
  <c r="J134" i="4"/>
  <c r="V134" i="4"/>
  <c r="Z137" i="4"/>
  <c r="U134" i="3"/>
  <c r="S134" i="3" s="1"/>
  <c r="H134" i="10" s="1"/>
  <c r="K137" i="4"/>
  <c r="J136" i="4"/>
  <c r="U136" i="3"/>
  <c r="S136" i="3" s="1"/>
  <c r="H136" i="10" s="1"/>
  <c r="N137" i="10" s="1"/>
  <c r="N136" i="4"/>
  <c r="J138" i="4"/>
  <c r="J137" i="4"/>
  <c r="Z132" i="4"/>
  <c r="W134" i="4"/>
  <c r="Z135" i="4"/>
  <c r="J135" i="3"/>
  <c r="L135" i="3" s="1"/>
  <c r="L135" i="9" s="1"/>
  <c r="R136" i="9" s="1"/>
  <c r="J135" i="4"/>
  <c r="N133" i="4"/>
  <c r="W135" i="4"/>
  <c r="Z134" i="4"/>
  <c r="N138" i="4"/>
  <c r="N135" i="4"/>
  <c r="W137" i="4"/>
  <c r="Z133" i="4"/>
  <c r="Z136" i="4"/>
  <c r="Z138" i="4"/>
  <c r="K138" i="4"/>
  <c r="N134" i="4"/>
  <c r="N132" i="4"/>
  <c r="N137" i="4"/>
  <c r="K135" i="4"/>
  <c r="D136" i="10"/>
  <c r="W138" i="4"/>
  <c r="J137" i="3"/>
  <c r="L137" i="3" s="1"/>
  <c r="L137" i="9" s="1"/>
  <c r="R138" i="9" s="1"/>
  <c r="D137" i="9"/>
  <c r="V136" i="4"/>
  <c r="W136" i="4"/>
  <c r="K136" i="4"/>
  <c r="J136" i="3"/>
  <c r="H136" i="3" s="1"/>
  <c r="H136" i="9" s="1"/>
  <c r="N137" i="9" s="1"/>
  <c r="U135" i="3"/>
  <c r="S135" i="3" s="1"/>
  <c r="H135" i="10" s="1"/>
  <c r="N136" i="10" s="1"/>
  <c r="V135" i="4"/>
  <c r="D135" i="10"/>
  <c r="K134" i="4"/>
  <c r="T135" i="3"/>
  <c r="I135" i="10" s="1"/>
  <c r="O136" i="10" s="1"/>
  <c r="I135" i="3"/>
  <c r="I135" i="9" s="1"/>
  <c r="O136" i="9" s="1"/>
  <c r="N135" i="10"/>
  <c r="R135" i="3"/>
  <c r="G135" i="10" s="1"/>
  <c r="D135" i="9"/>
  <c r="U137" i="3"/>
  <c r="X137" i="3" s="1"/>
  <c r="M137" i="10" s="1"/>
  <c r="J138" i="3"/>
  <c r="E135" i="9"/>
  <c r="U138" i="3"/>
  <c r="R138" i="3" s="1"/>
  <c r="G138" i="10" s="1"/>
  <c r="J134" i="3"/>
  <c r="E135" i="10"/>
  <c r="C130" i="3"/>
  <c r="C130" i="9" s="1"/>
  <c r="D130" i="3"/>
  <c r="E130" i="3"/>
  <c r="E130" i="9" s="1"/>
  <c r="F130" i="3"/>
  <c r="F130" i="9" s="1"/>
  <c r="N130" i="3"/>
  <c r="C130" i="10" s="1"/>
  <c r="O130" i="3"/>
  <c r="D130" i="10" s="1"/>
  <c r="P130" i="3"/>
  <c r="Q130" i="3"/>
  <c r="F130" i="10" s="1"/>
  <c r="C131" i="3"/>
  <c r="C131" i="9" s="1"/>
  <c r="D131" i="3"/>
  <c r="D131" i="9" s="1"/>
  <c r="E131" i="3"/>
  <c r="E131" i="9" s="1"/>
  <c r="F131" i="3"/>
  <c r="F131" i="9" s="1"/>
  <c r="N131" i="3"/>
  <c r="C131" i="10" s="1"/>
  <c r="O131" i="3"/>
  <c r="D131" i="10" s="1"/>
  <c r="P131" i="3"/>
  <c r="E131" i="10" s="1"/>
  <c r="Q131" i="3"/>
  <c r="F131" i="10" s="1"/>
  <c r="C132" i="3"/>
  <c r="C132" i="9" s="1"/>
  <c r="D132" i="3"/>
  <c r="D132" i="9" s="1"/>
  <c r="E132" i="3"/>
  <c r="E132" i="9" s="1"/>
  <c r="F132" i="3"/>
  <c r="F132" i="9" s="1"/>
  <c r="N132" i="3"/>
  <c r="C132" i="10" s="1"/>
  <c r="O132" i="3"/>
  <c r="D132" i="10" s="1"/>
  <c r="P132" i="3"/>
  <c r="E132" i="10" s="1"/>
  <c r="Q132" i="3"/>
  <c r="F132" i="10" s="1"/>
  <c r="C133" i="3"/>
  <c r="C133" i="9" s="1"/>
  <c r="D133" i="3"/>
  <c r="D133" i="9" s="1"/>
  <c r="E133" i="3"/>
  <c r="E133" i="9" s="1"/>
  <c r="F133" i="3"/>
  <c r="F133" i="9" s="1"/>
  <c r="N133" i="3"/>
  <c r="C133" i="10" s="1"/>
  <c r="O133" i="3"/>
  <c r="D133" i="10" s="1"/>
  <c r="P133" i="3"/>
  <c r="E133" i="10" s="1"/>
  <c r="Q133" i="3"/>
  <c r="C130" i="4"/>
  <c r="D130" i="4"/>
  <c r="E130" i="4"/>
  <c r="F130" i="4"/>
  <c r="O130" i="4"/>
  <c r="P130" i="4"/>
  <c r="Q130" i="4"/>
  <c r="R130" i="4"/>
  <c r="R130" i="2"/>
  <c r="S130" i="2"/>
  <c r="T130" i="4" s="1"/>
  <c r="R129" i="2"/>
  <c r="S129" i="2"/>
  <c r="G130" i="2"/>
  <c r="H130" i="2"/>
  <c r="H130" i="4" s="1"/>
  <c r="G129" i="2"/>
  <c r="H129" i="2"/>
  <c r="T134" i="3" l="1"/>
  <c r="I134" i="10" s="1"/>
  <c r="O135" i="10" s="1"/>
  <c r="K131" i="4"/>
  <c r="X135" i="3"/>
  <c r="M135" i="10" s="1"/>
  <c r="T130" i="2"/>
  <c r="Y137" i="4"/>
  <c r="M134" i="4"/>
  <c r="M131" i="4"/>
  <c r="W133" i="4"/>
  <c r="U130" i="2"/>
  <c r="I130" i="1" s="1"/>
  <c r="U130" i="4"/>
  <c r="W130" i="4" s="1"/>
  <c r="J132" i="2"/>
  <c r="G132" i="1" s="1"/>
  <c r="I132" i="4"/>
  <c r="S130" i="4"/>
  <c r="Z130" i="4" s="1"/>
  <c r="J133" i="2"/>
  <c r="G133" i="1" s="1"/>
  <c r="I133" i="4"/>
  <c r="V134" i="3"/>
  <c r="K134" i="10" s="1"/>
  <c r="Q135" i="10" s="1"/>
  <c r="I130" i="2"/>
  <c r="W131" i="4"/>
  <c r="Y131" i="4" s="1"/>
  <c r="T129" i="2"/>
  <c r="U129" i="2" s="1"/>
  <c r="I129" i="1" s="1"/>
  <c r="J134" i="10"/>
  <c r="P135" i="10" s="1"/>
  <c r="U132" i="2"/>
  <c r="I132" i="1" s="1"/>
  <c r="U132" i="4"/>
  <c r="I129" i="2"/>
  <c r="J129" i="2" s="1"/>
  <c r="G129" i="1" s="1"/>
  <c r="G130" i="4"/>
  <c r="N130" i="4" s="1"/>
  <c r="M135" i="4"/>
  <c r="W134" i="3"/>
  <c r="L134" i="10" s="1"/>
  <c r="R135" i="10" s="1"/>
  <c r="I137" i="3"/>
  <c r="I137" i="9" s="1"/>
  <c r="O138" i="9" s="1"/>
  <c r="Y134" i="4"/>
  <c r="X134" i="3"/>
  <c r="M134" i="10" s="1"/>
  <c r="R134" i="3"/>
  <c r="G134" i="10" s="1"/>
  <c r="T136" i="3"/>
  <c r="I136" i="10" s="1"/>
  <c r="O137" i="10" s="1"/>
  <c r="M137" i="4"/>
  <c r="Y136" i="4"/>
  <c r="V130" i="4"/>
  <c r="J136" i="10"/>
  <c r="P137" i="10" s="1"/>
  <c r="W136" i="3"/>
  <c r="L136" i="10" s="1"/>
  <c r="R137" i="10" s="1"/>
  <c r="M136" i="4"/>
  <c r="M137" i="3"/>
  <c r="M137" i="9" s="1"/>
  <c r="X136" i="3"/>
  <c r="M136" i="10" s="1"/>
  <c r="R136" i="3"/>
  <c r="G136" i="10" s="1"/>
  <c r="V136" i="3"/>
  <c r="K136" i="10" s="1"/>
  <c r="Q137" i="10" s="1"/>
  <c r="X135" i="4"/>
  <c r="J135" i="1" s="1"/>
  <c r="K135" i="3"/>
  <c r="K135" i="9" s="1"/>
  <c r="Q136" i="9" s="1"/>
  <c r="M136" i="3"/>
  <c r="M136" i="9" s="1"/>
  <c r="M135" i="3"/>
  <c r="M135" i="9" s="1"/>
  <c r="J135" i="9"/>
  <c r="H135" i="3"/>
  <c r="H135" i="9" s="1"/>
  <c r="N136" i="9" s="1"/>
  <c r="G135" i="3"/>
  <c r="G135" i="9" s="1"/>
  <c r="G136" i="3"/>
  <c r="G136" i="9" s="1"/>
  <c r="X139" i="4"/>
  <c r="J139" i="1" s="1"/>
  <c r="Y138" i="4"/>
  <c r="L135" i="4"/>
  <c r="H135" i="1" s="1"/>
  <c r="X137" i="4"/>
  <c r="J137" i="1" s="1"/>
  <c r="L136" i="4"/>
  <c r="H136" i="1" s="1"/>
  <c r="I136" i="3"/>
  <c r="I136" i="9" s="1"/>
  <c r="O137" i="9" s="1"/>
  <c r="L139" i="4"/>
  <c r="H139" i="1" s="1"/>
  <c r="M138" i="4"/>
  <c r="Y133" i="4"/>
  <c r="X136" i="4"/>
  <c r="J136" i="1" s="1"/>
  <c r="X134" i="4"/>
  <c r="J134" i="1" s="1"/>
  <c r="Y135" i="4"/>
  <c r="U133" i="3"/>
  <c r="F133" i="10"/>
  <c r="L137" i="4"/>
  <c r="H137" i="1" s="1"/>
  <c r="K136" i="3"/>
  <c r="K136" i="9" s="1"/>
  <c r="Q137" i="9" s="1"/>
  <c r="J136" i="9"/>
  <c r="X138" i="4"/>
  <c r="J138" i="1" s="1"/>
  <c r="L138" i="4"/>
  <c r="H138" i="1" s="1"/>
  <c r="X138" i="3"/>
  <c r="M138" i="10" s="1"/>
  <c r="H137" i="3"/>
  <c r="H137" i="9" s="1"/>
  <c r="N138" i="9" s="1"/>
  <c r="J137" i="9"/>
  <c r="U137" i="9" s="1"/>
  <c r="G137" i="3"/>
  <c r="G137" i="9" s="1"/>
  <c r="K137" i="3"/>
  <c r="K137" i="9" s="1"/>
  <c r="Q138" i="9" s="1"/>
  <c r="L136" i="3"/>
  <c r="L136" i="9" s="1"/>
  <c r="R137" i="9" s="1"/>
  <c r="W135" i="3"/>
  <c r="L135" i="10" s="1"/>
  <c r="R136" i="10" s="1"/>
  <c r="V135" i="3"/>
  <c r="K135" i="10" s="1"/>
  <c r="Q136" i="10" s="1"/>
  <c r="J135" i="10"/>
  <c r="V138" i="3"/>
  <c r="K138" i="10" s="1"/>
  <c r="Q139" i="10" s="1"/>
  <c r="S138" i="3"/>
  <c r="H138" i="10" s="1"/>
  <c r="N139" i="10" s="1"/>
  <c r="T138" i="3"/>
  <c r="I138" i="10" s="1"/>
  <c r="O139" i="10" s="1"/>
  <c r="J138" i="10"/>
  <c r="W138" i="3"/>
  <c r="L138" i="10" s="1"/>
  <c r="R139" i="10" s="1"/>
  <c r="P136" i="9"/>
  <c r="J134" i="9"/>
  <c r="H134" i="3"/>
  <c r="H134" i="9" s="1"/>
  <c r="N135" i="9" s="1"/>
  <c r="I134" i="3"/>
  <c r="I134" i="9" s="1"/>
  <c r="O135" i="9" s="1"/>
  <c r="K134" i="3"/>
  <c r="K134" i="9" s="1"/>
  <c r="Q135" i="9" s="1"/>
  <c r="L134" i="3"/>
  <c r="L134" i="9" s="1"/>
  <c r="R135" i="9" s="1"/>
  <c r="M134" i="3"/>
  <c r="M134" i="9" s="1"/>
  <c r="L138" i="3"/>
  <c r="L138" i="9" s="1"/>
  <c r="R139" i="9" s="1"/>
  <c r="M138" i="3"/>
  <c r="M138" i="9" s="1"/>
  <c r="J138" i="9"/>
  <c r="K138" i="3"/>
  <c r="K138" i="9" s="1"/>
  <c r="Q139" i="9" s="1"/>
  <c r="H138" i="3"/>
  <c r="H138" i="9" s="1"/>
  <c r="N139" i="9" s="1"/>
  <c r="I138" i="3"/>
  <c r="I138" i="9" s="1"/>
  <c r="O139" i="9" s="1"/>
  <c r="V137" i="3"/>
  <c r="K137" i="10" s="1"/>
  <c r="Q138" i="10" s="1"/>
  <c r="W137" i="3"/>
  <c r="L137" i="10" s="1"/>
  <c r="R138" i="10" s="1"/>
  <c r="T137" i="3"/>
  <c r="I137" i="10" s="1"/>
  <c r="O138" i="10" s="1"/>
  <c r="J137" i="10"/>
  <c r="S137" i="3"/>
  <c r="H137" i="10" s="1"/>
  <c r="N138" i="10" s="1"/>
  <c r="R137" i="3"/>
  <c r="G137" i="10" s="1"/>
  <c r="G134" i="3"/>
  <c r="G134" i="9" s="1"/>
  <c r="G138" i="3"/>
  <c r="G138" i="9" s="1"/>
  <c r="U132" i="3"/>
  <c r="U131" i="3"/>
  <c r="J133" i="3"/>
  <c r="J132" i="3"/>
  <c r="J131" i="3"/>
  <c r="J130" i="3"/>
  <c r="U130" i="3"/>
  <c r="D130" i="9"/>
  <c r="E130" i="10"/>
  <c r="R128" i="2"/>
  <c r="S128" i="2"/>
  <c r="G128" i="2"/>
  <c r="H128" i="2"/>
  <c r="I128" i="2" l="1"/>
  <c r="J128" i="2" s="1"/>
  <c r="G128" i="1" s="1"/>
  <c r="S135" i="10"/>
  <c r="U137" i="10"/>
  <c r="T128" i="2"/>
  <c r="U128" i="2" s="1"/>
  <c r="I128" i="1" s="1"/>
  <c r="J130" i="2"/>
  <c r="G130" i="1" s="1"/>
  <c r="I130" i="4"/>
  <c r="U135" i="10"/>
  <c r="K133" i="4"/>
  <c r="J133" i="4"/>
  <c r="J132" i="4"/>
  <c r="K132" i="4"/>
  <c r="W132" i="4"/>
  <c r="V132" i="4"/>
  <c r="S137" i="10"/>
  <c r="U136" i="9"/>
  <c r="U138" i="9"/>
  <c r="U139" i="9"/>
  <c r="U136" i="10"/>
  <c r="U135" i="9"/>
  <c r="U138" i="10"/>
  <c r="U139" i="10"/>
  <c r="S136" i="9"/>
  <c r="W133" i="3"/>
  <c r="L133" i="10" s="1"/>
  <c r="R134" i="10" s="1"/>
  <c r="J133" i="10"/>
  <c r="I131" i="3"/>
  <c r="I131" i="9" s="1"/>
  <c r="O132" i="9" s="1"/>
  <c r="J131" i="9"/>
  <c r="R133" i="3"/>
  <c r="G133" i="10" s="1"/>
  <c r="T133" i="3"/>
  <c r="I133" i="10" s="1"/>
  <c r="O134" i="10" s="1"/>
  <c r="K133" i="3"/>
  <c r="K133" i="9" s="1"/>
  <c r="Q134" i="9" s="1"/>
  <c r="J133" i="9"/>
  <c r="P137" i="9"/>
  <c r="S137" i="9" s="1"/>
  <c r="V133" i="3"/>
  <c r="K133" i="10" s="1"/>
  <c r="Q134" i="10" s="1"/>
  <c r="S133" i="3"/>
  <c r="H133" i="10" s="1"/>
  <c r="N134" i="10" s="1"/>
  <c r="X131" i="3"/>
  <c r="M131" i="10" s="1"/>
  <c r="J131" i="10"/>
  <c r="X133" i="3"/>
  <c r="M133" i="10" s="1"/>
  <c r="I132" i="3"/>
  <c r="I132" i="9" s="1"/>
  <c r="O133" i="9" s="1"/>
  <c r="J132" i="9"/>
  <c r="R132" i="3"/>
  <c r="G132" i="10" s="1"/>
  <c r="J132" i="10"/>
  <c r="P139" i="10"/>
  <c r="S139" i="10" s="1"/>
  <c r="X131" i="4"/>
  <c r="J131" i="1" s="1"/>
  <c r="Y130" i="4"/>
  <c r="P138" i="9"/>
  <c r="S138" i="9" s="1"/>
  <c r="P139" i="9"/>
  <c r="S139" i="9" s="1"/>
  <c r="P136" i="10"/>
  <c r="S136" i="10" s="1"/>
  <c r="P138" i="10"/>
  <c r="S138" i="10" s="1"/>
  <c r="P135" i="9"/>
  <c r="S135" i="9" s="1"/>
  <c r="X132" i="3"/>
  <c r="M132" i="10" s="1"/>
  <c r="S132" i="3"/>
  <c r="H132" i="10" s="1"/>
  <c r="N133" i="10" s="1"/>
  <c r="T132" i="3"/>
  <c r="I132" i="10" s="1"/>
  <c r="O133" i="10" s="1"/>
  <c r="V132" i="3"/>
  <c r="K132" i="10" s="1"/>
  <c r="Q133" i="10" s="1"/>
  <c r="W132" i="3"/>
  <c r="L132" i="10" s="1"/>
  <c r="R133" i="10" s="1"/>
  <c r="W131" i="3"/>
  <c r="L131" i="10" s="1"/>
  <c r="R132" i="10" s="1"/>
  <c r="V131" i="3"/>
  <c r="K131" i="10" s="1"/>
  <c r="Q132" i="10" s="1"/>
  <c r="R131" i="3"/>
  <c r="G131" i="10" s="1"/>
  <c r="T131" i="3"/>
  <c r="I131" i="10" s="1"/>
  <c r="O132" i="10" s="1"/>
  <c r="S131" i="3"/>
  <c r="H131" i="10" s="1"/>
  <c r="N132" i="10" s="1"/>
  <c r="M133" i="3"/>
  <c r="M133" i="9" s="1"/>
  <c r="I133" i="3"/>
  <c r="I133" i="9" s="1"/>
  <c r="O134" i="9" s="1"/>
  <c r="G133" i="3"/>
  <c r="G133" i="9" s="1"/>
  <c r="L133" i="3"/>
  <c r="L133" i="9" s="1"/>
  <c r="R134" i="9" s="1"/>
  <c r="H133" i="3"/>
  <c r="H133" i="9" s="1"/>
  <c r="N134" i="9" s="1"/>
  <c r="H132" i="3"/>
  <c r="H132" i="9" s="1"/>
  <c r="N133" i="9" s="1"/>
  <c r="G132" i="3"/>
  <c r="G132" i="9" s="1"/>
  <c r="M132" i="3"/>
  <c r="M132" i="9" s="1"/>
  <c r="L132" i="3"/>
  <c r="L132" i="9" s="1"/>
  <c r="R133" i="9" s="1"/>
  <c r="K132" i="3"/>
  <c r="K132" i="9" s="1"/>
  <c r="Q133" i="9" s="1"/>
  <c r="G131" i="3"/>
  <c r="G131" i="9" s="1"/>
  <c r="H131" i="3"/>
  <c r="H131" i="9" s="1"/>
  <c r="N132" i="9" s="1"/>
  <c r="M131" i="3"/>
  <c r="M131" i="9" s="1"/>
  <c r="L131" i="3"/>
  <c r="L131" i="9" s="1"/>
  <c r="R132" i="9" s="1"/>
  <c r="K131" i="3"/>
  <c r="K131" i="9" s="1"/>
  <c r="Q132" i="9" s="1"/>
  <c r="T130" i="3"/>
  <c r="I130" i="10" s="1"/>
  <c r="O131" i="10" s="1"/>
  <c r="W130" i="3"/>
  <c r="L130" i="10" s="1"/>
  <c r="R131" i="10" s="1"/>
  <c r="S130" i="3"/>
  <c r="H130" i="10" s="1"/>
  <c r="N131" i="10" s="1"/>
  <c r="V130" i="3"/>
  <c r="K130" i="10" s="1"/>
  <c r="Q131" i="10" s="1"/>
  <c r="J130" i="10"/>
  <c r="J130" i="9"/>
  <c r="K130" i="3"/>
  <c r="K130" i="9" s="1"/>
  <c r="Q131" i="9" s="1"/>
  <c r="H130" i="3"/>
  <c r="H130" i="9" s="1"/>
  <c r="N131" i="9" s="1"/>
  <c r="I130" i="3"/>
  <c r="I130" i="9" s="1"/>
  <c r="O131" i="9" s="1"/>
  <c r="L130" i="3"/>
  <c r="L130" i="9" s="1"/>
  <c r="R131" i="9" s="1"/>
  <c r="R130" i="3"/>
  <c r="G130" i="10" s="1"/>
  <c r="G130" i="3"/>
  <c r="G130" i="9" s="1"/>
  <c r="M130" i="3"/>
  <c r="M130" i="9" s="1"/>
  <c r="X130" i="3"/>
  <c r="M130" i="10" s="1"/>
  <c r="R127" i="2"/>
  <c r="S127" i="2"/>
  <c r="G127" i="2"/>
  <c r="H127" i="2"/>
  <c r="M132" i="4" l="1"/>
  <c r="I127" i="2"/>
  <c r="J127" i="2" s="1"/>
  <c r="G127" i="1" s="1"/>
  <c r="T127" i="2"/>
  <c r="U127" i="2" s="1"/>
  <c r="I127" i="1" s="1"/>
  <c r="X132" i="4"/>
  <c r="J132" i="1" s="1"/>
  <c r="Y132" i="4"/>
  <c r="X133" i="4"/>
  <c r="J133" i="1" s="1"/>
  <c r="L132" i="4"/>
  <c r="H132" i="1" s="1"/>
  <c r="L133" i="4"/>
  <c r="H133" i="1" s="1"/>
  <c r="M133" i="4"/>
  <c r="L134" i="4"/>
  <c r="H134" i="1" s="1"/>
  <c r="K130" i="4"/>
  <c r="J130" i="4"/>
  <c r="U133" i="9"/>
  <c r="P134" i="9"/>
  <c r="S134" i="9" s="1"/>
  <c r="U132" i="9"/>
  <c r="P133" i="9"/>
  <c r="S133" i="9" s="1"/>
  <c r="P132" i="10"/>
  <c r="S132" i="10" s="1"/>
  <c r="U131" i="10"/>
  <c r="U131" i="9"/>
  <c r="P132" i="9"/>
  <c r="S132" i="9" s="1"/>
  <c r="P131" i="9"/>
  <c r="S131" i="9" s="1"/>
  <c r="U133" i="10"/>
  <c r="P134" i="10"/>
  <c r="S134" i="10" s="1"/>
  <c r="U134" i="10"/>
  <c r="U134" i="9"/>
  <c r="P131" i="10"/>
  <c r="S131" i="10" s="1"/>
  <c r="U132" i="10"/>
  <c r="P133" i="10"/>
  <c r="S133" i="10" s="1"/>
  <c r="R126" i="2"/>
  <c r="S126" i="2"/>
  <c r="G126" i="2"/>
  <c r="H126" i="2"/>
  <c r="T126" i="2" l="1"/>
  <c r="U126" i="2" s="1"/>
  <c r="I126" i="1" s="1"/>
  <c r="L131" i="4"/>
  <c r="H131" i="1" s="1"/>
  <c r="M130" i="4"/>
  <c r="I126" i="2"/>
  <c r="J126" i="2" s="1"/>
  <c r="G126" i="1" s="1"/>
  <c r="C125" i="3"/>
  <c r="C125" i="9" s="1"/>
  <c r="D125" i="3"/>
  <c r="E125" i="3"/>
  <c r="F125" i="3"/>
  <c r="N125" i="3"/>
  <c r="C125" i="10" s="1"/>
  <c r="O125" i="3"/>
  <c r="P125" i="3"/>
  <c r="Q125" i="3"/>
  <c r="F125" i="10" s="1"/>
  <c r="C126" i="3"/>
  <c r="C126" i="9" s="1"/>
  <c r="D126" i="3"/>
  <c r="D126" i="9" s="1"/>
  <c r="E126" i="3"/>
  <c r="E126" i="9" s="1"/>
  <c r="F126" i="3"/>
  <c r="F126" i="9" s="1"/>
  <c r="N126" i="3"/>
  <c r="C126" i="10" s="1"/>
  <c r="O126" i="3"/>
  <c r="D126" i="10" s="1"/>
  <c r="P126" i="3"/>
  <c r="Q126" i="3"/>
  <c r="F126" i="10" s="1"/>
  <c r="C127" i="3"/>
  <c r="D127" i="3"/>
  <c r="E127" i="3"/>
  <c r="E127" i="9" s="1"/>
  <c r="F127" i="3"/>
  <c r="F127" i="9" s="1"/>
  <c r="N127" i="3"/>
  <c r="C127" i="10" s="1"/>
  <c r="O127" i="3"/>
  <c r="P127" i="3"/>
  <c r="E127" i="10" s="1"/>
  <c r="Q127" i="3"/>
  <c r="F127" i="10" s="1"/>
  <c r="C128" i="3"/>
  <c r="C128" i="9" s="1"/>
  <c r="D128" i="3"/>
  <c r="E128" i="3"/>
  <c r="E128" i="9" s="1"/>
  <c r="F128" i="3"/>
  <c r="F128" i="9" s="1"/>
  <c r="N128" i="3"/>
  <c r="C128" i="10" s="1"/>
  <c r="O128" i="3"/>
  <c r="P128" i="3"/>
  <c r="E128" i="10" s="1"/>
  <c r="Q128" i="3"/>
  <c r="F128" i="10" s="1"/>
  <c r="C129" i="3"/>
  <c r="C129" i="9" s="1"/>
  <c r="D129" i="3"/>
  <c r="D129" i="9" s="1"/>
  <c r="E129" i="3"/>
  <c r="E129" i="9" s="1"/>
  <c r="F129" i="3"/>
  <c r="F129" i="9" s="1"/>
  <c r="N129" i="3"/>
  <c r="C129" i="10" s="1"/>
  <c r="O129" i="3"/>
  <c r="D129" i="10" s="1"/>
  <c r="P129" i="3"/>
  <c r="E129" i="10" s="1"/>
  <c r="Q129" i="3"/>
  <c r="F129" i="10" s="1"/>
  <c r="E126" i="10"/>
  <c r="E125" i="9"/>
  <c r="F125" i="9"/>
  <c r="C127" i="9"/>
  <c r="C125" i="4"/>
  <c r="D125" i="4"/>
  <c r="E125" i="4"/>
  <c r="F125" i="4"/>
  <c r="O125" i="4"/>
  <c r="P125" i="4"/>
  <c r="Q125" i="4"/>
  <c r="R125" i="4"/>
  <c r="S125" i="4"/>
  <c r="C126" i="4"/>
  <c r="D126" i="4"/>
  <c r="E126" i="4"/>
  <c r="F126" i="4"/>
  <c r="G126" i="4"/>
  <c r="H126" i="4"/>
  <c r="I126" i="4"/>
  <c r="J126" i="4" s="1"/>
  <c r="O126" i="4"/>
  <c r="P126" i="4"/>
  <c r="Q126" i="4"/>
  <c r="R126" i="4"/>
  <c r="S126" i="4"/>
  <c r="T126" i="4"/>
  <c r="U126" i="4"/>
  <c r="C127" i="4"/>
  <c r="D127" i="4"/>
  <c r="E127" i="4"/>
  <c r="F127" i="4"/>
  <c r="G127" i="4"/>
  <c r="H127" i="4"/>
  <c r="I127" i="4"/>
  <c r="O127" i="4"/>
  <c r="P127" i="4"/>
  <c r="Q127" i="4"/>
  <c r="R127" i="4"/>
  <c r="S127" i="4"/>
  <c r="T127" i="4"/>
  <c r="U127" i="4"/>
  <c r="C128" i="4"/>
  <c r="D128" i="4"/>
  <c r="E128" i="4"/>
  <c r="F128" i="4"/>
  <c r="G128" i="4"/>
  <c r="H128" i="4"/>
  <c r="I128" i="4"/>
  <c r="O128" i="4"/>
  <c r="P128" i="4"/>
  <c r="Q128" i="4"/>
  <c r="R128" i="4"/>
  <c r="S128" i="4"/>
  <c r="T128" i="4"/>
  <c r="U128" i="4"/>
  <c r="V128" i="4"/>
  <c r="C129" i="4"/>
  <c r="D129" i="4"/>
  <c r="E129" i="4"/>
  <c r="F129" i="4"/>
  <c r="G129" i="4"/>
  <c r="H129" i="4"/>
  <c r="I129" i="4"/>
  <c r="O129" i="4"/>
  <c r="P129" i="4"/>
  <c r="Q129" i="4"/>
  <c r="R129" i="4"/>
  <c r="S129" i="4"/>
  <c r="T129" i="4"/>
  <c r="U129" i="4"/>
  <c r="R125" i="2"/>
  <c r="S125" i="2"/>
  <c r="T125" i="4" s="1"/>
  <c r="G125" i="2"/>
  <c r="G125" i="4" s="1"/>
  <c r="N125" i="4" s="1"/>
  <c r="H125" i="2"/>
  <c r="I125" i="2" s="1"/>
  <c r="W128" i="4" l="1"/>
  <c r="H125" i="4"/>
  <c r="V127" i="4"/>
  <c r="W127" i="4"/>
  <c r="X128" i="4" s="1"/>
  <c r="J128" i="1" s="1"/>
  <c r="J129" i="4"/>
  <c r="Y127" i="4"/>
  <c r="Z127" i="4"/>
  <c r="Z125" i="4"/>
  <c r="J128" i="4"/>
  <c r="Z129" i="4"/>
  <c r="N129" i="4"/>
  <c r="Y128" i="4"/>
  <c r="N128" i="4"/>
  <c r="V129" i="4"/>
  <c r="Z128" i="4"/>
  <c r="N127" i="4"/>
  <c r="J125" i="3"/>
  <c r="H125" i="3" s="1"/>
  <c r="H125" i="9" s="1"/>
  <c r="N126" i="9" s="1"/>
  <c r="K128" i="4"/>
  <c r="V126" i="4"/>
  <c r="W129" i="4"/>
  <c r="U127" i="3"/>
  <c r="W127" i="3" s="1"/>
  <c r="L127" i="10" s="1"/>
  <c r="R128" i="10" s="1"/>
  <c r="D127" i="10"/>
  <c r="J127" i="4"/>
  <c r="L127" i="4" s="1"/>
  <c r="H127" i="1" s="1"/>
  <c r="J127" i="3"/>
  <c r="L127" i="3" s="1"/>
  <c r="L127" i="9" s="1"/>
  <c r="R128" i="9" s="1"/>
  <c r="D127" i="9"/>
  <c r="J125" i="2"/>
  <c r="G125" i="1" s="1"/>
  <c r="I125" i="4"/>
  <c r="Z126" i="4"/>
  <c r="D128" i="9"/>
  <c r="U128" i="3"/>
  <c r="T128" i="3" s="1"/>
  <c r="I128" i="10" s="1"/>
  <c r="O129" i="10" s="1"/>
  <c r="G125" i="3"/>
  <c r="G125" i="9" s="1"/>
  <c r="W126" i="4"/>
  <c r="Y126" i="4" s="1"/>
  <c r="K127" i="4"/>
  <c r="N126" i="4"/>
  <c r="D128" i="10"/>
  <c r="X127" i="3"/>
  <c r="M127" i="10" s="1"/>
  <c r="K129" i="4"/>
  <c r="J128" i="3"/>
  <c r="K128" i="3" s="1"/>
  <c r="K128" i="9" s="1"/>
  <c r="Q129" i="9" s="1"/>
  <c r="T125" i="2"/>
  <c r="U125" i="3"/>
  <c r="W125" i="3" s="1"/>
  <c r="L125" i="10" s="1"/>
  <c r="R126" i="10" s="1"/>
  <c r="U126" i="3"/>
  <c r="X126" i="3" s="1"/>
  <c r="M126" i="10" s="1"/>
  <c r="K126" i="4"/>
  <c r="M126" i="4" s="1"/>
  <c r="J126" i="3"/>
  <c r="G126" i="3" s="1"/>
  <c r="G126" i="9" s="1"/>
  <c r="R125" i="3"/>
  <c r="G125" i="10" s="1"/>
  <c r="S125" i="3"/>
  <c r="H125" i="10" s="1"/>
  <c r="N126" i="10" s="1"/>
  <c r="V125" i="3"/>
  <c r="K125" i="10" s="1"/>
  <c r="Q126" i="10" s="1"/>
  <c r="T125" i="3"/>
  <c r="I125" i="10" s="1"/>
  <c r="O126" i="10" s="1"/>
  <c r="J125" i="10"/>
  <c r="D125" i="9"/>
  <c r="D125" i="10"/>
  <c r="J129" i="3"/>
  <c r="U129" i="3"/>
  <c r="X125" i="3"/>
  <c r="M125" i="10" s="1"/>
  <c r="E125" i="10"/>
  <c r="R124" i="2"/>
  <c r="S124" i="2"/>
  <c r="G124" i="2"/>
  <c r="H124" i="2"/>
  <c r="M125" i="3" l="1"/>
  <c r="M125" i="9" s="1"/>
  <c r="J125" i="4"/>
  <c r="T124" i="2"/>
  <c r="U124" i="2" s="1"/>
  <c r="I124" i="1" s="1"/>
  <c r="K125" i="3"/>
  <c r="K125" i="9" s="1"/>
  <c r="Q126" i="9" s="1"/>
  <c r="X129" i="4"/>
  <c r="J129" i="1" s="1"/>
  <c r="I124" i="2"/>
  <c r="J124" i="2" s="1"/>
  <c r="G124" i="1" s="1"/>
  <c r="R127" i="3"/>
  <c r="G127" i="10" s="1"/>
  <c r="L129" i="4"/>
  <c r="H129" i="1" s="1"/>
  <c r="L125" i="3"/>
  <c r="L125" i="9" s="1"/>
  <c r="R126" i="9" s="1"/>
  <c r="I125" i="3"/>
  <c r="I125" i="9" s="1"/>
  <c r="O126" i="9" s="1"/>
  <c r="V126" i="3"/>
  <c r="K126" i="10" s="1"/>
  <c r="Q127" i="10" s="1"/>
  <c r="J125" i="9"/>
  <c r="P126" i="9" s="1"/>
  <c r="S126" i="9" s="1"/>
  <c r="M129" i="4"/>
  <c r="L130" i="4"/>
  <c r="H130" i="1" s="1"/>
  <c r="P126" i="10"/>
  <c r="S126" i="10" s="1"/>
  <c r="Y129" i="4"/>
  <c r="X130" i="4"/>
  <c r="J130" i="1" s="1"/>
  <c r="L128" i="4"/>
  <c r="H128" i="1" s="1"/>
  <c r="M127" i="4"/>
  <c r="M128" i="4"/>
  <c r="M126" i="3"/>
  <c r="M126" i="9" s="1"/>
  <c r="X127" i="4"/>
  <c r="J127" i="1" s="1"/>
  <c r="R128" i="3"/>
  <c r="G128" i="10" s="1"/>
  <c r="L128" i="3"/>
  <c r="L128" i="9" s="1"/>
  <c r="R129" i="9" s="1"/>
  <c r="M128" i="3"/>
  <c r="M128" i="9" s="1"/>
  <c r="H128" i="3"/>
  <c r="H128" i="9" s="1"/>
  <c r="N129" i="9" s="1"/>
  <c r="J128" i="9"/>
  <c r="I128" i="3"/>
  <c r="I128" i="9" s="1"/>
  <c r="O129" i="9" s="1"/>
  <c r="G128" i="3"/>
  <c r="G128" i="9" s="1"/>
  <c r="S127" i="3"/>
  <c r="H127" i="10" s="1"/>
  <c r="N128" i="10" s="1"/>
  <c r="T127" i="3"/>
  <c r="I127" i="10" s="1"/>
  <c r="O128" i="10" s="1"/>
  <c r="J127" i="10"/>
  <c r="V127" i="3"/>
  <c r="K127" i="10" s="1"/>
  <c r="Q128" i="10" s="1"/>
  <c r="K127" i="3"/>
  <c r="K127" i="9" s="1"/>
  <c r="Q128" i="9" s="1"/>
  <c r="I127" i="3"/>
  <c r="I127" i="9" s="1"/>
  <c r="O128" i="9" s="1"/>
  <c r="J127" i="9"/>
  <c r="M127" i="3"/>
  <c r="M127" i="9" s="1"/>
  <c r="G127" i="3"/>
  <c r="G127" i="9" s="1"/>
  <c r="H127" i="3"/>
  <c r="H127" i="9" s="1"/>
  <c r="N128" i="9" s="1"/>
  <c r="S128" i="3"/>
  <c r="H128" i="10" s="1"/>
  <c r="N129" i="10" s="1"/>
  <c r="K125" i="4"/>
  <c r="U125" i="2"/>
  <c r="I125" i="1" s="1"/>
  <c r="U125" i="4"/>
  <c r="X128" i="3"/>
  <c r="M128" i="10" s="1"/>
  <c r="J128" i="10"/>
  <c r="W128" i="3"/>
  <c r="L128" i="10" s="1"/>
  <c r="R129" i="10" s="1"/>
  <c r="V128" i="3"/>
  <c r="K128" i="10" s="1"/>
  <c r="Q129" i="10" s="1"/>
  <c r="T126" i="3"/>
  <c r="I126" i="10" s="1"/>
  <c r="O127" i="10" s="1"/>
  <c r="S126" i="3"/>
  <c r="H126" i="10" s="1"/>
  <c r="N127" i="10" s="1"/>
  <c r="W126" i="3"/>
  <c r="L126" i="10" s="1"/>
  <c r="R127" i="10" s="1"/>
  <c r="J126" i="10"/>
  <c r="U126" i="10" s="1"/>
  <c r="R126" i="3"/>
  <c r="G126" i="10" s="1"/>
  <c r="J126" i="9"/>
  <c r="I126" i="3"/>
  <c r="I126" i="9" s="1"/>
  <c r="O127" i="9" s="1"/>
  <c r="L126" i="3"/>
  <c r="L126" i="9" s="1"/>
  <c r="R127" i="9" s="1"/>
  <c r="K126" i="3"/>
  <c r="K126" i="9" s="1"/>
  <c r="Q127" i="9" s="1"/>
  <c r="H126" i="3"/>
  <c r="H126" i="9" s="1"/>
  <c r="N127" i="9" s="1"/>
  <c r="R129" i="3"/>
  <c r="G129" i="10" s="1"/>
  <c r="S129" i="3"/>
  <c r="H129" i="10" s="1"/>
  <c r="N130" i="10" s="1"/>
  <c r="J129" i="10"/>
  <c r="T129" i="3"/>
  <c r="I129" i="10" s="1"/>
  <c r="O130" i="10" s="1"/>
  <c r="W129" i="3"/>
  <c r="L129" i="10" s="1"/>
  <c r="R130" i="10" s="1"/>
  <c r="V129" i="3"/>
  <c r="K129" i="10" s="1"/>
  <c r="Q130" i="10" s="1"/>
  <c r="X129" i="3"/>
  <c r="M129" i="10" s="1"/>
  <c r="M129" i="3"/>
  <c r="M129" i="9" s="1"/>
  <c r="J129" i="9"/>
  <c r="H129" i="3"/>
  <c r="H129" i="9" s="1"/>
  <c r="N130" i="9" s="1"/>
  <c r="I129" i="3"/>
  <c r="I129" i="9" s="1"/>
  <c r="O130" i="9" s="1"/>
  <c r="K129" i="3"/>
  <c r="K129" i="9" s="1"/>
  <c r="Q130" i="9" s="1"/>
  <c r="L129" i="3"/>
  <c r="L129" i="9" s="1"/>
  <c r="R130" i="9" s="1"/>
  <c r="G129" i="3"/>
  <c r="G129" i="9" s="1"/>
  <c r="U128" i="10" l="1"/>
  <c r="U126" i="9"/>
  <c r="P129" i="9"/>
  <c r="U128" i="9"/>
  <c r="P128" i="10"/>
  <c r="S128" i="10" s="1"/>
  <c r="U127" i="10"/>
  <c r="U129" i="9"/>
  <c r="P130" i="9"/>
  <c r="S130" i="9" s="1"/>
  <c r="U130" i="9"/>
  <c r="U129" i="10"/>
  <c r="P130" i="10"/>
  <c r="S130" i="10" s="1"/>
  <c r="U130" i="10"/>
  <c r="P127" i="9"/>
  <c r="S127" i="9" s="1"/>
  <c r="P128" i="9"/>
  <c r="S128" i="9" s="1"/>
  <c r="U127" i="9"/>
  <c r="P129" i="10"/>
  <c r="S129" i="10" s="1"/>
  <c r="S129" i="9"/>
  <c r="V125" i="4"/>
  <c r="W125" i="4"/>
  <c r="P127" i="10"/>
  <c r="S127" i="10" s="1"/>
  <c r="M125" i="4"/>
  <c r="L126" i="4"/>
  <c r="H126" i="1" s="1"/>
  <c r="R123" i="2"/>
  <c r="S123" i="2"/>
  <c r="G123" i="2"/>
  <c r="H123" i="2"/>
  <c r="T123" i="2" l="1"/>
  <c r="U123" i="2" s="1"/>
  <c r="I123" i="1" s="1"/>
  <c r="I123" i="2"/>
  <c r="J123" i="2" s="1"/>
  <c r="G123" i="1" s="1"/>
  <c r="Y125" i="4"/>
  <c r="X126" i="4"/>
  <c r="J126" i="1" s="1"/>
  <c r="R122" i="2"/>
  <c r="S122" i="2"/>
  <c r="G122" i="2"/>
  <c r="H122" i="2"/>
  <c r="I122" i="2" l="1"/>
  <c r="J122" i="2" s="1"/>
  <c r="G122" i="1" s="1"/>
  <c r="T122" i="2"/>
  <c r="U122" i="2" s="1"/>
  <c r="I122" i="1" s="1"/>
  <c r="D121" i="3"/>
  <c r="E121" i="3"/>
  <c r="F121" i="3"/>
  <c r="F121" i="9" s="1"/>
  <c r="N121" i="3"/>
  <c r="O121" i="3"/>
  <c r="P121" i="3"/>
  <c r="Q121" i="3"/>
  <c r="D122" i="3"/>
  <c r="D122" i="9" s="1"/>
  <c r="E122" i="3"/>
  <c r="F122" i="3"/>
  <c r="F122" i="9" s="1"/>
  <c r="N122" i="3"/>
  <c r="O122" i="3"/>
  <c r="P122" i="3"/>
  <c r="Q122" i="3"/>
  <c r="D123" i="3"/>
  <c r="E123" i="3"/>
  <c r="F123" i="3"/>
  <c r="F123" i="9" s="1"/>
  <c r="N123" i="3"/>
  <c r="O123" i="3"/>
  <c r="P123" i="3"/>
  <c r="Q123" i="3"/>
  <c r="D124" i="3"/>
  <c r="E124" i="3"/>
  <c r="E124" i="9" s="1"/>
  <c r="F124" i="3"/>
  <c r="F124" i="9" s="1"/>
  <c r="N124" i="3"/>
  <c r="O124" i="3"/>
  <c r="P124" i="3"/>
  <c r="Q124" i="3"/>
  <c r="E121" i="9"/>
  <c r="E123" i="9"/>
  <c r="C121" i="4"/>
  <c r="D121" i="4"/>
  <c r="E121" i="4"/>
  <c r="F121" i="4"/>
  <c r="O121" i="4"/>
  <c r="P121" i="4"/>
  <c r="Q121" i="4"/>
  <c r="R121" i="4"/>
  <c r="C122" i="4"/>
  <c r="D122" i="4"/>
  <c r="E122" i="4"/>
  <c r="F122" i="4"/>
  <c r="G122" i="4"/>
  <c r="H122" i="4"/>
  <c r="I122" i="4"/>
  <c r="J122" i="4" s="1"/>
  <c r="O122" i="4"/>
  <c r="P122" i="4"/>
  <c r="Q122" i="4"/>
  <c r="R122" i="4"/>
  <c r="S122" i="4"/>
  <c r="T122" i="4"/>
  <c r="U122" i="4"/>
  <c r="C123" i="4"/>
  <c r="D123" i="4"/>
  <c r="E123" i="4"/>
  <c r="F123" i="4"/>
  <c r="G123" i="4"/>
  <c r="H123" i="4"/>
  <c r="I123" i="4"/>
  <c r="O123" i="4"/>
  <c r="P123" i="4"/>
  <c r="Q123" i="4"/>
  <c r="R123" i="4"/>
  <c r="S123" i="4"/>
  <c r="T123" i="4"/>
  <c r="U123" i="4"/>
  <c r="C124" i="4"/>
  <c r="D124" i="4"/>
  <c r="E124" i="4"/>
  <c r="F124" i="4"/>
  <c r="G124" i="4"/>
  <c r="H124" i="4"/>
  <c r="I124" i="4"/>
  <c r="O124" i="4"/>
  <c r="P124" i="4"/>
  <c r="Q124" i="4"/>
  <c r="R124" i="4"/>
  <c r="S124" i="4"/>
  <c r="T124" i="4"/>
  <c r="U124" i="4"/>
  <c r="W124" i="4"/>
  <c r="G121" i="2"/>
  <c r="G121" i="4" s="1"/>
  <c r="H121" i="2"/>
  <c r="H121" i="4" s="1"/>
  <c r="R121" i="2"/>
  <c r="S121" i="4" s="1"/>
  <c r="S121" i="2"/>
  <c r="T121" i="2" l="1"/>
  <c r="U121" i="2" s="1"/>
  <c r="I121" i="1" s="1"/>
  <c r="W122" i="4"/>
  <c r="T121" i="4"/>
  <c r="Z122" i="4"/>
  <c r="V123" i="4"/>
  <c r="K124" i="4"/>
  <c r="N123" i="4"/>
  <c r="U121" i="3"/>
  <c r="W121" i="3" s="1"/>
  <c r="J123" i="4"/>
  <c r="Z121" i="4"/>
  <c r="J121" i="3"/>
  <c r="J121" i="9" s="1"/>
  <c r="L123" i="4"/>
  <c r="H123" i="1" s="1"/>
  <c r="U121" i="4"/>
  <c r="D121" i="9"/>
  <c r="K123" i="4"/>
  <c r="N124" i="4"/>
  <c r="K122" i="4"/>
  <c r="M122" i="4" s="1"/>
  <c r="N121" i="4"/>
  <c r="Z124" i="4"/>
  <c r="J124" i="4"/>
  <c r="N122" i="4"/>
  <c r="I121" i="2"/>
  <c r="Z123" i="4"/>
  <c r="V124" i="4"/>
  <c r="X125" i="4" s="1"/>
  <c r="J125" i="1" s="1"/>
  <c r="U124" i="3"/>
  <c r="V124" i="3" s="1"/>
  <c r="K124" i="10" s="1"/>
  <c r="Q125" i="10" s="1"/>
  <c r="U123" i="3"/>
  <c r="S123" i="3" s="1"/>
  <c r="W123" i="4"/>
  <c r="R123" i="3"/>
  <c r="J123" i="3"/>
  <c r="L123" i="3" s="1"/>
  <c r="L123" i="9" s="1"/>
  <c r="V122" i="4"/>
  <c r="U122" i="3"/>
  <c r="W122" i="3" s="1"/>
  <c r="D124" i="9"/>
  <c r="E122" i="9"/>
  <c r="J122" i="3"/>
  <c r="G122" i="3" s="1"/>
  <c r="G122" i="9" s="1"/>
  <c r="D123" i="9"/>
  <c r="J124" i="3"/>
  <c r="G124" i="3" s="1"/>
  <c r="G124" i="9" s="1"/>
  <c r="C123" i="3"/>
  <c r="C123" i="9" s="1"/>
  <c r="C123" i="10"/>
  <c r="F123" i="10"/>
  <c r="C124" i="3"/>
  <c r="C124" i="9" s="1"/>
  <c r="C124" i="10"/>
  <c r="E124" i="10"/>
  <c r="F124" i="10"/>
  <c r="C121" i="3"/>
  <c r="C121" i="9" s="1"/>
  <c r="C121" i="10"/>
  <c r="D121" i="10"/>
  <c r="E121" i="10"/>
  <c r="C122" i="3"/>
  <c r="C122" i="9" s="1"/>
  <c r="C122" i="10"/>
  <c r="D122" i="10"/>
  <c r="F122" i="10"/>
  <c r="D123" i="10"/>
  <c r="E123" i="10"/>
  <c r="D124" i="10"/>
  <c r="F121" i="10"/>
  <c r="R120" i="2"/>
  <c r="S120" i="2"/>
  <c r="G120" i="2"/>
  <c r="H120" i="2"/>
  <c r="V121" i="4" l="1"/>
  <c r="R121" i="3"/>
  <c r="L124" i="4"/>
  <c r="H124" i="1" s="1"/>
  <c r="T121" i="3"/>
  <c r="Y123" i="4"/>
  <c r="L121" i="3"/>
  <c r="L121" i="9" s="1"/>
  <c r="W121" i="4"/>
  <c r="X122" i="4" s="1"/>
  <c r="J122" i="1" s="1"/>
  <c r="G121" i="3"/>
  <c r="G121" i="9" s="1"/>
  <c r="K121" i="3"/>
  <c r="K121" i="9" s="1"/>
  <c r="Q122" i="9" s="1"/>
  <c r="X123" i="4"/>
  <c r="J123" i="1" s="1"/>
  <c r="I120" i="2"/>
  <c r="J120" i="2" s="1"/>
  <c r="G120" i="1" s="1"/>
  <c r="T120" i="2"/>
  <c r="U120" i="2" s="1"/>
  <c r="I120" i="1" s="1"/>
  <c r="V121" i="3"/>
  <c r="S121" i="3"/>
  <c r="H121" i="10" s="1"/>
  <c r="N122" i="10" s="1"/>
  <c r="M123" i="3"/>
  <c r="M123" i="9" s="1"/>
  <c r="H121" i="3"/>
  <c r="H121" i="9" s="1"/>
  <c r="N122" i="9" s="1"/>
  <c r="W123" i="3"/>
  <c r="S122" i="3"/>
  <c r="I121" i="3"/>
  <c r="I121" i="9" s="1"/>
  <c r="O122" i="9" s="1"/>
  <c r="X121" i="3"/>
  <c r="T122" i="3"/>
  <c r="G123" i="3"/>
  <c r="G123" i="9" s="1"/>
  <c r="R122" i="9"/>
  <c r="M121" i="3"/>
  <c r="M121" i="9" s="1"/>
  <c r="L125" i="4"/>
  <c r="H125" i="1" s="1"/>
  <c r="H123" i="3"/>
  <c r="H123" i="9" s="1"/>
  <c r="N124" i="9" s="1"/>
  <c r="X122" i="3"/>
  <c r="K123" i="3"/>
  <c r="K123" i="9" s="1"/>
  <c r="Q124" i="9" s="1"/>
  <c r="M123" i="4"/>
  <c r="M124" i="4"/>
  <c r="J121" i="2"/>
  <c r="G121" i="1" s="1"/>
  <c r="I121" i="4"/>
  <c r="X123" i="3"/>
  <c r="V123" i="3"/>
  <c r="K123" i="10" s="1"/>
  <c r="Q124" i="10" s="1"/>
  <c r="X124" i="4"/>
  <c r="J124" i="1" s="1"/>
  <c r="Y122" i="4"/>
  <c r="Y124" i="4"/>
  <c r="T123" i="3"/>
  <c r="T124" i="3"/>
  <c r="I124" i="10" s="1"/>
  <c r="O125" i="10" s="1"/>
  <c r="X124" i="3"/>
  <c r="M124" i="10" s="1"/>
  <c r="S124" i="3"/>
  <c r="H124" i="10" s="1"/>
  <c r="N125" i="10" s="1"/>
  <c r="W124" i="3"/>
  <c r="L124" i="10" s="1"/>
  <c r="R125" i="10" s="1"/>
  <c r="R124" i="3"/>
  <c r="G124" i="10" s="1"/>
  <c r="R124" i="9"/>
  <c r="I123" i="3"/>
  <c r="I123" i="9" s="1"/>
  <c r="O124" i="9" s="1"/>
  <c r="J123" i="9"/>
  <c r="R122" i="3"/>
  <c r="V122" i="3"/>
  <c r="P122" i="9"/>
  <c r="M124" i="3"/>
  <c r="M124" i="9" s="1"/>
  <c r="K124" i="3"/>
  <c r="K124" i="9" s="1"/>
  <c r="Q125" i="9" s="1"/>
  <c r="L124" i="3"/>
  <c r="L124" i="9" s="1"/>
  <c r="R125" i="9" s="1"/>
  <c r="H124" i="3"/>
  <c r="H124" i="9" s="1"/>
  <c r="N125" i="9" s="1"/>
  <c r="J124" i="9"/>
  <c r="I124" i="3"/>
  <c r="I124" i="9" s="1"/>
  <c r="O125" i="9" s="1"/>
  <c r="J122" i="9"/>
  <c r="U122" i="9" s="1"/>
  <c r="M122" i="3"/>
  <c r="M122" i="9" s="1"/>
  <c r="H122" i="3"/>
  <c r="H122" i="9" s="1"/>
  <c r="N123" i="9" s="1"/>
  <c r="I122" i="3"/>
  <c r="I122" i="9" s="1"/>
  <c r="O123" i="9" s="1"/>
  <c r="K122" i="3"/>
  <c r="K122" i="9" s="1"/>
  <c r="Q123" i="9" s="1"/>
  <c r="L122" i="3"/>
  <c r="L122" i="9" s="1"/>
  <c r="R123" i="9" s="1"/>
  <c r="J123" i="10"/>
  <c r="J122" i="10"/>
  <c r="G121" i="10"/>
  <c r="E122" i="10"/>
  <c r="J124" i="10"/>
  <c r="J121" i="10"/>
  <c r="C120" i="4"/>
  <c r="D120" i="4"/>
  <c r="E120" i="4"/>
  <c r="F120" i="4"/>
  <c r="G120" i="4"/>
  <c r="H120" i="4"/>
  <c r="O120" i="4"/>
  <c r="P120" i="4"/>
  <c r="Q120" i="4"/>
  <c r="R120" i="4"/>
  <c r="S120" i="4"/>
  <c r="T120" i="4"/>
  <c r="U120" i="4" l="1"/>
  <c r="W120" i="4" s="1"/>
  <c r="Y121" i="4"/>
  <c r="I120" i="4"/>
  <c r="U122" i="10"/>
  <c r="J120" i="4"/>
  <c r="U124" i="10"/>
  <c r="U125" i="10"/>
  <c r="U123" i="10"/>
  <c r="U124" i="9"/>
  <c r="U125" i="9"/>
  <c r="P124" i="10"/>
  <c r="P124" i="9"/>
  <c r="S124" i="9" s="1"/>
  <c r="U123" i="9"/>
  <c r="K121" i="4"/>
  <c r="J121" i="4"/>
  <c r="P125" i="10"/>
  <c r="S125" i="10" s="1"/>
  <c r="P125" i="9"/>
  <c r="S125" i="9" s="1"/>
  <c r="S122" i="9"/>
  <c r="P123" i="9"/>
  <c r="S123" i="9" s="1"/>
  <c r="K121" i="10"/>
  <c r="Q122" i="10" s="1"/>
  <c r="M121" i="10"/>
  <c r="L121" i="10"/>
  <c r="R122" i="10" s="1"/>
  <c r="M122" i="10"/>
  <c r="G122" i="10"/>
  <c r="L122" i="10"/>
  <c r="R123" i="10" s="1"/>
  <c r="K122" i="10"/>
  <c r="Q123" i="10" s="1"/>
  <c r="H122" i="10"/>
  <c r="N123" i="10" s="1"/>
  <c r="I122" i="10"/>
  <c r="O123" i="10" s="1"/>
  <c r="G123" i="10"/>
  <c r="I121" i="10"/>
  <c r="O122" i="10" s="1"/>
  <c r="M123" i="10"/>
  <c r="I123" i="10"/>
  <c r="O124" i="10" s="1"/>
  <c r="P122" i="10"/>
  <c r="H123" i="10"/>
  <c r="N124" i="10" s="1"/>
  <c r="N120" i="4"/>
  <c r="L123" i="10"/>
  <c r="R124" i="10" s="1"/>
  <c r="P123" i="10"/>
  <c r="Z120" i="4"/>
  <c r="K120" i="4"/>
  <c r="C119" i="3"/>
  <c r="D119" i="3"/>
  <c r="E119" i="3"/>
  <c r="F119" i="3"/>
  <c r="N119" i="3"/>
  <c r="O119" i="3"/>
  <c r="P119" i="3"/>
  <c r="Q119" i="3"/>
  <c r="C120" i="3"/>
  <c r="C120" i="9" s="1"/>
  <c r="D120" i="3"/>
  <c r="D120" i="9" s="1"/>
  <c r="E120" i="3"/>
  <c r="E120" i="9" s="1"/>
  <c r="F120" i="3"/>
  <c r="F120" i="9" s="1"/>
  <c r="N120" i="3"/>
  <c r="C120" i="10" s="1"/>
  <c r="O120" i="3"/>
  <c r="D120" i="10" s="1"/>
  <c r="P120" i="3"/>
  <c r="E120" i="10" s="1"/>
  <c r="Q120" i="3"/>
  <c r="F120" i="10" s="1"/>
  <c r="O119" i="4"/>
  <c r="P119" i="4"/>
  <c r="Q119" i="4"/>
  <c r="R119" i="4"/>
  <c r="C119" i="4"/>
  <c r="D119" i="4"/>
  <c r="E119" i="4"/>
  <c r="F119" i="4"/>
  <c r="R119" i="2"/>
  <c r="S119" i="2"/>
  <c r="T119" i="4" s="1"/>
  <c r="G119" i="2"/>
  <c r="G119" i="4" s="1"/>
  <c r="H119" i="2"/>
  <c r="H119" i="4" s="1"/>
  <c r="M120" i="4" l="1"/>
  <c r="V120" i="4"/>
  <c r="T119" i="2"/>
  <c r="I119" i="2"/>
  <c r="Y120" i="4"/>
  <c r="U119" i="2"/>
  <c r="I119" i="1" s="1"/>
  <c r="U119" i="4"/>
  <c r="W119" i="4" s="1"/>
  <c r="L121" i="4"/>
  <c r="H121" i="1" s="1"/>
  <c r="M121" i="4"/>
  <c r="L122" i="4"/>
  <c r="H122" i="1" s="1"/>
  <c r="S119" i="4"/>
  <c r="Z119" i="4" s="1"/>
  <c r="X121" i="4"/>
  <c r="J121" i="1" s="1"/>
  <c r="S124" i="10"/>
  <c r="S123" i="10"/>
  <c r="S122" i="10"/>
  <c r="U119" i="3"/>
  <c r="T119" i="3" s="1"/>
  <c r="J119" i="3"/>
  <c r="K119" i="3" s="1"/>
  <c r="U120" i="3"/>
  <c r="J120" i="10" s="1"/>
  <c r="J120" i="3"/>
  <c r="J120" i="9" s="1"/>
  <c r="N119" i="4"/>
  <c r="C119" i="9"/>
  <c r="D119" i="9"/>
  <c r="E119" i="9"/>
  <c r="F119" i="9"/>
  <c r="C119" i="10"/>
  <c r="E119" i="10"/>
  <c r="F119" i="10"/>
  <c r="R118" i="2"/>
  <c r="S118" i="2"/>
  <c r="G118" i="2"/>
  <c r="H118" i="2"/>
  <c r="J119" i="2" l="1"/>
  <c r="G119" i="1" s="1"/>
  <c r="I119" i="4"/>
  <c r="I118" i="2"/>
  <c r="J118" i="2" s="1"/>
  <c r="G118" i="1" s="1"/>
  <c r="V119" i="4"/>
  <c r="X120" i="4" s="1"/>
  <c r="J120" i="1" s="1"/>
  <c r="G119" i="3"/>
  <c r="H119" i="3"/>
  <c r="P121" i="9"/>
  <c r="U121" i="9"/>
  <c r="I119" i="3"/>
  <c r="X119" i="3"/>
  <c r="W119" i="3"/>
  <c r="S119" i="3"/>
  <c r="V119" i="3"/>
  <c r="M119" i="3"/>
  <c r="R119" i="3"/>
  <c r="L119" i="3"/>
  <c r="P121" i="10"/>
  <c r="U121" i="10"/>
  <c r="S120" i="3"/>
  <c r="H120" i="10" s="1"/>
  <c r="N121" i="10" s="1"/>
  <c r="R120" i="3"/>
  <c r="G120" i="10" s="1"/>
  <c r="V120" i="3"/>
  <c r="K120" i="10" s="1"/>
  <c r="Q121" i="10" s="1"/>
  <c r="X120" i="3"/>
  <c r="M120" i="10" s="1"/>
  <c r="W120" i="3"/>
  <c r="L120" i="10" s="1"/>
  <c r="R121" i="10" s="1"/>
  <c r="T120" i="3"/>
  <c r="I120" i="10" s="1"/>
  <c r="O121" i="10" s="1"/>
  <c r="L120" i="3"/>
  <c r="L120" i="9" s="1"/>
  <c r="R121" i="9" s="1"/>
  <c r="H120" i="3"/>
  <c r="H120" i="9" s="1"/>
  <c r="N121" i="9" s="1"/>
  <c r="I120" i="3"/>
  <c r="I120" i="9" s="1"/>
  <c r="O121" i="9" s="1"/>
  <c r="K120" i="3"/>
  <c r="K120" i="9" s="1"/>
  <c r="Q121" i="9" s="1"/>
  <c r="G120" i="3"/>
  <c r="G120" i="9" s="1"/>
  <c r="M120" i="3"/>
  <c r="M120" i="9" s="1"/>
  <c r="J119" i="10"/>
  <c r="D119" i="10"/>
  <c r="T118" i="2"/>
  <c r="U118" i="2" s="1"/>
  <c r="I118" i="1" s="1"/>
  <c r="J119" i="9"/>
  <c r="U120" i="9" s="1"/>
  <c r="C117" i="4"/>
  <c r="D117" i="4"/>
  <c r="E117" i="4"/>
  <c r="F117" i="4"/>
  <c r="O117" i="4"/>
  <c r="P117" i="4"/>
  <c r="Q117" i="4"/>
  <c r="R117" i="4"/>
  <c r="C118" i="4"/>
  <c r="D118" i="4"/>
  <c r="E118" i="4"/>
  <c r="F118" i="4"/>
  <c r="G118" i="4"/>
  <c r="H118" i="4"/>
  <c r="O118" i="4"/>
  <c r="P118" i="4"/>
  <c r="Q118" i="4"/>
  <c r="R118" i="4"/>
  <c r="S118" i="4"/>
  <c r="T118" i="4"/>
  <c r="R117" i="2"/>
  <c r="S117" i="4" s="1"/>
  <c r="S117" i="2"/>
  <c r="T117" i="4" s="1"/>
  <c r="G117" i="2"/>
  <c r="G117" i="4" s="1"/>
  <c r="H117" i="2"/>
  <c r="H117" i="4" s="1"/>
  <c r="I118" i="4" l="1"/>
  <c r="Y119" i="4"/>
  <c r="K119" i="4"/>
  <c r="J119" i="4"/>
  <c r="T117" i="2"/>
  <c r="U117" i="2" s="1"/>
  <c r="I117" i="1" s="1"/>
  <c r="K118" i="4"/>
  <c r="S121" i="9"/>
  <c r="P120" i="9"/>
  <c r="S121" i="10"/>
  <c r="P120" i="10"/>
  <c r="U120" i="10"/>
  <c r="G119" i="10"/>
  <c r="H119" i="10"/>
  <c r="N120" i="10" s="1"/>
  <c r="L119" i="10"/>
  <c r="R120" i="10" s="1"/>
  <c r="K119" i="10"/>
  <c r="Q120" i="10" s="1"/>
  <c r="M119" i="10"/>
  <c r="Z117" i="4"/>
  <c r="U117" i="4"/>
  <c r="V117" i="4" s="1"/>
  <c r="N117" i="4"/>
  <c r="U118" i="4"/>
  <c r="V118" i="4" s="1"/>
  <c r="I117" i="2"/>
  <c r="N118" i="4"/>
  <c r="I119" i="10"/>
  <c r="O120" i="10" s="1"/>
  <c r="Z118" i="4"/>
  <c r="K119" i="9"/>
  <c r="Q120" i="9" s="1"/>
  <c r="L119" i="9"/>
  <c r="R120" i="9" s="1"/>
  <c r="H119" i="9"/>
  <c r="N120" i="9" s="1"/>
  <c r="I119" i="9"/>
  <c r="O120" i="9" s="1"/>
  <c r="G119" i="9"/>
  <c r="M119" i="9"/>
  <c r="J118" i="4"/>
  <c r="C117" i="3"/>
  <c r="C117" i="9" s="1"/>
  <c r="D117" i="3"/>
  <c r="D117" i="9" s="1"/>
  <c r="E117" i="3"/>
  <c r="E117" i="9" s="1"/>
  <c r="F117" i="3"/>
  <c r="F117" i="9" s="1"/>
  <c r="N117" i="3"/>
  <c r="C117" i="10" s="1"/>
  <c r="O117" i="3"/>
  <c r="P117" i="3"/>
  <c r="E117" i="10" s="1"/>
  <c r="Q117" i="3"/>
  <c r="F117" i="10" s="1"/>
  <c r="C118" i="3"/>
  <c r="C118" i="9" s="1"/>
  <c r="D118" i="3"/>
  <c r="D118" i="9" s="1"/>
  <c r="E118" i="3"/>
  <c r="E118" i="9" s="1"/>
  <c r="F118" i="3"/>
  <c r="F118" i="9" s="1"/>
  <c r="N118" i="3"/>
  <c r="C118" i="10" s="1"/>
  <c r="O118" i="3"/>
  <c r="D118" i="10" s="1"/>
  <c r="P118" i="3"/>
  <c r="Q118" i="3"/>
  <c r="F118" i="10" s="1"/>
  <c r="R116" i="2"/>
  <c r="S116" i="2"/>
  <c r="G116" i="2"/>
  <c r="H116" i="2"/>
  <c r="L119" i="4" l="1"/>
  <c r="H119" i="1" s="1"/>
  <c r="M119" i="4"/>
  <c r="L120" i="4"/>
  <c r="H120" i="1" s="1"/>
  <c r="W117" i="4"/>
  <c r="Y117" i="4" s="1"/>
  <c r="I116" i="2"/>
  <c r="J116" i="2" s="1"/>
  <c r="G116" i="1" s="1"/>
  <c r="S120" i="10"/>
  <c r="S120" i="9"/>
  <c r="M118" i="4"/>
  <c r="J117" i="2"/>
  <c r="G117" i="1" s="1"/>
  <c r="I117" i="4"/>
  <c r="W118" i="4"/>
  <c r="T116" i="2"/>
  <c r="U116" i="2" s="1"/>
  <c r="I116" i="1" s="1"/>
  <c r="U118" i="3"/>
  <c r="W118" i="3" s="1"/>
  <c r="L118" i="10" s="1"/>
  <c r="R119" i="10" s="1"/>
  <c r="E118" i="10"/>
  <c r="U117" i="3"/>
  <c r="J117" i="10" s="1"/>
  <c r="D117" i="10"/>
  <c r="J117" i="3"/>
  <c r="J117" i="9" s="1"/>
  <c r="J118" i="3"/>
  <c r="J118" i="9" s="1"/>
  <c r="U119" i="9" s="1"/>
  <c r="V118" i="3" l="1"/>
  <c r="K118" i="10" s="1"/>
  <c r="Q119" i="10" s="1"/>
  <c r="X118" i="3"/>
  <c r="M118" i="10" s="1"/>
  <c r="P119" i="9"/>
  <c r="U118" i="9"/>
  <c r="Y118" i="4"/>
  <c r="X119" i="4"/>
  <c r="J119" i="1" s="1"/>
  <c r="P118" i="9"/>
  <c r="P118" i="10"/>
  <c r="R118" i="3"/>
  <c r="G118" i="10" s="1"/>
  <c r="J118" i="10"/>
  <c r="S118" i="3"/>
  <c r="H118" i="10" s="1"/>
  <c r="N119" i="10" s="1"/>
  <c r="T118" i="3"/>
  <c r="I118" i="10" s="1"/>
  <c r="O119" i="10" s="1"/>
  <c r="X118" i="4"/>
  <c r="J118" i="1" s="1"/>
  <c r="J117" i="4"/>
  <c r="K117" i="4"/>
  <c r="M118" i="3"/>
  <c r="M118" i="9" s="1"/>
  <c r="G118" i="3"/>
  <c r="G118" i="9" s="1"/>
  <c r="S117" i="3"/>
  <c r="H117" i="10" s="1"/>
  <c r="N118" i="10" s="1"/>
  <c r="R117" i="3"/>
  <c r="G117" i="10" s="1"/>
  <c r="X117" i="3"/>
  <c r="M117" i="10" s="1"/>
  <c r="W117" i="3"/>
  <c r="L117" i="10" s="1"/>
  <c r="R118" i="10" s="1"/>
  <c r="V117" i="3"/>
  <c r="K117" i="10" s="1"/>
  <c r="Q118" i="10" s="1"/>
  <c r="T117" i="3"/>
  <c r="I117" i="10" s="1"/>
  <c r="O118" i="10" s="1"/>
  <c r="G117" i="3"/>
  <c r="G117" i="9" s="1"/>
  <c r="K117" i="3"/>
  <c r="K117" i="9" s="1"/>
  <c r="Q118" i="9" s="1"/>
  <c r="L117" i="3"/>
  <c r="L117" i="9" s="1"/>
  <c r="R118" i="9" s="1"/>
  <c r="H117" i="3"/>
  <c r="H117" i="9" s="1"/>
  <c r="N118" i="9" s="1"/>
  <c r="I117" i="3"/>
  <c r="I117" i="9" s="1"/>
  <c r="O118" i="9" s="1"/>
  <c r="H118" i="3"/>
  <c r="H118" i="9" s="1"/>
  <c r="N119" i="9" s="1"/>
  <c r="I118" i="3"/>
  <c r="I118" i="9" s="1"/>
  <c r="O119" i="9" s="1"/>
  <c r="K118" i="3"/>
  <c r="K118" i="9" s="1"/>
  <c r="Q119" i="9" s="1"/>
  <c r="L118" i="3"/>
  <c r="L118" i="9" s="1"/>
  <c r="R119" i="9" s="1"/>
  <c r="M117" i="3"/>
  <c r="M117" i="9" s="1"/>
  <c r="R115" i="2"/>
  <c r="S115" i="2"/>
  <c r="G115" i="2"/>
  <c r="H115" i="2"/>
  <c r="T115" i="2" l="1"/>
  <c r="U115" i="2" s="1"/>
  <c r="I115" i="1" s="1"/>
  <c r="U118" i="10"/>
  <c r="P119" i="10"/>
  <c r="S119" i="10" s="1"/>
  <c r="U119" i="10"/>
  <c r="S119" i="9"/>
  <c r="M117" i="4"/>
  <c r="L118" i="4"/>
  <c r="H118" i="1" s="1"/>
  <c r="I115" i="2"/>
  <c r="J115" i="2" s="1"/>
  <c r="G115" i="1" s="1"/>
  <c r="S118" i="10"/>
  <c r="S118" i="9"/>
  <c r="R114" i="2" l="1"/>
  <c r="S114" i="2"/>
  <c r="G114" i="2"/>
  <c r="H114" i="2"/>
  <c r="I114" i="2" l="1"/>
  <c r="J114" i="2" s="1"/>
  <c r="G114" i="1" s="1"/>
  <c r="T114" i="2"/>
  <c r="U114" i="2" s="1"/>
  <c r="I114" i="1" s="1"/>
  <c r="C113" i="4" l="1"/>
  <c r="D113" i="4"/>
  <c r="E113" i="4"/>
  <c r="F113" i="4"/>
  <c r="O113" i="4"/>
  <c r="P113" i="4"/>
  <c r="Q113" i="4"/>
  <c r="R113" i="4"/>
  <c r="C114" i="4"/>
  <c r="D114" i="4"/>
  <c r="E114" i="4"/>
  <c r="F114" i="4"/>
  <c r="G114" i="4"/>
  <c r="H114" i="4"/>
  <c r="I114" i="4"/>
  <c r="O114" i="4"/>
  <c r="P114" i="4"/>
  <c r="Q114" i="4"/>
  <c r="R114" i="4"/>
  <c r="S114" i="4"/>
  <c r="T114" i="4"/>
  <c r="U114" i="4"/>
  <c r="C115" i="4"/>
  <c r="D115" i="4"/>
  <c r="E115" i="4"/>
  <c r="F115" i="4"/>
  <c r="G115" i="4"/>
  <c r="H115" i="4"/>
  <c r="I115" i="4"/>
  <c r="O115" i="4"/>
  <c r="P115" i="4"/>
  <c r="Q115" i="4"/>
  <c r="R115" i="4"/>
  <c r="S115" i="4"/>
  <c r="T115" i="4"/>
  <c r="U115" i="4"/>
  <c r="C116" i="4"/>
  <c r="D116" i="4"/>
  <c r="E116" i="4"/>
  <c r="F116" i="4"/>
  <c r="G116" i="4"/>
  <c r="H116" i="4"/>
  <c r="I116" i="4"/>
  <c r="O116" i="4"/>
  <c r="P116" i="4"/>
  <c r="Q116" i="4"/>
  <c r="R116" i="4"/>
  <c r="S116" i="4"/>
  <c r="T116" i="4"/>
  <c r="U116" i="4"/>
  <c r="R113" i="2"/>
  <c r="S113" i="4" s="1"/>
  <c r="S113" i="2"/>
  <c r="T113" i="4" s="1"/>
  <c r="G113" i="2"/>
  <c r="G113" i="4" s="1"/>
  <c r="H113" i="2"/>
  <c r="H113" i="4" s="1"/>
  <c r="W116" i="4" l="1"/>
  <c r="V114" i="4"/>
  <c r="Z115" i="4"/>
  <c r="Z113" i="4"/>
  <c r="V115" i="4"/>
  <c r="N116" i="4"/>
  <c r="T113" i="2"/>
  <c r="K114" i="4"/>
  <c r="W114" i="4"/>
  <c r="Y114" i="4" s="1"/>
  <c r="N113" i="4"/>
  <c r="Z116" i="4"/>
  <c r="K115" i="4"/>
  <c r="N114" i="4"/>
  <c r="I113" i="2"/>
  <c r="N115" i="4"/>
  <c r="Z114" i="4"/>
  <c r="V116" i="4"/>
  <c r="K116" i="4"/>
  <c r="J116" i="4"/>
  <c r="W115" i="4"/>
  <c r="J115" i="4"/>
  <c r="J114" i="4"/>
  <c r="C113" i="3"/>
  <c r="C113" i="9" s="1"/>
  <c r="D113" i="3"/>
  <c r="E113" i="3"/>
  <c r="F113" i="3"/>
  <c r="N113" i="3"/>
  <c r="O113" i="3"/>
  <c r="P113" i="3"/>
  <c r="Q113" i="3"/>
  <c r="C114" i="3"/>
  <c r="C114" i="9" s="1"/>
  <c r="D114" i="3"/>
  <c r="D114" i="9" s="1"/>
  <c r="E114" i="3"/>
  <c r="E114" i="9" s="1"/>
  <c r="F114" i="3"/>
  <c r="F114" i="9" s="1"/>
  <c r="N114" i="3"/>
  <c r="C114" i="10" s="1"/>
  <c r="O114" i="3"/>
  <c r="D114" i="10" s="1"/>
  <c r="P114" i="3"/>
  <c r="E114" i="10" s="1"/>
  <c r="Q114" i="3"/>
  <c r="F114" i="10" s="1"/>
  <c r="C115" i="3"/>
  <c r="C115" i="9" s="1"/>
  <c r="D115" i="3"/>
  <c r="E115" i="3"/>
  <c r="E115" i="9" s="1"/>
  <c r="F115" i="3"/>
  <c r="F115" i="9" s="1"/>
  <c r="N115" i="3"/>
  <c r="C115" i="10" s="1"/>
  <c r="O115" i="3"/>
  <c r="D115" i="10" s="1"/>
  <c r="P115" i="3"/>
  <c r="E115" i="10" s="1"/>
  <c r="Q115" i="3"/>
  <c r="F115" i="10" s="1"/>
  <c r="C116" i="3"/>
  <c r="C116" i="9" s="1"/>
  <c r="D116" i="3"/>
  <c r="D116" i="9" s="1"/>
  <c r="E116" i="3"/>
  <c r="F116" i="3"/>
  <c r="F116" i="9" s="1"/>
  <c r="N116" i="3"/>
  <c r="C116" i="10" s="1"/>
  <c r="O116" i="3"/>
  <c r="P116" i="3"/>
  <c r="E116" i="10" s="1"/>
  <c r="Q116" i="3"/>
  <c r="F116" i="10" s="1"/>
  <c r="Y116" i="4" l="1"/>
  <c r="Y115" i="4"/>
  <c r="X117" i="4"/>
  <c r="J117" i="1" s="1"/>
  <c r="M114" i="4"/>
  <c r="L115" i="4"/>
  <c r="H115" i="1" s="1"/>
  <c r="L116" i="4"/>
  <c r="H116" i="1" s="1"/>
  <c r="X115" i="4"/>
  <c r="J115" i="1" s="1"/>
  <c r="U113" i="2"/>
  <c r="I113" i="1" s="1"/>
  <c r="U113" i="4"/>
  <c r="M116" i="4"/>
  <c r="L117" i="4"/>
  <c r="H117" i="1" s="1"/>
  <c r="X116" i="4"/>
  <c r="J116" i="1" s="1"/>
  <c r="M115" i="4"/>
  <c r="J113" i="2"/>
  <c r="G113" i="1" s="1"/>
  <c r="I113" i="4"/>
  <c r="U116" i="3"/>
  <c r="J116" i="10" s="1"/>
  <c r="D116" i="10"/>
  <c r="J116" i="3"/>
  <c r="J116" i="9" s="1"/>
  <c r="E116" i="9"/>
  <c r="U115" i="3"/>
  <c r="T115" i="3" s="1"/>
  <c r="I115" i="10" s="1"/>
  <c r="O116" i="10" s="1"/>
  <c r="J115" i="3"/>
  <c r="J115" i="9" s="1"/>
  <c r="D115" i="9"/>
  <c r="U114" i="3"/>
  <c r="J114" i="10" s="1"/>
  <c r="U113" i="3"/>
  <c r="T113" i="3" s="1"/>
  <c r="J113" i="3"/>
  <c r="K113" i="3" s="1"/>
  <c r="J114" i="3"/>
  <c r="J114" i="9" s="1"/>
  <c r="R115" i="3" l="1"/>
  <c r="G115" i="10" s="1"/>
  <c r="S115" i="3"/>
  <c r="H115" i="10" s="1"/>
  <c r="N116" i="10" s="1"/>
  <c r="I115" i="3"/>
  <c r="I115" i="9" s="1"/>
  <c r="O116" i="9" s="1"/>
  <c r="M115" i="3"/>
  <c r="M115" i="9" s="1"/>
  <c r="I113" i="3"/>
  <c r="U116" i="9"/>
  <c r="U117" i="9"/>
  <c r="U115" i="9"/>
  <c r="U117" i="10"/>
  <c r="G116" i="3"/>
  <c r="G116" i="9" s="1"/>
  <c r="M116" i="3"/>
  <c r="M116" i="9" s="1"/>
  <c r="I116" i="3"/>
  <c r="I116" i="9" s="1"/>
  <c r="O117" i="9" s="1"/>
  <c r="M113" i="3"/>
  <c r="M113" i="9" s="1"/>
  <c r="X116" i="3"/>
  <c r="M116" i="10" s="1"/>
  <c r="V116" i="3"/>
  <c r="K116" i="10" s="1"/>
  <c r="Q117" i="10" s="1"/>
  <c r="P115" i="10"/>
  <c r="P116" i="9"/>
  <c r="L115" i="3"/>
  <c r="L115" i="9" s="1"/>
  <c r="R116" i="9" s="1"/>
  <c r="H116" i="3"/>
  <c r="H116" i="9" s="1"/>
  <c r="N117" i="9" s="1"/>
  <c r="H115" i="3"/>
  <c r="H115" i="9" s="1"/>
  <c r="N116" i="9" s="1"/>
  <c r="P117" i="9"/>
  <c r="G113" i="3"/>
  <c r="G113" i="9" s="1"/>
  <c r="X114" i="3"/>
  <c r="M114" i="10" s="1"/>
  <c r="K113" i="4"/>
  <c r="J113" i="4"/>
  <c r="W114" i="3"/>
  <c r="L114" i="10" s="1"/>
  <c r="R115" i="10" s="1"/>
  <c r="P117" i="10"/>
  <c r="V113" i="4"/>
  <c r="W113" i="4"/>
  <c r="T116" i="3"/>
  <c r="I116" i="10" s="1"/>
  <c r="O117" i="10" s="1"/>
  <c r="S116" i="3"/>
  <c r="H116" i="10" s="1"/>
  <c r="N117" i="10" s="1"/>
  <c r="W116" i="3"/>
  <c r="L116" i="10" s="1"/>
  <c r="R117" i="10" s="1"/>
  <c r="R116" i="3"/>
  <c r="G116" i="10" s="1"/>
  <c r="L116" i="3"/>
  <c r="L116" i="9" s="1"/>
  <c r="R117" i="9" s="1"/>
  <c r="K116" i="3"/>
  <c r="K116" i="9" s="1"/>
  <c r="Q117" i="9" s="1"/>
  <c r="X115" i="3"/>
  <c r="M115" i="10" s="1"/>
  <c r="W115" i="3"/>
  <c r="L115" i="10" s="1"/>
  <c r="R116" i="10" s="1"/>
  <c r="J115" i="10"/>
  <c r="U115" i="10" s="1"/>
  <c r="V115" i="3"/>
  <c r="K115" i="10" s="1"/>
  <c r="Q116" i="10" s="1"/>
  <c r="K115" i="3"/>
  <c r="K115" i="9" s="1"/>
  <c r="Q116" i="9" s="1"/>
  <c r="G115" i="3"/>
  <c r="G115" i="9" s="1"/>
  <c r="T114" i="3"/>
  <c r="I114" i="10" s="1"/>
  <c r="O115" i="10" s="1"/>
  <c r="S114" i="3"/>
  <c r="H114" i="10" s="1"/>
  <c r="N115" i="10" s="1"/>
  <c r="R114" i="3"/>
  <c r="G114" i="10" s="1"/>
  <c r="V114" i="3"/>
  <c r="K114" i="10" s="1"/>
  <c r="Q115" i="10" s="1"/>
  <c r="P115" i="9"/>
  <c r="M114" i="3"/>
  <c r="M114" i="9" s="1"/>
  <c r="R113" i="3"/>
  <c r="G113" i="10" s="1"/>
  <c r="S113" i="3"/>
  <c r="H113" i="10" s="1"/>
  <c r="N114" i="10" s="1"/>
  <c r="W113" i="3"/>
  <c r="L113" i="10" s="1"/>
  <c r="R114" i="10" s="1"/>
  <c r="V113" i="3"/>
  <c r="K113" i="10" s="1"/>
  <c r="Q114" i="10" s="1"/>
  <c r="X113" i="3"/>
  <c r="M113" i="10" s="1"/>
  <c r="L113" i="3"/>
  <c r="L113" i="9" s="1"/>
  <c r="R114" i="9" s="1"/>
  <c r="H113" i="3"/>
  <c r="H113" i="9" s="1"/>
  <c r="N114" i="9" s="1"/>
  <c r="K114" i="3"/>
  <c r="K114" i="9" s="1"/>
  <c r="Q115" i="9" s="1"/>
  <c r="H114" i="3"/>
  <c r="H114" i="9" s="1"/>
  <c r="N115" i="9" s="1"/>
  <c r="I114" i="3"/>
  <c r="I114" i="9" s="1"/>
  <c r="O115" i="9" s="1"/>
  <c r="L114" i="3"/>
  <c r="L114" i="9" s="1"/>
  <c r="R115" i="9" s="1"/>
  <c r="G114" i="3"/>
  <c r="G114" i="9" s="1"/>
  <c r="C113" i="10"/>
  <c r="D113" i="10"/>
  <c r="E113" i="10"/>
  <c r="F113" i="10"/>
  <c r="I113" i="10"/>
  <c r="O114" i="10" s="1"/>
  <c r="J113" i="10"/>
  <c r="U114" i="10" s="1"/>
  <c r="D113" i="9"/>
  <c r="E113" i="9"/>
  <c r="F113" i="9"/>
  <c r="I113" i="9"/>
  <c r="O114" i="9" s="1"/>
  <c r="J113" i="9"/>
  <c r="U114" i="9" s="1"/>
  <c r="K113" i="9"/>
  <c r="Q114" i="9" s="1"/>
  <c r="C112" i="4"/>
  <c r="D112" i="4"/>
  <c r="E112" i="4"/>
  <c r="F112" i="4"/>
  <c r="O112" i="4"/>
  <c r="P112" i="4"/>
  <c r="Q112" i="4"/>
  <c r="R112" i="4"/>
  <c r="R112" i="2"/>
  <c r="S112" i="4" s="1"/>
  <c r="S112" i="2"/>
  <c r="T112" i="2" s="1"/>
  <c r="G112" i="2"/>
  <c r="H112" i="2"/>
  <c r="H112" i="4" s="1"/>
  <c r="I112" i="2" l="1"/>
  <c r="J112" i="2" s="1"/>
  <c r="G112" i="1" s="1"/>
  <c r="U116" i="10"/>
  <c r="G112" i="4"/>
  <c r="N112" i="4" s="1"/>
  <c r="S116" i="9"/>
  <c r="S117" i="9"/>
  <c r="Z112" i="4"/>
  <c r="U112" i="2"/>
  <c r="I112" i="1" s="1"/>
  <c r="U112" i="4"/>
  <c r="S117" i="10"/>
  <c r="P116" i="10"/>
  <c r="S116" i="10" s="1"/>
  <c r="M113" i="4"/>
  <c r="L114" i="4"/>
  <c r="H114" i="1" s="1"/>
  <c r="P114" i="9"/>
  <c r="S114" i="9" s="1"/>
  <c r="Y113" i="4"/>
  <c r="X114" i="4"/>
  <c r="J114" i="1" s="1"/>
  <c r="T112" i="4"/>
  <c r="S115" i="10"/>
  <c r="I112" i="4"/>
  <c r="J112" i="4" s="1"/>
  <c r="P114" i="10"/>
  <c r="S114" i="10" s="1"/>
  <c r="S115" i="9"/>
  <c r="C112" i="3"/>
  <c r="C112" i="9" s="1"/>
  <c r="D112" i="3"/>
  <c r="E112" i="3"/>
  <c r="E112" i="9" s="1"/>
  <c r="F112" i="3"/>
  <c r="F112" i="9" s="1"/>
  <c r="K112" i="4" l="1"/>
  <c r="M112" i="4" s="1"/>
  <c r="L113" i="4"/>
  <c r="H113" i="1" s="1"/>
  <c r="W112" i="4"/>
  <c r="V112" i="4"/>
  <c r="J112" i="3"/>
  <c r="K112" i="3" s="1"/>
  <c r="K112" i="9" s="1"/>
  <c r="Q113" i="9" s="1"/>
  <c r="D112" i="9"/>
  <c r="C111" i="4"/>
  <c r="D111" i="4"/>
  <c r="E111" i="4"/>
  <c r="F111" i="4"/>
  <c r="O111" i="4"/>
  <c r="P111" i="4"/>
  <c r="Q111" i="4"/>
  <c r="R111" i="4"/>
  <c r="R111" i="2"/>
  <c r="S111" i="2"/>
  <c r="T111" i="4" s="1"/>
  <c r="G111" i="2"/>
  <c r="H111" i="2"/>
  <c r="H111" i="4" s="1"/>
  <c r="I111" i="2" l="1"/>
  <c r="I111" i="4" s="1"/>
  <c r="J111" i="4" s="1"/>
  <c r="G111" i="4"/>
  <c r="N111" i="4" s="1"/>
  <c r="T111" i="2"/>
  <c r="U111" i="2"/>
  <c r="I111" i="1" s="1"/>
  <c r="U111" i="4"/>
  <c r="W111" i="4" s="1"/>
  <c r="S111" i="4"/>
  <c r="Z111" i="4" s="1"/>
  <c r="Y112" i="4"/>
  <c r="X113" i="4"/>
  <c r="J113" i="1" s="1"/>
  <c r="V111" i="4"/>
  <c r="J112" i="9"/>
  <c r="G112" i="3"/>
  <c r="G112" i="9" s="1"/>
  <c r="H112" i="3"/>
  <c r="H112" i="9" s="1"/>
  <c r="N113" i="9" s="1"/>
  <c r="L112" i="3"/>
  <c r="L112" i="9" s="1"/>
  <c r="R113" i="9" s="1"/>
  <c r="M112" i="3"/>
  <c r="M112" i="9" s="1"/>
  <c r="I112" i="3"/>
  <c r="I112" i="9" s="1"/>
  <c r="O113" i="9" s="1"/>
  <c r="J111" i="2" l="1"/>
  <c r="G111" i="1" s="1"/>
  <c r="K111" i="4"/>
  <c r="M111" i="4" s="1"/>
  <c r="U113" i="9"/>
  <c r="Y111" i="4"/>
  <c r="X112" i="4"/>
  <c r="J112" i="1" s="1"/>
  <c r="P113" i="9"/>
  <c r="S113" i="9" s="1"/>
  <c r="L112" i="4" l="1"/>
  <c r="H112" i="1" s="1"/>
  <c r="C110" i="4"/>
  <c r="D110" i="4"/>
  <c r="E110" i="4"/>
  <c r="F110" i="4"/>
  <c r="H110" i="4"/>
  <c r="O110" i="4"/>
  <c r="P110" i="4"/>
  <c r="Q110" i="4"/>
  <c r="R110" i="4"/>
  <c r="R110" i="2"/>
  <c r="S110" i="2"/>
  <c r="T110" i="4" s="1"/>
  <c r="G110" i="2"/>
  <c r="H110" i="2"/>
  <c r="I110" i="2" l="1"/>
  <c r="T110" i="2"/>
  <c r="S110" i="4"/>
  <c r="Z110" i="4" s="1"/>
  <c r="U110" i="2"/>
  <c r="I110" i="1" s="1"/>
  <c r="U110" i="4"/>
  <c r="V110" i="4"/>
  <c r="W110" i="4"/>
  <c r="J110" i="2"/>
  <c r="G110" i="1" s="1"/>
  <c r="I110" i="4"/>
  <c r="J110" i="4" s="1"/>
  <c r="G110" i="4"/>
  <c r="N110" i="4" s="1"/>
  <c r="X111" i="4" l="1"/>
  <c r="J111" i="1" s="1"/>
  <c r="K110" i="4"/>
  <c r="M110" i="4" s="1"/>
  <c r="Y110" i="4"/>
  <c r="C109" i="4"/>
  <c r="D109" i="4"/>
  <c r="E109" i="4"/>
  <c r="F109" i="4"/>
  <c r="O109" i="4"/>
  <c r="P109" i="4"/>
  <c r="Q109" i="4"/>
  <c r="R109" i="4"/>
  <c r="R109" i="2"/>
  <c r="S109" i="4" s="1"/>
  <c r="Z109" i="4" s="1"/>
  <c r="S109" i="2"/>
  <c r="G109" i="2"/>
  <c r="H109" i="2"/>
  <c r="H109" i="4" s="1"/>
  <c r="T109" i="2" l="1"/>
  <c r="L111" i="4"/>
  <c r="H111" i="1" s="1"/>
  <c r="U109" i="2"/>
  <c r="I109" i="1" s="1"/>
  <c r="U109" i="4"/>
  <c r="T109" i="4"/>
  <c r="V109" i="4"/>
  <c r="W109" i="4"/>
  <c r="X110" i="4" s="1"/>
  <c r="J110" i="1" s="1"/>
  <c r="I109" i="2"/>
  <c r="G109" i="4"/>
  <c r="N109" i="4" s="1"/>
  <c r="Y109" i="4" l="1"/>
  <c r="J109" i="2"/>
  <c r="G109" i="1" s="1"/>
  <c r="I109" i="4"/>
  <c r="J109" i="4" l="1"/>
  <c r="K109" i="4"/>
  <c r="C108" i="3"/>
  <c r="C108" i="9" s="1"/>
  <c r="D108" i="3"/>
  <c r="E108" i="3"/>
  <c r="E108" i="9" s="1"/>
  <c r="F108" i="3"/>
  <c r="F108" i="9" s="1"/>
  <c r="N108" i="3"/>
  <c r="C108" i="10" s="1"/>
  <c r="O108" i="3"/>
  <c r="D108" i="10" s="1"/>
  <c r="P108" i="3"/>
  <c r="E108" i="10" s="1"/>
  <c r="Q108" i="3"/>
  <c r="F108" i="10" s="1"/>
  <c r="C109" i="3"/>
  <c r="C109" i="9" s="1"/>
  <c r="D109" i="3"/>
  <c r="E109" i="3"/>
  <c r="E109" i="9" s="1"/>
  <c r="F109" i="3"/>
  <c r="F109" i="9" s="1"/>
  <c r="N109" i="3"/>
  <c r="C109" i="10" s="1"/>
  <c r="O109" i="3"/>
  <c r="P109" i="3"/>
  <c r="Q109" i="3"/>
  <c r="F109" i="10" s="1"/>
  <c r="C110" i="3"/>
  <c r="C110" i="9" s="1"/>
  <c r="D110" i="3"/>
  <c r="D110" i="9" s="1"/>
  <c r="E110" i="3"/>
  <c r="E110" i="9" s="1"/>
  <c r="F110" i="3"/>
  <c r="N110" i="3"/>
  <c r="C110" i="10" s="1"/>
  <c r="O110" i="3"/>
  <c r="D110" i="10" s="1"/>
  <c r="P110" i="3"/>
  <c r="E110" i="10" s="1"/>
  <c r="Q110" i="3"/>
  <c r="F110" i="10" s="1"/>
  <c r="C111" i="3"/>
  <c r="C111" i="9" s="1"/>
  <c r="D111" i="3"/>
  <c r="E111" i="3"/>
  <c r="E111" i="9" s="1"/>
  <c r="F111" i="3"/>
  <c r="F111" i="9" s="1"/>
  <c r="N111" i="3"/>
  <c r="C111" i="10" s="1"/>
  <c r="O111" i="3"/>
  <c r="P111" i="3"/>
  <c r="Q111" i="3"/>
  <c r="F111" i="10" s="1"/>
  <c r="N112" i="3"/>
  <c r="C112" i="10" s="1"/>
  <c r="O112" i="3"/>
  <c r="D112" i="10" s="1"/>
  <c r="P112" i="3"/>
  <c r="E112" i="10" s="1"/>
  <c r="Q112" i="3"/>
  <c r="F112" i="10" s="1"/>
  <c r="C108" i="4"/>
  <c r="D108" i="4"/>
  <c r="E108" i="4"/>
  <c r="F108" i="4"/>
  <c r="O108" i="4"/>
  <c r="P108" i="4"/>
  <c r="Q108" i="4"/>
  <c r="R108" i="4"/>
  <c r="R108" i="2"/>
  <c r="S108" i="4" s="1"/>
  <c r="S108" i="2"/>
  <c r="T108" i="4" s="1"/>
  <c r="G108" i="2"/>
  <c r="G108" i="4" s="1"/>
  <c r="H108" i="2"/>
  <c r="H108" i="4" s="1"/>
  <c r="R107" i="2"/>
  <c r="S107" i="2"/>
  <c r="G107" i="2"/>
  <c r="H107" i="2"/>
  <c r="T107" i="2" l="1"/>
  <c r="U107" i="2" s="1"/>
  <c r="I107" i="1" s="1"/>
  <c r="I107" i="2"/>
  <c r="J107" i="2" s="1"/>
  <c r="G107" i="1" s="1"/>
  <c r="J111" i="3"/>
  <c r="J111" i="9" s="1"/>
  <c r="Z108" i="4"/>
  <c r="M109" i="4"/>
  <c r="L110" i="4"/>
  <c r="H110" i="1" s="1"/>
  <c r="N108" i="4"/>
  <c r="U112" i="3"/>
  <c r="J112" i="10" s="1"/>
  <c r="U111" i="3"/>
  <c r="R111" i="3" s="1"/>
  <c r="G111" i="10" s="1"/>
  <c r="D111" i="10"/>
  <c r="U110" i="3"/>
  <c r="W110" i="3" s="1"/>
  <c r="L110" i="10" s="1"/>
  <c r="R111" i="10" s="1"/>
  <c r="J110" i="3"/>
  <c r="I110" i="3" s="1"/>
  <c r="I110" i="9" s="1"/>
  <c r="O111" i="9" s="1"/>
  <c r="U109" i="3"/>
  <c r="J109" i="10" s="1"/>
  <c r="P110" i="10" s="1"/>
  <c r="T108" i="2"/>
  <c r="I108" i="2"/>
  <c r="J108" i="2" s="1"/>
  <c r="G108" i="1" s="1"/>
  <c r="J108" i="3"/>
  <c r="K108" i="3" s="1"/>
  <c r="K108" i="9" s="1"/>
  <c r="Q109" i="9" s="1"/>
  <c r="D108" i="9"/>
  <c r="L111" i="3"/>
  <c r="L111" i="9" s="1"/>
  <c r="R112" i="9" s="1"/>
  <c r="E109" i="10"/>
  <c r="D111" i="9"/>
  <c r="D109" i="10"/>
  <c r="J109" i="3"/>
  <c r="G109" i="3" s="1"/>
  <c r="G109" i="9" s="1"/>
  <c r="F110" i="9"/>
  <c r="E111" i="10"/>
  <c r="U108" i="3"/>
  <c r="D109" i="9"/>
  <c r="C107" i="3"/>
  <c r="C107" i="9" s="1"/>
  <c r="D107" i="3"/>
  <c r="E107" i="3"/>
  <c r="E107" i="9" s="1"/>
  <c r="F107" i="3"/>
  <c r="F107" i="9" s="1"/>
  <c r="N107" i="3"/>
  <c r="C107" i="10" s="1"/>
  <c r="O107" i="3"/>
  <c r="P107" i="3"/>
  <c r="E107" i="10" s="1"/>
  <c r="Q107" i="3"/>
  <c r="F107" i="10" s="1"/>
  <c r="C107" i="4"/>
  <c r="D107" i="4"/>
  <c r="E107" i="4"/>
  <c r="F107" i="4"/>
  <c r="G107" i="4"/>
  <c r="H107" i="4"/>
  <c r="I107" i="4"/>
  <c r="O107" i="4"/>
  <c r="P107" i="4"/>
  <c r="Q107" i="4"/>
  <c r="R107" i="4"/>
  <c r="S107" i="4"/>
  <c r="T107" i="4"/>
  <c r="U107" i="4"/>
  <c r="M110" i="3" l="1"/>
  <c r="M110" i="9" s="1"/>
  <c r="G111" i="3"/>
  <c r="G111" i="9" s="1"/>
  <c r="V112" i="3"/>
  <c r="K112" i="10" s="1"/>
  <c r="Q113" i="10" s="1"/>
  <c r="S112" i="3"/>
  <c r="H112" i="10" s="1"/>
  <c r="N113" i="10" s="1"/>
  <c r="V110" i="3"/>
  <c r="K110" i="10" s="1"/>
  <c r="Q111" i="10" s="1"/>
  <c r="J110" i="9"/>
  <c r="P111" i="9" s="1"/>
  <c r="L108" i="3"/>
  <c r="L108" i="9" s="1"/>
  <c r="R109" i="9" s="1"/>
  <c r="X110" i="3"/>
  <c r="M110" i="10" s="1"/>
  <c r="U112" i="10"/>
  <c r="U113" i="10"/>
  <c r="U111" i="9"/>
  <c r="U112" i="9"/>
  <c r="H108" i="3"/>
  <c r="H108" i="9" s="1"/>
  <c r="N109" i="9" s="1"/>
  <c r="X109" i="3"/>
  <c r="M109" i="10" s="1"/>
  <c r="T112" i="3"/>
  <c r="I112" i="10" s="1"/>
  <c r="O113" i="10" s="1"/>
  <c r="I108" i="3"/>
  <c r="I108" i="9" s="1"/>
  <c r="O109" i="9" s="1"/>
  <c r="S110" i="3"/>
  <c r="H110" i="10" s="1"/>
  <c r="N111" i="10" s="1"/>
  <c r="V111" i="3"/>
  <c r="K111" i="10" s="1"/>
  <c r="Q112" i="10" s="1"/>
  <c r="V109" i="3"/>
  <c r="K109" i="10" s="1"/>
  <c r="Q110" i="10" s="1"/>
  <c r="J107" i="4"/>
  <c r="P112" i="9"/>
  <c r="N107" i="4"/>
  <c r="S111" i="3"/>
  <c r="H111" i="10" s="1"/>
  <c r="N112" i="10" s="1"/>
  <c r="Z107" i="4"/>
  <c r="I108" i="4"/>
  <c r="K108" i="4" s="1"/>
  <c r="M111" i="3"/>
  <c r="M111" i="9" s="1"/>
  <c r="L110" i="3"/>
  <c r="L110" i="9" s="1"/>
  <c r="R111" i="9" s="1"/>
  <c r="H110" i="3"/>
  <c r="H110" i="9" s="1"/>
  <c r="N111" i="9" s="1"/>
  <c r="J111" i="10"/>
  <c r="P113" i="10"/>
  <c r="X111" i="3"/>
  <c r="M111" i="10" s="1"/>
  <c r="V107" i="4"/>
  <c r="W111" i="3"/>
  <c r="L111" i="10" s="1"/>
  <c r="R112" i="10" s="1"/>
  <c r="R112" i="3"/>
  <c r="G112" i="10" s="1"/>
  <c r="T109" i="3"/>
  <c r="I109" i="10" s="1"/>
  <c r="O110" i="10" s="1"/>
  <c r="I111" i="3"/>
  <c r="I111" i="9" s="1"/>
  <c r="O112" i="9" s="1"/>
  <c r="H111" i="3"/>
  <c r="H111" i="9" s="1"/>
  <c r="N112" i="9" s="1"/>
  <c r="K111" i="3"/>
  <c r="K111" i="9" s="1"/>
  <c r="Q112" i="9" s="1"/>
  <c r="X112" i="3"/>
  <c r="M112" i="10" s="1"/>
  <c r="W112" i="3"/>
  <c r="L112" i="10" s="1"/>
  <c r="R113" i="10" s="1"/>
  <c r="T111" i="3"/>
  <c r="I111" i="10" s="1"/>
  <c r="O112" i="10" s="1"/>
  <c r="T110" i="3"/>
  <c r="I110" i="10" s="1"/>
  <c r="O111" i="10" s="1"/>
  <c r="J110" i="10"/>
  <c r="U110" i="10" s="1"/>
  <c r="R110" i="3"/>
  <c r="G110" i="10" s="1"/>
  <c r="K110" i="3"/>
  <c r="K110" i="9" s="1"/>
  <c r="Q111" i="9" s="1"/>
  <c r="G110" i="3"/>
  <c r="G110" i="9" s="1"/>
  <c r="S109" i="3"/>
  <c r="H109" i="10" s="1"/>
  <c r="N110" i="10" s="1"/>
  <c r="W109" i="3"/>
  <c r="L109" i="10" s="1"/>
  <c r="R110" i="10" s="1"/>
  <c r="R109" i="3"/>
  <c r="G109" i="10" s="1"/>
  <c r="U108" i="2"/>
  <c r="I108" i="1" s="1"/>
  <c r="U108" i="4"/>
  <c r="J108" i="9"/>
  <c r="M108" i="3"/>
  <c r="M108" i="9" s="1"/>
  <c r="G108" i="3"/>
  <c r="G108" i="9" s="1"/>
  <c r="H109" i="3"/>
  <c r="H109" i="9" s="1"/>
  <c r="N110" i="9" s="1"/>
  <c r="I109" i="3"/>
  <c r="I109" i="9" s="1"/>
  <c r="O110" i="9" s="1"/>
  <c r="K109" i="3"/>
  <c r="K109" i="9" s="1"/>
  <c r="Q110" i="9" s="1"/>
  <c r="J109" i="9"/>
  <c r="L109" i="3"/>
  <c r="L109" i="9" s="1"/>
  <c r="R110" i="9" s="1"/>
  <c r="S108" i="3"/>
  <c r="H108" i="10" s="1"/>
  <c r="N109" i="10" s="1"/>
  <c r="T108" i="3"/>
  <c r="I108" i="10" s="1"/>
  <c r="O109" i="10" s="1"/>
  <c r="V108" i="3"/>
  <c r="K108" i="10" s="1"/>
  <c r="Q109" i="10" s="1"/>
  <c r="W108" i="3"/>
  <c r="L108" i="10" s="1"/>
  <c r="R109" i="10" s="1"/>
  <c r="J108" i="10"/>
  <c r="U109" i="10" s="1"/>
  <c r="X108" i="3"/>
  <c r="M108" i="10" s="1"/>
  <c r="R108" i="3"/>
  <c r="G108" i="10" s="1"/>
  <c r="M109" i="3"/>
  <c r="M109" i="9" s="1"/>
  <c r="U107" i="3"/>
  <c r="R107" i="3" s="1"/>
  <c r="G107" i="10" s="1"/>
  <c r="J107" i="3"/>
  <c r="K107" i="3" s="1"/>
  <c r="K107" i="9" s="1"/>
  <c r="Q108" i="9" s="1"/>
  <c r="D107" i="9"/>
  <c r="D107" i="10"/>
  <c r="K107" i="4"/>
  <c r="W107" i="4"/>
  <c r="R106" i="2"/>
  <c r="S106" i="2"/>
  <c r="T106" i="2" s="1"/>
  <c r="U106" i="2" s="1"/>
  <c r="I106" i="1" s="1"/>
  <c r="G106" i="2"/>
  <c r="H106" i="2"/>
  <c r="I106" i="2" l="1"/>
  <c r="J106" i="2" s="1"/>
  <c r="G106" i="1" s="1"/>
  <c r="U109" i="9"/>
  <c r="U111" i="10"/>
  <c r="U110" i="9"/>
  <c r="S113" i="10"/>
  <c r="S112" i="9"/>
  <c r="M107" i="4"/>
  <c r="M107" i="3"/>
  <c r="M107" i="9" s="1"/>
  <c r="J108" i="4"/>
  <c r="L108" i="4" s="1"/>
  <c r="H108" i="1" s="1"/>
  <c r="I107" i="3"/>
  <c r="I107" i="9" s="1"/>
  <c r="O108" i="9" s="1"/>
  <c r="P112" i="10"/>
  <c r="S112" i="10" s="1"/>
  <c r="S111" i="9"/>
  <c r="H107" i="3"/>
  <c r="H107" i="9" s="1"/>
  <c r="N108" i="9" s="1"/>
  <c r="J107" i="10"/>
  <c r="W107" i="3"/>
  <c r="L107" i="10" s="1"/>
  <c r="R108" i="10" s="1"/>
  <c r="Y107" i="4"/>
  <c r="S110" i="10"/>
  <c r="P109" i="10"/>
  <c r="S109" i="10" s="1"/>
  <c r="P110" i="9"/>
  <c r="S110" i="9" s="1"/>
  <c r="P109" i="9"/>
  <c r="S109" i="9" s="1"/>
  <c r="P111" i="10"/>
  <c r="S111" i="10" s="1"/>
  <c r="W108" i="4"/>
  <c r="V108" i="4"/>
  <c r="S107" i="3"/>
  <c r="H107" i="10" s="1"/>
  <c r="N108" i="10" s="1"/>
  <c r="V107" i="3"/>
  <c r="K107" i="10" s="1"/>
  <c r="Q108" i="10" s="1"/>
  <c r="X107" i="3"/>
  <c r="M107" i="10" s="1"/>
  <c r="T107" i="3"/>
  <c r="I107" i="10" s="1"/>
  <c r="O108" i="10" s="1"/>
  <c r="G107" i="3"/>
  <c r="G107" i="9" s="1"/>
  <c r="J107" i="9"/>
  <c r="L107" i="3"/>
  <c r="L107" i="9" s="1"/>
  <c r="R108" i="9" s="1"/>
  <c r="C106" i="3"/>
  <c r="C106" i="9" s="1"/>
  <c r="D106" i="3"/>
  <c r="E106" i="3"/>
  <c r="F106" i="3"/>
  <c r="N106" i="3"/>
  <c r="O106" i="3"/>
  <c r="P106" i="3"/>
  <c r="Q106" i="3"/>
  <c r="P108" i="9" l="1"/>
  <c r="S108" i="9" s="1"/>
  <c r="U108" i="10"/>
  <c r="U108" i="9"/>
  <c r="X108" i="4"/>
  <c r="J108" i="1" s="1"/>
  <c r="P108" i="10"/>
  <c r="S108" i="10" s="1"/>
  <c r="X109" i="4"/>
  <c r="J109" i="1" s="1"/>
  <c r="Y108" i="4"/>
  <c r="L109" i="4"/>
  <c r="H109" i="1" s="1"/>
  <c r="M108" i="4"/>
  <c r="U106" i="3"/>
  <c r="T106" i="3" s="1"/>
  <c r="J106" i="3"/>
  <c r="G106" i="3" s="1"/>
  <c r="R105" i="2"/>
  <c r="S105" i="2"/>
  <c r="G105" i="2"/>
  <c r="H105" i="2"/>
  <c r="R106" i="3" l="1"/>
  <c r="T105" i="2"/>
  <c r="U105" i="2" s="1"/>
  <c r="I105" i="1" s="1"/>
  <c r="W106" i="3"/>
  <c r="V106" i="3"/>
  <c r="S106" i="3"/>
  <c r="X106" i="3"/>
  <c r="M106" i="3"/>
  <c r="M106" i="9" s="1"/>
  <c r="L106" i="3"/>
  <c r="L106" i="9" s="1"/>
  <c r="R107" i="9" s="1"/>
  <c r="K106" i="3"/>
  <c r="K106" i="9" s="1"/>
  <c r="Q107" i="9" s="1"/>
  <c r="H106" i="3"/>
  <c r="H106" i="9" s="1"/>
  <c r="N107" i="9" s="1"/>
  <c r="I106" i="3"/>
  <c r="I106" i="9" s="1"/>
  <c r="O107" i="9" s="1"/>
  <c r="I105" i="2"/>
  <c r="J105" i="2" s="1"/>
  <c r="G105" i="1" s="1"/>
  <c r="D106" i="9"/>
  <c r="E106" i="9"/>
  <c r="F106" i="9"/>
  <c r="G106" i="9"/>
  <c r="J106" i="9"/>
  <c r="U107" i="9" l="1"/>
  <c r="P107" i="9"/>
  <c r="S107" i="9" s="1"/>
  <c r="R104" i="2" l="1"/>
  <c r="S104" i="2"/>
  <c r="G104" i="2"/>
  <c r="H104" i="2"/>
  <c r="I104" i="2" l="1"/>
  <c r="J104" i="2" s="1"/>
  <c r="G104" i="1" s="1"/>
  <c r="T104" i="2"/>
  <c r="U104" i="2" s="1"/>
  <c r="I104" i="1" s="1"/>
  <c r="C106" i="10"/>
  <c r="D106" i="10"/>
  <c r="E106" i="10"/>
  <c r="F106" i="10"/>
  <c r="G106" i="10"/>
  <c r="H106" i="10"/>
  <c r="N107" i="10" s="1"/>
  <c r="I106" i="10"/>
  <c r="O107" i="10" s="1"/>
  <c r="J106" i="10"/>
  <c r="K106" i="10"/>
  <c r="Q107" i="10" s="1"/>
  <c r="L106" i="10"/>
  <c r="R107" i="10" s="1"/>
  <c r="M106" i="10"/>
  <c r="C104" i="4"/>
  <c r="D104" i="4"/>
  <c r="E104" i="4"/>
  <c r="F104" i="4"/>
  <c r="G104" i="4"/>
  <c r="H104" i="4"/>
  <c r="I104" i="4"/>
  <c r="J104" i="4" s="1"/>
  <c r="O104" i="4"/>
  <c r="P104" i="4"/>
  <c r="Q104" i="4"/>
  <c r="R104" i="4"/>
  <c r="S104" i="4"/>
  <c r="T104" i="4"/>
  <c r="C105" i="4"/>
  <c r="D105" i="4"/>
  <c r="E105" i="4"/>
  <c r="F105" i="4"/>
  <c r="G105" i="4"/>
  <c r="H105" i="4"/>
  <c r="I105" i="4"/>
  <c r="O105" i="4"/>
  <c r="P105" i="4"/>
  <c r="Q105" i="4"/>
  <c r="R105" i="4"/>
  <c r="S105" i="4"/>
  <c r="T105" i="4"/>
  <c r="U105" i="4"/>
  <c r="C106" i="4"/>
  <c r="D106" i="4"/>
  <c r="E106" i="4"/>
  <c r="F106" i="4"/>
  <c r="G106" i="4"/>
  <c r="H106" i="4"/>
  <c r="I106" i="4"/>
  <c r="O106" i="4"/>
  <c r="P106" i="4"/>
  <c r="Q106" i="4"/>
  <c r="R106" i="4"/>
  <c r="S106" i="4"/>
  <c r="T106" i="4"/>
  <c r="U106" i="4"/>
  <c r="U104" i="4" l="1"/>
  <c r="V104" i="4" s="1"/>
  <c r="U107" i="10"/>
  <c r="J106" i="4"/>
  <c r="N106" i="4"/>
  <c r="V106" i="4"/>
  <c r="Z106" i="4"/>
  <c r="P107" i="10"/>
  <c r="S107" i="10" s="1"/>
  <c r="W106" i="4"/>
  <c r="V105" i="4"/>
  <c r="Z105" i="4"/>
  <c r="W105" i="4"/>
  <c r="K106" i="4"/>
  <c r="K105" i="4"/>
  <c r="N104" i="4"/>
  <c r="N105" i="4"/>
  <c r="Z104" i="4"/>
  <c r="J105" i="4"/>
  <c r="K104" i="4"/>
  <c r="M104" i="4" s="1"/>
  <c r="C103" i="4"/>
  <c r="D103" i="4"/>
  <c r="E103" i="4"/>
  <c r="F103" i="4"/>
  <c r="O103" i="4"/>
  <c r="P103" i="4"/>
  <c r="Q103" i="4"/>
  <c r="R103" i="4"/>
  <c r="R103" i="2"/>
  <c r="S103" i="4" s="1"/>
  <c r="S103" i="2"/>
  <c r="G103" i="2"/>
  <c r="G103" i="4" s="1"/>
  <c r="H103" i="2"/>
  <c r="H103" i="4" s="1"/>
  <c r="W104" i="4" l="1"/>
  <c r="Y104" i="4" s="1"/>
  <c r="T103" i="2"/>
  <c r="U103" i="4" s="1"/>
  <c r="L106" i="4"/>
  <c r="H106" i="1" s="1"/>
  <c r="Y105" i="4"/>
  <c r="M106" i="4"/>
  <c r="L107" i="4"/>
  <c r="H107" i="1" s="1"/>
  <c r="Y106" i="4"/>
  <c r="X107" i="4"/>
  <c r="J107" i="1" s="1"/>
  <c r="X106" i="4"/>
  <c r="J106" i="1" s="1"/>
  <c r="N103" i="4"/>
  <c r="Z103" i="4"/>
  <c r="U103" i="2"/>
  <c r="I103" i="1" s="1"/>
  <c r="M105" i="4"/>
  <c r="I103" i="2"/>
  <c r="T103" i="4"/>
  <c r="L105" i="4"/>
  <c r="H105" i="1" s="1"/>
  <c r="X105" i="4"/>
  <c r="J105" i="1" s="1"/>
  <c r="C103" i="3"/>
  <c r="C103" i="9" s="1"/>
  <c r="D103" i="3"/>
  <c r="E103" i="3"/>
  <c r="E103" i="9" s="1"/>
  <c r="F103" i="3"/>
  <c r="F103" i="9" s="1"/>
  <c r="N103" i="3"/>
  <c r="C103" i="10" s="1"/>
  <c r="O103" i="3"/>
  <c r="D103" i="10" s="1"/>
  <c r="P103" i="3"/>
  <c r="E103" i="10" s="1"/>
  <c r="Q103" i="3"/>
  <c r="F103" i="10" s="1"/>
  <c r="C104" i="3"/>
  <c r="C104" i="9" s="1"/>
  <c r="D104" i="3"/>
  <c r="D104" i="9" s="1"/>
  <c r="E104" i="3"/>
  <c r="E104" i="9" s="1"/>
  <c r="F104" i="3"/>
  <c r="F104" i="9" s="1"/>
  <c r="N104" i="3"/>
  <c r="C104" i="10" s="1"/>
  <c r="O104" i="3"/>
  <c r="D104" i="10" s="1"/>
  <c r="P104" i="3"/>
  <c r="E104" i="10" s="1"/>
  <c r="Q104" i="3"/>
  <c r="F104" i="10" s="1"/>
  <c r="C105" i="3"/>
  <c r="C105" i="9" s="1"/>
  <c r="D105" i="3"/>
  <c r="E105" i="3"/>
  <c r="E105" i="9" s="1"/>
  <c r="F105" i="3"/>
  <c r="F105" i="9" s="1"/>
  <c r="N105" i="3"/>
  <c r="C105" i="10" s="1"/>
  <c r="O105" i="3"/>
  <c r="D105" i="10" s="1"/>
  <c r="P105" i="3"/>
  <c r="E105" i="10" s="1"/>
  <c r="Q105" i="3"/>
  <c r="F105" i="10" s="1"/>
  <c r="V103" i="4" l="1"/>
  <c r="W103" i="4"/>
  <c r="J103" i="2"/>
  <c r="G103" i="1" s="1"/>
  <c r="I103" i="4"/>
  <c r="U105" i="3"/>
  <c r="R105" i="3" s="1"/>
  <c r="G105" i="10" s="1"/>
  <c r="J105" i="3"/>
  <c r="J105" i="9" s="1"/>
  <c r="D105" i="9"/>
  <c r="U104" i="3"/>
  <c r="J104" i="10" s="1"/>
  <c r="U103" i="3"/>
  <c r="J103" i="10" s="1"/>
  <c r="D103" i="9"/>
  <c r="J103" i="3"/>
  <c r="K103" i="3" s="1"/>
  <c r="K103" i="9" s="1"/>
  <c r="Q104" i="9" s="1"/>
  <c r="J104" i="3"/>
  <c r="J104" i="9" s="1"/>
  <c r="O102" i="4"/>
  <c r="P102" i="4"/>
  <c r="Q102" i="4"/>
  <c r="R102" i="4"/>
  <c r="R102" i="2"/>
  <c r="S102" i="4" s="1"/>
  <c r="S102" i="2"/>
  <c r="T102" i="2" s="1"/>
  <c r="G102" i="2"/>
  <c r="H102" i="2"/>
  <c r="I102" i="2" l="1"/>
  <c r="J102" i="2" s="1"/>
  <c r="G102" i="1" s="1"/>
  <c r="T102" i="4"/>
  <c r="P104" i="10"/>
  <c r="U104" i="10"/>
  <c r="U105" i="9"/>
  <c r="U106" i="9"/>
  <c r="K105" i="3"/>
  <c r="K105" i="9" s="1"/>
  <c r="Q106" i="9" s="1"/>
  <c r="P106" i="9"/>
  <c r="T103" i="3"/>
  <c r="I103" i="10" s="1"/>
  <c r="O104" i="10" s="1"/>
  <c r="R103" i="3"/>
  <c r="G103" i="10" s="1"/>
  <c r="Z102" i="4"/>
  <c r="U102" i="4"/>
  <c r="V102" i="4" s="1"/>
  <c r="U102" i="2"/>
  <c r="I102" i="1" s="1"/>
  <c r="K103" i="4"/>
  <c r="J103" i="4"/>
  <c r="Y103" i="4"/>
  <c r="X104" i="4"/>
  <c r="J104" i="1" s="1"/>
  <c r="P105" i="9"/>
  <c r="S105" i="3"/>
  <c r="H105" i="10" s="1"/>
  <c r="N106" i="10" s="1"/>
  <c r="T105" i="3"/>
  <c r="I105" i="10" s="1"/>
  <c r="O106" i="10" s="1"/>
  <c r="X105" i="3"/>
  <c r="M105" i="10" s="1"/>
  <c r="W105" i="3"/>
  <c r="L105" i="10" s="1"/>
  <c r="R106" i="10" s="1"/>
  <c r="J105" i="10"/>
  <c r="V105" i="3"/>
  <c r="K105" i="10" s="1"/>
  <c r="Q106" i="10" s="1"/>
  <c r="I105" i="3"/>
  <c r="I105" i="9" s="1"/>
  <c r="O106" i="9" s="1"/>
  <c r="H105" i="3"/>
  <c r="H105" i="9" s="1"/>
  <c r="N106" i="9" s="1"/>
  <c r="M105" i="3"/>
  <c r="M105" i="9" s="1"/>
  <c r="G105" i="3"/>
  <c r="G105" i="9" s="1"/>
  <c r="L105" i="3"/>
  <c r="L105" i="9" s="1"/>
  <c r="R106" i="9" s="1"/>
  <c r="P105" i="10"/>
  <c r="T104" i="3"/>
  <c r="I104" i="10" s="1"/>
  <c r="O105" i="10" s="1"/>
  <c r="S104" i="3"/>
  <c r="H104" i="10" s="1"/>
  <c r="N105" i="10" s="1"/>
  <c r="X104" i="3"/>
  <c r="M104" i="10" s="1"/>
  <c r="W104" i="3"/>
  <c r="L104" i="10" s="1"/>
  <c r="R105" i="10" s="1"/>
  <c r="V104" i="3"/>
  <c r="K104" i="10" s="1"/>
  <c r="Q105" i="10" s="1"/>
  <c r="R104" i="3"/>
  <c r="G104" i="10" s="1"/>
  <c r="G104" i="3"/>
  <c r="G104" i="9" s="1"/>
  <c r="V103" i="3"/>
  <c r="K103" i="10" s="1"/>
  <c r="Q104" i="10" s="1"/>
  <c r="S103" i="3"/>
  <c r="H103" i="10" s="1"/>
  <c r="N104" i="10" s="1"/>
  <c r="W103" i="3"/>
  <c r="L103" i="10" s="1"/>
  <c r="R104" i="10" s="1"/>
  <c r="X103" i="3"/>
  <c r="M103" i="10" s="1"/>
  <c r="G103" i="3"/>
  <c r="G103" i="9" s="1"/>
  <c r="H103" i="3"/>
  <c r="H103" i="9" s="1"/>
  <c r="N104" i="9" s="1"/>
  <c r="L103" i="3"/>
  <c r="L103" i="9" s="1"/>
  <c r="R104" i="9" s="1"/>
  <c r="I103" i="3"/>
  <c r="I103" i="9" s="1"/>
  <c r="O104" i="9" s="1"/>
  <c r="J103" i="9"/>
  <c r="M103" i="3"/>
  <c r="M103" i="9" s="1"/>
  <c r="H104" i="3"/>
  <c r="H104" i="9" s="1"/>
  <c r="N105" i="9" s="1"/>
  <c r="I104" i="3"/>
  <c r="I104" i="9" s="1"/>
  <c r="O105" i="9" s="1"/>
  <c r="K104" i="3"/>
  <c r="K104" i="9" s="1"/>
  <c r="Q105" i="9" s="1"/>
  <c r="L104" i="3"/>
  <c r="L104" i="9" s="1"/>
  <c r="R105" i="9" s="1"/>
  <c r="M104" i="3"/>
  <c r="M104" i="9" s="1"/>
  <c r="U105" i="10" l="1"/>
  <c r="U106" i="10"/>
  <c r="U104" i="9"/>
  <c r="W102" i="4"/>
  <c r="Y102" i="4" s="1"/>
  <c r="P106" i="10"/>
  <c r="S106" i="10" s="1"/>
  <c r="S106" i="9"/>
  <c r="P104" i="9"/>
  <c r="S104" i="9" s="1"/>
  <c r="S105" i="9"/>
  <c r="S104" i="10"/>
  <c r="M103" i="4"/>
  <c r="L104" i="4"/>
  <c r="H104" i="1" s="1"/>
  <c r="S105" i="10"/>
  <c r="R101" i="2"/>
  <c r="S101" i="2"/>
  <c r="G101" i="2"/>
  <c r="H101" i="2"/>
  <c r="X103" i="4" l="1"/>
  <c r="J103" i="1" s="1"/>
  <c r="I101" i="2"/>
  <c r="J101" i="2" s="1"/>
  <c r="G101" i="1" s="1"/>
  <c r="T101" i="2"/>
  <c r="U101" i="2" s="1"/>
  <c r="I101" i="1" s="1"/>
  <c r="O100" i="4"/>
  <c r="P100" i="4"/>
  <c r="Q100" i="4"/>
  <c r="R100" i="4"/>
  <c r="R100" i="2"/>
  <c r="S100" i="4" s="1"/>
  <c r="S100" i="2"/>
  <c r="T100" i="4" s="1"/>
  <c r="G100" i="2"/>
  <c r="H100" i="2"/>
  <c r="Z100" i="4" l="1"/>
  <c r="T100" i="2"/>
  <c r="I100" i="2"/>
  <c r="J100" i="2" s="1"/>
  <c r="G100" i="1" s="1"/>
  <c r="U100" i="4" l="1"/>
  <c r="U100" i="2"/>
  <c r="I100" i="1" s="1"/>
  <c r="C99" i="4"/>
  <c r="D99" i="4"/>
  <c r="E99" i="4"/>
  <c r="F99" i="4"/>
  <c r="O99" i="4"/>
  <c r="P99" i="4"/>
  <c r="Q99" i="4"/>
  <c r="R99" i="4"/>
  <c r="C100" i="4"/>
  <c r="D100" i="4"/>
  <c r="E100" i="4"/>
  <c r="F100" i="4"/>
  <c r="G100" i="4"/>
  <c r="H100" i="4"/>
  <c r="I100" i="4"/>
  <c r="C101" i="4"/>
  <c r="D101" i="4"/>
  <c r="E101" i="4"/>
  <c r="F101" i="4"/>
  <c r="G101" i="4"/>
  <c r="H101" i="4"/>
  <c r="I101" i="4"/>
  <c r="O101" i="4"/>
  <c r="P101" i="4"/>
  <c r="Q101" i="4"/>
  <c r="R101" i="4"/>
  <c r="S101" i="4"/>
  <c r="T101" i="4"/>
  <c r="U101" i="4"/>
  <c r="C102" i="4"/>
  <c r="D102" i="4"/>
  <c r="E102" i="4"/>
  <c r="F102" i="4"/>
  <c r="G102" i="4"/>
  <c r="H102" i="4"/>
  <c r="I102" i="4"/>
  <c r="R99" i="2"/>
  <c r="S99" i="4" s="1"/>
  <c r="S99" i="2"/>
  <c r="T99" i="4" s="1"/>
  <c r="G99" i="2"/>
  <c r="H99" i="2"/>
  <c r="H99" i="4" s="1"/>
  <c r="I99" i="2" l="1"/>
  <c r="I99" i="4" s="1"/>
  <c r="K99" i="4" s="1"/>
  <c r="N101" i="4"/>
  <c r="Z101" i="4"/>
  <c r="Z99" i="4"/>
  <c r="J102" i="4"/>
  <c r="K100" i="4"/>
  <c r="N102" i="4"/>
  <c r="T99" i="2"/>
  <c r="K101" i="4"/>
  <c r="W101" i="4"/>
  <c r="G99" i="4"/>
  <c r="N99" i="4" s="1"/>
  <c r="N100" i="4"/>
  <c r="W100" i="4"/>
  <c r="V100" i="4"/>
  <c r="K102" i="4"/>
  <c r="V101" i="4"/>
  <c r="J101" i="4"/>
  <c r="J100" i="4"/>
  <c r="C99" i="3"/>
  <c r="C99" i="9" s="1"/>
  <c r="D99" i="3"/>
  <c r="D99" i="9" s="1"/>
  <c r="E99" i="3"/>
  <c r="E99" i="9" s="1"/>
  <c r="F99" i="3"/>
  <c r="F99" i="9" s="1"/>
  <c r="N99" i="3"/>
  <c r="C99" i="10" s="1"/>
  <c r="O99" i="3"/>
  <c r="D99" i="10" s="1"/>
  <c r="P99" i="3"/>
  <c r="E99" i="10" s="1"/>
  <c r="Q99" i="3"/>
  <c r="F99" i="10" s="1"/>
  <c r="C100" i="3"/>
  <c r="C100" i="9" s="1"/>
  <c r="D100" i="3"/>
  <c r="D100" i="9" s="1"/>
  <c r="E100" i="3"/>
  <c r="E100" i="9" s="1"/>
  <c r="F100" i="3"/>
  <c r="F100" i="9" s="1"/>
  <c r="N100" i="3"/>
  <c r="C100" i="10" s="1"/>
  <c r="O100" i="3"/>
  <c r="P100" i="3"/>
  <c r="E100" i="10" s="1"/>
  <c r="Q100" i="3"/>
  <c r="F100" i="10" s="1"/>
  <c r="C101" i="3"/>
  <c r="C101" i="9" s="1"/>
  <c r="D101" i="3"/>
  <c r="D101" i="9" s="1"/>
  <c r="E101" i="3"/>
  <c r="E101" i="9" s="1"/>
  <c r="F101" i="3"/>
  <c r="F101" i="9" s="1"/>
  <c r="N101" i="3"/>
  <c r="C101" i="10" s="1"/>
  <c r="O101" i="3"/>
  <c r="P101" i="3"/>
  <c r="E101" i="10" s="1"/>
  <c r="Q101" i="3"/>
  <c r="F101" i="10" s="1"/>
  <c r="C102" i="3"/>
  <c r="C102" i="9" s="1"/>
  <c r="D102" i="3"/>
  <c r="D102" i="9" s="1"/>
  <c r="E102" i="3"/>
  <c r="E102" i="9" s="1"/>
  <c r="F102" i="3"/>
  <c r="F102" i="9" s="1"/>
  <c r="N102" i="3"/>
  <c r="C102" i="10" s="1"/>
  <c r="O102" i="3"/>
  <c r="D102" i="10" s="1"/>
  <c r="P102" i="3"/>
  <c r="E102" i="10" s="1"/>
  <c r="Q102" i="3"/>
  <c r="F102" i="10" s="1"/>
  <c r="R98" i="2"/>
  <c r="S98" i="2"/>
  <c r="G98" i="2"/>
  <c r="H98" i="2"/>
  <c r="J99" i="2" l="1"/>
  <c r="G99" i="1" s="1"/>
  <c r="M100" i="4"/>
  <c r="I98" i="2"/>
  <c r="J98" i="2" s="1"/>
  <c r="G98" i="1" s="1"/>
  <c r="T98" i="2"/>
  <c r="U98" i="2" s="1"/>
  <c r="I98" i="1" s="1"/>
  <c r="Y100" i="4"/>
  <c r="L101" i="4"/>
  <c r="H101" i="1" s="1"/>
  <c r="J101" i="3"/>
  <c r="J101" i="9" s="1"/>
  <c r="L102" i="4"/>
  <c r="H102" i="1" s="1"/>
  <c r="X101" i="4"/>
  <c r="J101" i="1" s="1"/>
  <c r="M101" i="4"/>
  <c r="J99" i="4"/>
  <c r="M99" i="4" s="1"/>
  <c r="M102" i="4"/>
  <c r="L103" i="4"/>
  <c r="H103" i="1" s="1"/>
  <c r="U99" i="4"/>
  <c r="U99" i="2"/>
  <c r="I99" i="1" s="1"/>
  <c r="Y101" i="4"/>
  <c r="X102" i="4"/>
  <c r="J102" i="1" s="1"/>
  <c r="U102" i="3"/>
  <c r="J102" i="10" s="1"/>
  <c r="J102" i="3"/>
  <c r="G102" i="3" s="1"/>
  <c r="G102" i="9" s="1"/>
  <c r="U101" i="3"/>
  <c r="J101" i="10" s="1"/>
  <c r="D101" i="10"/>
  <c r="U100" i="3"/>
  <c r="V100" i="3" s="1"/>
  <c r="K100" i="10" s="1"/>
  <c r="Q101" i="10" s="1"/>
  <c r="D100" i="10"/>
  <c r="U99" i="3"/>
  <c r="J99" i="10" s="1"/>
  <c r="J99" i="3"/>
  <c r="J99" i="9" s="1"/>
  <c r="J100" i="3"/>
  <c r="J100" i="9" s="1"/>
  <c r="D98" i="4"/>
  <c r="E98" i="4"/>
  <c r="F98" i="4"/>
  <c r="G98" i="4"/>
  <c r="H98" i="4"/>
  <c r="I98" i="4"/>
  <c r="O98" i="4"/>
  <c r="P98" i="4"/>
  <c r="Q98" i="4"/>
  <c r="R98" i="4"/>
  <c r="S98" i="4"/>
  <c r="T98" i="4"/>
  <c r="C98" i="4"/>
  <c r="U98" i="4" l="1"/>
  <c r="V98" i="4" s="1"/>
  <c r="U100" i="9"/>
  <c r="I101" i="3"/>
  <c r="I101" i="9" s="1"/>
  <c r="O102" i="9" s="1"/>
  <c r="U102" i="10"/>
  <c r="U103" i="10"/>
  <c r="U101" i="9"/>
  <c r="P102" i="10"/>
  <c r="X101" i="3"/>
  <c r="M101" i="10" s="1"/>
  <c r="T101" i="3"/>
  <c r="I101" i="10" s="1"/>
  <c r="O102" i="10" s="1"/>
  <c r="L102" i="3"/>
  <c r="L102" i="9" s="1"/>
  <c r="R103" i="9" s="1"/>
  <c r="S100" i="3"/>
  <c r="H100" i="10" s="1"/>
  <c r="N101" i="10" s="1"/>
  <c r="H102" i="3"/>
  <c r="H102" i="9" s="1"/>
  <c r="N103" i="9" s="1"/>
  <c r="R100" i="3"/>
  <c r="G100" i="10" s="1"/>
  <c r="G101" i="3"/>
  <c r="G101" i="9" s="1"/>
  <c r="L101" i="3"/>
  <c r="L101" i="9" s="1"/>
  <c r="R102" i="9" s="1"/>
  <c r="W100" i="3"/>
  <c r="L100" i="10" s="1"/>
  <c r="R101" i="10" s="1"/>
  <c r="J98" i="4"/>
  <c r="M101" i="3"/>
  <c r="M101" i="9" s="1"/>
  <c r="K101" i="3"/>
  <c r="K101" i="9" s="1"/>
  <c r="Q102" i="9" s="1"/>
  <c r="R99" i="3"/>
  <c r="G99" i="10" s="1"/>
  <c r="P102" i="9"/>
  <c r="T99" i="3"/>
  <c r="I99" i="10" s="1"/>
  <c r="O100" i="10" s="1"/>
  <c r="W99" i="4"/>
  <c r="V99" i="4"/>
  <c r="L100" i="4"/>
  <c r="H100" i="1" s="1"/>
  <c r="P100" i="9"/>
  <c r="P100" i="10"/>
  <c r="Z98" i="4"/>
  <c r="X100" i="3"/>
  <c r="M100" i="10" s="1"/>
  <c r="R101" i="3"/>
  <c r="G101" i="10" s="1"/>
  <c r="W101" i="3"/>
  <c r="L101" i="10" s="1"/>
  <c r="R102" i="10" s="1"/>
  <c r="J100" i="10"/>
  <c r="U100" i="10" s="1"/>
  <c r="T100" i="3"/>
  <c r="I100" i="10" s="1"/>
  <c r="O101" i="10" s="1"/>
  <c r="P101" i="9"/>
  <c r="H101" i="3"/>
  <c r="H101" i="9" s="1"/>
  <c r="N102" i="9" s="1"/>
  <c r="P103" i="10"/>
  <c r="W102" i="3"/>
  <c r="L102" i="10" s="1"/>
  <c r="R103" i="10" s="1"/>
  <c r="T102" i="3"/>
  <c r="I102" i="10" s="1"/>
  <c r="O103" i="10" s="1"/>
  <c r="R102" i="3"/>
  <c r="G102" i="10" s="1"/>
  <c r="S102" i="3"/>
  <c r="H102" i="10" s="1"/>
  <c r="N103" i="10" s="1"/>
  <c r="X102" i="3"/>
  <c r="M102" i="10" s="1"/>
  <c r="V102" i="3"/>
  <c r="K102" i="10" s="1"/>
  <c r="Q103" i="10" s="1"/>
  <c r="M102" i="3"/>
  <c r="M102" i="9" s="1"/>
  <c r="I102" i="3"/>
  <c r="I102" i="9" s="1"/>
  <c r="O103" i="9" s="1"/>
  <c r="K102" i="3"/>
  <c r="K102" i="9" s="1"/>
  <c r="Q103" i="9" s="1"/>
  <c r="J102" i="9"/>
  <c r="S101" i="3"/>
  <c r="H101" i="10" s="1"/>
  <c r="N102" i="10" s="1"/>
  <c r="V101" i="3"/>
  <c r="K101" i="10" s="1"/>
  <c r="Q102" i="10" s="1"/>
  <c r="W99" i="3"/>
  <c r="L99" i="10" s="1"/>
  <c r="R100" i="10" s="1"/>
  <c r="X99" i="3"/>
  <c r="M99" i="10" s="1"/>
  <c r="S99" i="3"/>
  <c r="H99" i="10" s="1"/>
  <c r="N100" i="10" s="1"/>
  <c r="V99" i="3"/>
  <c r="K99" i="10" s="1"/>
  <c r="Q100" i="10" s="1"/>
  <c r="M99" i="3"/>
  <c r="M99" i="9" s="1"/>
  <c r="H99" i="3"/>
  <c r="H99" i="9" s="1"/>
  <c r="N100" i="9" s="1"/>
  <c r="I99" i="3"/>
  <c r="I99" i="9" s="1"/>
  <c r="O100" i="9" s="1"/>
  <c r="K99" i="3"/>
  <c r="K99" i="9" s="1"/>
  <c r="Q100" i="9" s="1"/>
  <c r="L99" i="3"/>
  <c r="L99" i="9" s="1"/>
  <c r="R100" i="9" s="1"/>
  <c r="H100" i="3"/>
  <c r="H100" i="9" s="1"/>
  <c r="N101" i="9" s="1"/>
  <c r="I100" i="3"/>
  <c r="I100" i="9" s="1"/>
  <c r="O101" i="9" s="1"/>
  <c r="K100" i="3"/>
  <c r="K100" i="9" s="1"/>
  <c r="Q101" i="9" s="1"/>
  <c r="L100" i="3"/>
  <c r="L100" i="9" s="1"/>
  <c r="R101" i="9" s="1"/>
  <c r="M100" i="3"/>
  <c r="M100" i="9" s="1"/>
  <c r="G100" i="3"/>
  <c r="G100" i="9" s="1"/>
  <c r="G99" i="3"/>
  <c r="G99" i="9" s="1"/>
  <c r="K98" i="4"/>
  <c r="N98" i="4"/>
  <c r="C97" i="4"/>
  <c r="D97" i="4"/>
  <c r="E97" i="4"/>
  <c r="F97" i="4"/>
  <c r="O97" i="4"/>
  <c r="P97" i="4"/>
  <c r="Q97" i="4"/>
  <c r="R97" i="4"/>
  <c r="R97" i="2"/>
  <c r="S97" i="2"/>
  <c r="T97" i="4" s="1"/>
  <c r="G97" i="2"/>
  <c r="G97" i="4" s="1"/>
  <c r="H97" i="2"/>
  <c r="H97" i="4" s="1"/>
  <c r="W98" i="4" l="1"/>
  <c r="Y98" i="4" s="1"/>
  <c r="M98" i="4"/>
  <c r="T97" i="2"/>
  <c r="U97" i="2" s="1"/>
  <c r="I97" i="1" s="1"/>
  <c r="U101" i="10"/>
  <c r="U102" i="9"/>
  <c r="U103" i="9"/>
  <c r="S97" i="4"/>
  <c r="Z97" i="4" s="1"/>
  <c r="S103" i="10"/>
  <c r="S102" i="9"/>
  <c r="N97" i="4"/>
  <c r="Y99" i="4"/>
  <c r="X100" i="4"/>
  <c r="J100" i="1" s="1"/>
  <c r="P103" i="9"/>
  <c r="S103" i="9" s="1"/>
  <c r="P101" i="10"/>
  <c r="S101" i="10" s="1"/>
  <c r="L99" i="4"/>
  <c r="H99" i="1" s="1"/>
  <c r="U97" i="4"/>
  <c r="W97" i="4" s="1"/>
  <c r="S102" i="10"/>
  <c r="S101" i="9"/>
  <c r="S100" i="10"/>
  <c r="S100" i="9"/>
  <c r="I97" i="2"/>
  <c r="C96" i="4"/>
  <c r="D96" i="4"/>
  <c r="E96" i="4"/>
  <c r="F96" i="4"/>
  <c r="O96" i="4"/>
  <c r="P96" i="4"/>
  <c r="Q96" i="4"/>
  <c r="R96" i="4"/>
  <c r="R96" i="2"/>
  <c r="S96" i="4" s="1"/>
  <c r="S96" i="2"/>
  <c r="T96" i="2" s="1"/>
  <c r="G96" i="2"/>
  <c r="H96" i="2"/>
  <c r="H96" i="4" s="1"/>
  <c r="X99" i="4" l="1"/>
  <c r="J99" i="1" s="1"/>
  <c r="J97" i="2"/>
  <c r="G97" i="1" s="1"/>
  <c r="I97" i="4"/>
  <c r="V97" i="4"/>
  <c r="I96" i="2"/>
  <c r="J96" i="2" s="1"/>
  <c r="G96" i="1" s="1"/>
  <c r="U96" i="2"/>
  <c r="I96" i="1" s="1"/>
  <c r="U96" i="4"/>
  <c r="T96" i="4"/>
  <c r="Z96" i="4"/>
  <c r="G96" i="4"/>
  <c r="N96" i="4" s="1"/>
  <c r="C95" i="4"/>
  <c r="D95" i="4"/>
  <c r="E95" i="4"/>
  <c r="F95" i="4"/>
  <c r="O95" i="4"/>
  <c r="P95" i="4"/>
  <c r="Q95" i="4"/>
  <c r="R95" i="4"/>
  <c r="R95" i="2"/>
  <c r="S95" i="4" s="1"/>
  <c r="S95" i="2"/>
  <c r="T95" i="4" s="1"/>
  <c r="G95" i="2"/>
  <c r="H95" i="2"/>
  <c r="H95" i="4" s="1"/>
  <c r="I96" i="4" l="1"/>
  <c r="K96" i="4" s="1"/>
  <c r="J97" i="4"/>
  <c r="K97" i="4"/>
  <c r="X98" i="4"/>
  <c r="J98" i="1" s="1"/>
  <c r="Y97" i="4"/>
  <c r="Z95" i="4"/>
  <c r="I95" i="2"/>
  <c r="J95" i="2" s="1"/>
  <c r="G95" i="1" s="1"/>
  <c r="T95" i="2"/>
  <c r="V96" i="4"/>
  <c r="W96" i="4"/>
  <c r="G95" i="4"/>
  <c r="N95" i="4" s="1"/>
  <c r="Y96" i="4" l="1"/>
  <c r="J96" i="4"/>
  <c r="M96" i="4" s="1"/>
  <c r="M97" i="4"/>
  <c r="L98" i="4"/>
  <c r="H98" i="1" s="1"/>
  <c r="X97" i="4"/>
  <c r="J97" i="1" s="1"/>
  <c r="U95" i="4"/>
  <c r="U95" i="2"/>
  <c r="I95" i="1" s="1"/>
  <c r="I95" i="4"/>
  <c r="B95" i="10"/>
  <c r="B96" i="10"/>
  <c r="B97" i="10"/>
  <c r="A95" i="10"/>
  <c r="A96" i="10"/>
  <c r="A97" i="10"/>
  <c r="B95" i="9"/>
  <c r="B96" i="9"/>
  <c r="B97" i="9"/>
  <c r="A95" i="9"/>
  <c r="A96" i="9"/>
  <c r="A97" i="9"/>
  <c r="C94" i="3"/>
  <c r="C94" i="9" s="1"/>
  <c r="D94" i="3"/>
  <c r="E94" i="3"/>
  <c r="E94" i="9" s="1"/>
  <c r="F94" i="3"/>
  <c r="F94" i="9" s="1"/>
  <c r="N94" i="3"/>
  <c r="C94" i="10" s="1"/>
  <c r="O94" i="3"/>
  <c r="D94" i="10" s="1"/>
  <c r="P94" i="3"/>
  <c r="E94" i="10" s="1"/>
  <c r="Q94" i="3"/>
  <c r="C95" i="3"/>
  <c r="C95" i="9" s="1"/>
  <c r="D95" i="3"/>
  <c r="D95" i="9" s="1"/>
  <c r="E95" i="3"/>
  <c r="E95" i="9" s="1"/>
  <c r="F95" i="3"/>
  <c r="F95" i="9" s="1"/>
  <c r="N95" i="3"/>
  <c r="C95" i="10" s="1"/>
  <c r="O95" i="3"/>
  <c r="P95" i="3"/>
  <c r="E95" i="10" s="1"/>
  <c r="Q95" i="3"/>
  <c r="F95" i="10" s="1"/>
  <c r="C96" i="3"/>
  <c r="C96" i="9" s="1"/>
  <c r="D96" i="3"/>
  <c r="D96" i="9" s="1"/>
  <c r="E96" i="3"/>
  <c r="E96" i="9" s="1"/>
  <c r="F96" i="3"/>
  <c r="F96" i="9" s="1"/>
  <c r="N96" i="3"/>
  <c r="C96" i="10" s="1"/>
  <c r="O96" i="3"/>
  <c r="D96" i="10" s="1"/>
  <c r="P96" i="3"/>
  <c r="E96" i="10" s="1"/>
  <c r="Q96" i="3"/>
  <c r="F96" i="10" s="1"/>
  <c r="C97" i="3"/>
  <c r="C97" i="9" s="1"/>
  <c r="D97" i="3"/>
  <c r="E97" i="3"/>
  <c r="E97" i="9" s="1"/>
  <c r="F97" i="3"/>
  <c r="F97" i="9" s="1"/>
  <c r="N97" i="3"/>
  <c r="C97" i="10" s="1"/>
  <c r="O97" i="3"/>
  <c r="P97" i="3"/>
  <c r="E97" i="10" s="1"/>
  <c r="Q97" i="3"/>
  <c r="F97" i="10" s="1"/>
  <c r="C98" i="3"/>
  <c r="C98" i="9" s="1"/>
  <c r="D98" i="3"/>
  <c r="D98" i="9" s="1"/>
  <c r="E98" i="3"/>
  <c r="E98" i="9" s="1"/>
  <c r="F98" i="3"/>
  <c r="F98" i="9" s="1"/>
  <c r="N98" i="3"/>
  <c r="C98" i="10" s="1"/>
  <c r="O98" i="3"/>
  <c r="D98" i="10" s="1"/>
  <c r="P98" i="3"/>
  <c r="E98" i="10" s="1"/>
  <c r="Q98" i="3"/>
  <c r="F98" i="10" s="1"/>
  <c r="C94" i="4"/>
  <c r="D94" i="4"/>
  <c r="E94" i="4"/>
  <c r="F94" i="4"/>
  <c r="O94" i="4"/>
  <c r="P94" i="4"/>
  <c r="Q94" i="4"/>
  <c r="R94" i="4"/>
  <c r="R94" i="2"/>
  <c r="S94" i="4" s="1"/>
  <c r="S94" i="2"/>
  <c r="G94" i="2"/>
  <c r="G94" i="4" s="1"/>
  <c r="H94" i="2"/>
  <c r="I94" i="2" l="1"/>
  <c r="J94" i="2" s="1"/>
  <c r="G94" i="1" s="1"/>
  <c r="N94" i="4"/>
  <c r="L97" i="4"/>
  <c r="H97" i="1" s="1"/>
  <c r="U94" i="3"/>
  <c r="J94" i="10" s="1"/>
  <c r="H94" i="4"/>
  <c r="T94" i="2"/>
  <c r="U94" i="4" s="1"/>
  <c r="J98" i="3"/>
  <c r="G98" i="3" s="1"/>
  <c r="G98" i="9" s="1"/>
  <c r="T94" i="4"/>
  <c r="J94" i="3"/>
  <c r="K94" i="3" s="1"/>
  <c r="K94" i="9" s="1"/>
  <c r="Q95" i="9" s="1"/>
  <c r="U96" i="3"/>
  <c r="W96" i="3" s="1"/>
  <c r="L96" i="10" s="1"/>
  <c r="R97" i="10" s="1"/>
  <c r="U98" i="3"/>
  <c r="W98" i="3" s="1"/>
  <c r="L98" i="10" s="1"/>
  <c r="R99" i="10" s="1"/>
  <c r="U97" i="3"/>
  <c r="J97" i="10" s="1"/>
  <c r="D97" i="10"/>
  <c r="F94" i="10"/>
  <c r="K95" i="4"/>
  <c r="J95" i="4"/>
  <c r="D94" i="9"/>
  <c r="V95" i="4"/>
  <c r="W95" i="4"/>
  <c r="J97" i="3"/>
  <c r="J97" i="9" s="1"/>
  <c r="D97" i="9"/>
  <c r="U95" i="3"/>
  <c r="J95" i="10" s="1"/>
  <c r="U95" i="10" s="1"/>
  <c r="D95" i="10"/>
  <c r="J95" i="3"/>
  <c r="J95" i="9" s="1"/>
  <c r="J96" i="3"/>
  <c r="Z94" i="4"/>
  <c r="I94" i="4" l="1"/>
  <c r="P98" i="10"/>
  <c r="W94" i="3"/>
  <c r="L94" i="10" s="1"/>
  <c r="R95" i="10" s="1"/>
  <c r="T94" i="3"/>
  <c r="I94" i="10" s="1"/>
  <c r="O95" i="10" s="1"/>
  <c r="V94" i="3"/>
  <c r="K94" i="10" s="1"/>
  <c r="Q95" i="10" s="1"/>
  <c r="S94" i="3"/>
  <c r="H94" i="10" s="1"/>
  <c r="N95" i="10" s="1"/>
  <c r="J94" i="4"/>
  <c r="X94" i="3"/>
  <c r="M94" i="10" s="1"/>
  <c r="U94" i="2"/>
  <c r="I94" i="1" s="1"/>
  <c r="L94" i="3"/>
  <c r="L94" i="9" s="1"/>
  <c r="R95" i="9" s="1"/>
  <c r="R94" i="3"/>
  <c r="G94" i="10" s="1"/>
  <c r="W94" i="4"/>
  <c r="K94" i="4"/>
  <c r="P96" i="10"/>
  <c r="S96" i="3"/>
  <c r="H96" i="10" s="1"/>
  <c r="N97" i="10" s="1"/>
  <c r="M97" i="3"/>
  <c r="M97" i="9" s="1"/>
  <c r="H94" i="3"/>
  <c r="H94" i="9" s="1"/>
  <c r="N95" i="9" s="1"/>
  <c r="K97" i="3"/>
  <c r="K97" i="9" s="1"/>
  <c r="Q98" i="9" s="1"/>
  <c r="P96" i="9"/>
  <c r="P98" i="9"/>
  <c r="P95" i="10"/>
  <c r="X98" i="3"/>
  <c r="M98" i="10" s="1"/>
  <c r="J98" i="10"/>
  <c r="K98" i="3"/>
  <c r="K98" i="9" s="1"/>
  <c r="Q99" i="9" s="1"/>
  <c r="J98" i="9"/>
  <c r="M98" i="3"/>
  <c r="M98" i="9" s="1"/>
  <c r="H98" i="3"/>
  <c r="H98" i="9" s="1"/>
  <c r="N99" i="9" s="1"/>
  <c r="I98" i="3"/>
  <c r="I98" i="9" s="1"/>
  <c r="O99" i="9" s="1"/>
  <c r="L98" i="3"/>
  <c r="L98" i="9" s="1"/>
  <c r="R99" i="9" s="1"/>
  <c r="S97" i="3"/>
  <c r="H97" i="10" s="1"/>
  <c r="N98" i="10" s="1"/>
  <c r="W97" i="3"/>
  <c r="L97" i="10" s="1"/>
  <c r="R98" i="10" s="1"/>
  <c r="T97" i="3"/>
  <c r="I97" i="10" s="1"/>
  <c r="O98" i="10" s="1"/>
  <c r="X97" i="3"/>
  <c r="M97" i="10" s="1"/>
  <c r="R95" i="3"/>
  <c r="G95" i="10" s="1"/>
  <c r="J96" i="10"/>
  <c r="U96" i="10" s="1"/>
  <c r="T96" i="3"/>
  <c r="I96" i="10" s="1"/>
  <c r="O97" i="10" s="1"/>
  <c r="M94" i="3"/>
  <c r="M94" i="9" s="1"/>
  <c r="V96" i="3"/>
  <c r="K96" i="10" s="1"/>
  <c r="Q97" i="10" s="1"/>
  <c r="J94" i="9"/>
  <c r="U95" i="9" s="1"/>
  <c r="R97" i="3"/>
  <c r="G97" i="10" s="1"/>
  <c r="X96" i="3"/>
  <c r="M96" i="10" s="1"/>
  <c r="R96" i="3"/>
  <c r="G96" i="10" s="1"/>
  <c r="G94" i="3"/>
  <c r="G94" i="9" s="1"/>
  <c r="I94" i="3"/>
  <c r="I94" i="9" s="1"/>
  <c r="O95" i="9" s="1"/>
  <c r="V97" i="3"/>
  <c r="K97" i="10" s="1"/>
  <c r="Q98" i="10" s="1"/>
  <c r="V94" i="4"/>
  <c r="T98" i="3"/>
  <c r="I98" i="10" s="1"/>
  <c r="O99" i="10" s="1"/>
  <c r="R98" i="3"/>
  <c r="G98" i="10" s="1"/>
  <c r="S98" i="3"/>
  <c r="H98" i="10" s="1"/>
  <c r="N99" i="10" s="1"/>
  <c r="S95" i="3"/>
  <c r="H95" i="10" s="1"/>
  <c r="N96" i="10" s="1"/>
  <c r="V98" i="3"/>
  <c r="K98" i="10" s="1"/>
  <c r="Q99" i="10" s="1"/>
  <c r="M95" i="4"/>
  <c r="L96" i="4"/>
  <c r="H96" i="1" s="1"/>
  <c r="X95" i="3"/>
  <c r="M95" i="10" s="1"/>
  <c r="Y95" i="4"/>
  <c r="X96" i="4"/>
  <c r="J96" i="1" s="1"/>
  <c r="G97" i="3"/>
  <c r="G97" i="9" s="1"/>
  <c r="L97" i="3"/>
  <c r="L97" i="9" s="1"/>
  <c r="R98" i="9" s="1"/>
  <c r="H97" i="3"/>
  <c r="H97" i="9" s="1"/>
  <c r="N98" i="9" s="1"/>
  <c r="I97" i="3"/>
  <c r="I97" i="9" s="1"/>
  <c r="O98" i="9" s="1"/>
  <c r="G96" i="3"/>
  <c r="G96" i="9" s="1"/>
  <c r="J96" i="9"/>
  <c r="U96" i="9" s="1"/>
  <c r="T95" i="3"/>
  <c r="I95" i="10" s="1"/>
  <c r="O96" i="10" s="1"/>
  <c r="W95" i="3"/>
  <c r="L95" i="10" s="1"/>
  <c r="R96" i="10" s="1"/>
  <c r="V95" i="3"/>
  <c r="K95" i="10" s="1"/>
  <c r="Q96" i="10" s="1"/>
  <c r="G95" i="3"/>
  <c r="G95" i="9" s="1"/>
  <c r="M95" i="3"/>
  <c r="M95" i="9" s="1"/>
  <c r="L95" i="3"/>
  <c r="L95" i="9" s="1"/>
  <c r="R96" i="9" s="1"/>
  <c r="H95" i="3"/>
  <c r="H95" i="9" s="1"/>
  <c r="N96" i="9" s="1"/>
  <c r="I95" i="3"/>
  <c r="I95" i="9" s="1"/>
  <c r="O96" i="9" s="1"/>
  <c r="K95" i="3"/>
  <c r="K95" i="9" s="1"/>
  <c r="Q96" i="9" s="1"/>
  <c r="H96" i="3"/>
  <c r="H96" i="9" s="1"/>
  <c r="N97" i="9" s="1"/>
  <c r="I96" i="3"/>
  <c r="I96" i="9" s="1"/>
  <c r="O97" i="9" s="1"/>
  <c r="K96" i="3"/>
  <c r="K96" i="9" s="1"/>
  <c r="Q97" i="9" s="1"/>
  <c r="L96" i="3"/>
  <c r="L96" i="9" s="1"/>
  <c r="R97" i="9" s="1"/>
  <c r="M96" i="3"/>
  <c r="M96" i="9" s="1"/>
  <c r="S95" i="10" l="1"/>
  <c r="U98" i="9"/>
  <c r="U99" i="9"/>
  <c r="U97" i="10"/>
  <c r="L95" i="4"/>
  <c r="H95" i="1" s="1"/>
  <c r="U98" i="10"/>
  <c r="U99" i="10"/>
  <c r="U97" i="9"/>
  <c r="M94" i="4"/>
  <c r="S98" i="10"/>
  <c r="Y94" i="4"/>
  <c r="S98" i="9"/>
  <c r="P99" i="10"/>
  <c r="S99" i="10" s="1"/>
  <c r="P97" i="9"/>
  <c r="S97" i="9" s="1"/>
  <c r="P97" i="10"/>
  <c r="S97" i="10" s="1"/>
  <c r="P99" i="9"/>
  <c r="S99" i="9" s="1"/>
  <c r="P95" i="9"/>
  <c r="S95" i="9" s="1"/>
  <c r="X95" i="4"/>
  <c r="J95" i="1" s="1"/>
  <c r="S96" i="10"/>
  <c r="S96" i="9"/>
  <c r="B94" i="10"/>
  <c r="A94" i="10"/>
  <c r="B94" i="9"/>
  <c r="A94" i="9"/>
  <c r="R93" i="2"/>
  <c r="S93" i="2"/>
  <c r="G93" i="2"/>
  <c r="H93" i="2"/>
  <c r="I93" i="2" l="1"/>
  <c r="J93" i="2" s="1"/>
  <c r="G93" i="1" s="1"/>
  <c r="T93" i="2"/>
  <c r="Q74" i="3"/>
  <c r="F74" i="10" s="1"/>
  <c r="C92" i="4"/>
  <c r="C93" i="4"/>
  <c r="D93" i="4"/>
  <c r="E93" i="4"/>
  <c r="F93" i="4"/>
  <c r="G93" i="4"/>
  <c r="H93" i="4"/>
  <c r="O93" i="4"/>
  <c r="P93" i="4"/>
  <c r="Q93" i="4"/>
  <c r="R93" i="4"/>
  <c r="S93" i="4"/>
  <c r="T93" i="4"/>
  <c r="A58" i="10"/>
  <c r="B58" i="10"/>
  <c r="A59" i="10"/>
  <c r="B59" i="10"/>
  <c r="A60" i="10"/>
  <c r="B60" i="10"/>
  <c r="A61" i="10"/>
  <c r="B61" i="10"/>
  <c r="A62" i="10"/>
  <c r="B62" i="10"/>
  <c r="A63" i="10"/>
  <c r="B63" i="10"/>
  <c r="A64" i="10"/>
  <c r="B64" i="10"/>
  <c r="A65" i="10"/>
  <c r="B65" i="10"/>
  <c r="A66" i="10"/>
  <c r="B66" i="10"/>
  <c r="A67" i="10"/>
  <c r="B67" i="10"/>
  <c r="A68" i="10"/>
  <c r="B68" i="10"/>
  <c r="A69" i="10"/>
  <c r="B69" i="10"/>
  <c r="A70" i="10"/>
  <c r="B70" i="10"/>
  <c r="A71" i="10"/>
  <c r="B71" i="10"/>
  <c r="A72" i="10"/>
  <c r="B72" i="10"/>
  <c r="A73" i="10"/>
  <c r="B73" i="10"/>
  <c r="A74" i="10"/>
  <c r="B74" i="10"/>
  <c r="A75" i="10"/>
  <c r="B75" i="10"/>
  <c r="A76" i="10"/>
  <c r="B76" i="10"/>
  <c r="A77" i="10"/>
  <c r="B77" i="10"/>
  <c r="A78" i="10"/>
  <c r="B78" i="10"/>
  <c r="A79" i="10"/>
  <c r="B79" i="10"/>
  <c r="A80" i="10"/>
  <c r="B80" i="10"/>
  <c r="A81" i="10"/>
  <c r="B81" i="10"/>
  <c r="A82" i="10"/>
  <c r="B82" i="10"/>
  <c r="A83" i="10"/>
  <c r="B83" i="10"/>
  <c r="A84" i="10"/>
  <c r="B84" i="10"/>
  <c r="A85" i="10"/>
  <c r="B85" i="10"/>
  <c r="A86" i="10"/>
  <c r="B86" i="10"/>
  <c r="A87" i="10"/>
  <c r="B87" i="10"/>
  <c r="A88" i="10"/>
  <c r="B88" i="10"/>
  <c r="A89" i="10"/>
  <c r="B89" i="10"/>
  <c r="A90" i="10"/>
  <c r="B90" i="10"/>
  <c r="A91" i="10"/>
  <c r="B91" i="10"/>
  <c r="A92" i="10"/>
  <c r="B92" i="10"/>
  <c r="A93" i="10"/>
  <c r="B93" i="10"/>
  <c r="B1" i="10"/>
  <c r="A1" i="10"/>
  <c r="F1" i="10"/>
  <c r="E1" i="10"/>
  <c r="D1" i="10"/>
  <c r="C1" i="10"/>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F1" i="9"/>
  <c r="E1" i="9"/>
  <c r="D1" i="9"/>
  <c r="C1" i="9"/>
  <c r="B1" i="9"/>
  <c r="A1" i="9"/>
  <c r="N2" i="3"/>
  <c r="C2" i="10" s="1"/>
  <c r="N3" i="3"/>
  <c r="C3" i="10" s="1"/>
  <c r="N4" i="3"/>
  <c r="C4" i="10" s="1"/>
  <c r="N5" i="3"/>
  <c r="C5" i="10" s="1"/>
  <c r="N6" i="3"/>
  <c r="C6" i="10" s="1"/>
  <c r="N7" i="3"/>
  <c r="C7" i="10" s="1"/>
  <c r="N8" i="3"/>
  <c r="C8" i="10" s="1"/>
  <c r="N9" i="3"/>
  <c r="C9" i="10" s="1"/>
  <c r="N10" i="3"/>
  <c r="C10" i="10" s="1"/>
  <c r="N11" i="3"/>
  <c r="C11" i="10" s="1"/>
  <c r="N12" i="3"/>
  <c r="C12" i="10" s="1"/>
  <c r="N13" i="3"/>
  <c r="C13" i="10" s="1"/>
  <c r="N14" i="3"/>
  <c r="C14" i="10" s="1"/>
  <c r="N15" i="3"/>
  <c r="C15" i="10" s="1"/>
  <c r="N16" i="3"/>
  <c r="C16" i="10" s="1"/>
  <c r="N17" i="3"/>
  <c r="C17" i="10" s="1"/>
  <c r="N18" i="3"/>
  <c r="C18" i="10" s="1"/>
  <c r="N19" i="3"/>
  <c r="C19" i="10" s="1"/>
  <c r="N20" i="3"/>
  <c r="C20" i="10" s="1"/>
  <c r="N21" i="3"/>
  <c r="C21" i="10" s="1"/>
  <c r="N22" i="3"/>
  <c r="C22" i="10" s="1"/>
  <c r="N23" i="3"/>
  <c r="C23" i="10" s="1"/>
  <c r="N24" i="3"/>
  <c r="C24" i="10" s="1"/>
  <c r="N25" i="3"/>
  <c r="C25" i="10" s="1"/>
  <c r="N26" i="3"/>
  <c r="C26" i="10" s="1"/>
  <c r="N27" i="3"/>
  <c r="C27" i="10" s="1"/>
  <c r="N28" i="3"/>
  <c r="C28" i="10" s="1"/>
  <c r="N29" i="3"/>
  <c r="C29" i="10" s="1"/>
  <c r="N30" i="3"/>
  <c r="C30" i="10" s="1"/>
  <c r="N31" i="3"/>
  <c r="C31" i="10" s="1"/>
  <c r="N32" i="3"/>
  <c r="C32" i="10" s="1"/>
  <c r="N33" i="3"/>
  <c r="C33" i="10" s="1"/>
  <c r="N34" i="3"/>
  <c r="C34" i="10" s="1"/>
  <c r="N35" i="3"/>
  <c r="C35" i="10" s="1"/>
  <c r="N36" i="3"/>
  <c r="C36" i="10" s="1"/>
  <c r="N37" i="3"/>
  <c r="C37" i="10" s="1"/>
  <c r="N38" i="3"/>
  <c r="C38" i="10" s="1"/>
  <c r="N39" i="3"/>
  <c r="C39" i="10" s="1"/>
  <c r="N40" i="3"/>
  <c r="C40" i="10" s="1"/>
  <c r="N41" i="3"/>
  <c r="C41" i="10" s="1"/>
  <c r="N42" i="3"/>
  <c r="C42" i="10" s="1"/>
  <c r="N43" i="3"/>
  <c r="C43" i="10" s="1"/>
  <c r="N44" i="3"/>
  <c r="C44" i="10" s="1"/>
  <c r="N45" i="3"/>
  <c r="C45" i="10" s="1"/>
  <c r="N46" i="3"/>
  <c r="C46" i="10" s="1"/>
  <c r="N47" i="3"/>
  <c r="C47" i="10" s="1"/>
  <c r="N48" i="3"/>
  <c r="C48" i="10" s="1"/>
  <c r="N49" i="3"/>
  <c r="C49" i="10" s="1"/>
  <c r="N50" i="3"/>
  <c r="C50" i="10" s="1"/>
  <c r="N51" i="3"/>
  <c r="C51" i="10" s="1"/>
  <c r="N52" i="3"/>
  <c r="C52" i="10" s="1"/>
  <c r="N53" i="3"/>
  <c r="C53" i="10" s="1"/>
  <c r="N54" i="3"/>
  <c r="C54" i="10" s="1"/>
  <c r="N55" i="3"/>
  <c r="C55" i="10" s="1"/>
  <c r="N56" i="3"/>
  <c r="C56" i="10" s="1"/>
  <c r="N57" i="3"/>
  <c r="C57" i="10" s="1"/>
  <c r="N58" i="3"/>
  <c r="C58" i="10" s="1"/>
  <c r="N59" i="3"/>
  <c r="C59" i="10" s="1"/>
  <c r="N60" i="3"/>
  <c r="C60" i="10" s="1"/>
  <c r="N61" i="3"/>
  <c r="C61" i="10" s="1"/>
  <c r="N62" i="3"/>
  <c r="C62" i="10" s="1"/>
  <c r="N63" i="3"/>
  <c r="C63" i="10" s="1"/>
  <c r="N64" i="3"/>
  <c r="C64" i="10" s="1"/>
  <c r="N65" i="3"/>
  <c r="C65" i="10" s="1"/>
  <c r="N66" i="3"/>
  <c r="C66" i="10" s="1"/>
  <c r="N67" i="3"/>
  <c r="C67" i="10" s="1"/>
  <c r="N68" i="3"/>
  <c r="C68" i="10" s="1"/>
  <c r="N69" i="3"/>
  <c r="C69" i="10" s="1"/>
  <c r="N70" i="3"/>
  <c r="C70" i="10" s="1"/>
  <c r="N71" i="3"/>
  <c r="C71" i="10" s="1"/>
  <c r="N72" i="3"/>
  <c r="C72" i="10" s="1"/>
  <c r="N73" i="3"/>
  <c r="C73" i="10" s="1"/>
  <c r="N74" i="3"/>
  <c r="C74" i="10" s="1"/>
  <c r="N75" i="3"/>
  <c r="C75" i="10" s="1"/>
  <c r="N76" i="3"/>
  <c r="C76" i="10" s="1"/>
  <c r="N77" i="3"/>
  <c r="C77" i="10" s="1"/>
  <c r="N78" i="3"/>
  <c r="C78" i="10" s="1"/>
  <c r="N79" i="3"/>
  <c r="C79" i="10" s="1"/>
  <c r="N80" i="3"/>
  <c r="C80" i="10" s="1"/>
  <c r="N81" i="3"/>
  <c r="C81" i="10" s="1"/>
  <c r="N82" i="3"/>
  <c r="C82" i="10" s="1"/>
  <c r="N83" i="3"/>
  <c r="C83" i="10" s="1"/>
  <c r="N84" i="3"/>
  <c r="C84" i="10" s="1"/>
  <c r="N85" i="3"/>
  <c r="C85" i="10" s="1"/>
  <c r="N86" i="3"/>
  <c r="C86" i="10" s="1"/>
  <c r="N87" i="3"/>
  <c r="C87" i="10" s="1"/>
  <c r="N88" i="3"/>
  <c r="C88" i="10" s="1"/>
  <c r="N89" i="3"/>
  <c r="C89" i="10" s="1"/>
  <c r="N90" i="3"/>
  <c r="C90" i="10" s="1"/>
  <c r="N91" i="3"/>
  <c r="C91" i="10" s="1"/>
  <c r="N92" i="3"/>
  <c r="C92" i="10" s="1"/>
  <c r="N93" i="3"/>
  <c r="C93" i="10" s="1"/>
  <c r="N1" i="3"/>
  <c r="C2" i="3"/>
  <c r="C2" i="9" s="1"/>
  <c r="C3" i="3"/>
  <c r="C3" i="9" s="1"/>
  <c r="C4" i="3"/>
  <c r="C4" i="9" s="1"/>
  <c r="C5" i="3"/>
  <c r="C5" i="9" s="1"/>
  <c r="C6" i="3"/>
  <c r="C6" i="9" s="1"/>
  <c r="C7" i="3"/>
  <c r="C7" i="9" s="1"/>
  <c r="C8" i="3"/>
  <c r="C8" i="9" s="1"/>
  <c r="C9" i="3"/>
  <c r="C9" i="9" s="1"/>
  <c r="C10" i="3"/>
  <c r="C10" i="9" s="1"/>
  <c r="C11" i="3"/>
  <c r="C11" i="9" s="1"/>
  <c r="C12" i="3"/>
  <c r="C12" i="9" s="1"/>
  <c r="C13" i="3"/>
  <c r="C13" i="9" s="1"/>
  <c r="C14" i="3"/>
  <c r="C14" i="9" s="1"/>
  <c r="C15" i="3"/>
  <c r="C15" i="9" s="1"/>
  <c r="C16" i="3"/>
  <c r="C16" i="9" s="1"/>
  <c r="C17" i="3"/>
  <c r="C17" i="9" s="1"/>
  <c r="C18" i="3"/>
  <c r="C18" i="9" s="1"/>
  <c r="C19" i="3"/>
  <c r="C19" i="9" s="1"/>
  <c r="C20" i="3"/>
  <c r="C20" i="9" s="1"/>
  <c r="C21" i="3"/>
  <c r="C21" i="9" s="1"/>
  <c r="C22" i="3"/>
  <c r="C22" i="9" s="1"/>
  <c r="C23" i="3"/>
  <c r="C23" i="9" s="1"/>
  <c r="C24" i="3"/>
  <c r="C24" i="9" s="1"/>
  <c r="C25" i="3"/>
  <c r="C25" i="9" s="1"/>
  <c r="C26" i="3"/>
  <c r="C26" i="9" s="1"/>
  <c r="C27" i="3"/>
  <c r="C27" i="9" s="1"/>
  <c r="C28" i="3"/>
  <c r="C28" i="9" s="1"/>
  <c r="C29" i="3"/>
  <c r="C29" i="9" s="1"/>
  <c r="C30" i="3"/>
  <c r="C30" i="9" s="1"/>
  <c r="C31" i="3"/>
  <c r="C31" i="9" s="1"/>
  <c r="C32" i="3"/>
  <c r="C32" i="9" s="1"/>
  <c r="C33" i="3"/>
  <c r="C33" i="9" s="1"/>
  <c r="C34" i="3"/>
  <c r="C34" i="9" s="1"/>
  <c r="C35" i="3"/>
  <c r="C35" i="9" s="1"/>
  <c r="C36" i="3"/>
  <c r="C36" i="9" s="1"/>
  <c r="C37" i="3"/>
  <c r="C37" i="9" s="1"/>
  <c r="C38" i="3"/>
  <c r="C38" i="9" s="1"/>
  <c r="C39" i="3"/>
  <c r="C39" i="9" s="1"/>
  <c r="C40" i="3"/>
  <c r="C40" i="9" s="1"/>
  <c r="C41" i="3"/>
  <c r="C41" i="9" s="1"/>
  <c r="C42" i="3"/>
  <c r="C42" i="9" s="1"/>
  <c r="C43" i="3"/>
  <c r="C43" i="9" s="1"/>
  <c r="C44" i="3"/>
  <c r="C44" i="9" s="1"/>
  <c r="C45" i="3"/>
  <c r="C45" i="9" s="1"/>
  <c r="C46" i="3"/>
  <c r="C46" i="9" s="1"/>
  <c r="C47" i="3"/>
  <c r="C47" i="9" s="1"/>
  <c r="C48" i="3"/>
  <c r="C48" i="9" s="1"/>
  <c r="C49" i="3"/>
  <c r="C49" i="9" s="1"/>
  <c r="C50" i="3"/>
  <c r="C50" i="9" s="1"/>
  <c r="C51" i="3"/>
  <c r="C51" i="9" s="1"/>
  <c r="C52" i="3"/>
  <c r="C52" i="9" s="1"/>
  <c r="C53" i="3"/>
  <c r="C53" i="9" s="1"/>
  <c r="C54" i="3"/>
  <c r="C54" i="9" s="1"/>
  <c r="C55" i="3"/>
  <c r="C55" i="9" s="1"/>
  <c r="C56" i="3"/>
  <c r="C56" i="9" s="1"/>
  <c r="C57" i="3"/>
  <c r="C57" i="9" s="1"/>
  <c r="C58" i="3"/>
  <c r="C58" i="9" s="1"/>
  <c r="C59" i="3"/>
  <c r="C59" i="9" s="1"/>
  <c r="C60" i="3"/>
  <c r="C60" i="9" s="1"/>
  <c r="C61" i="3"/>
  <c r="C61" i="9" s="1"/>
  <c r="C62" i="3"/>
  <c r="C62" i="9" s="1"/>
  <c r="C63" i="3"/>
  <c r="C63" i="9" s="1"/>
  <c r="C64" i="3"/>
  <c r="C64" i="9" s="1"/>
  <c r="C65" i="3"/>
  <c r="C65" i="9" s="1"/>
  <c r="C66" i="3"/>
  <c r="C66" i="9" s="1"/>
  <c r="C67" i="3"/>
  <c r="C67" i="9" s="1"/>
  <c r="C68" i="3"/>
  <c r="C68" i="9" s="1"/>
  <c r="C69" i="3"/>
  <c r="C69" i="9" s="1"/>
  <c r="C70" i="3"/>
  <c r="C70" i="9" s="1"/>
  <c r="C71" i="3"/>
  <c r="C71" i="9" s="1"/>
  <c r="C72" i="3"/>
  <c r="C72" i="9" s="1"/>
  <c r="C73" i="3"/>
  <c r="C73" i="9" s="1"/>
  <c r="C74" i="3"/>
  <c r="C74" i="9" s="1"/>
  <c r="C75" i="3"/>
  <c r="C75" i="9" s="1"/>
  <c r="C76" i="3"/>
  <c r="C76" i="9" s="1"/>
  <c r="C77" i="3"/>
  <c r="C77" i="9" s="1"/>
  <c r="C78" i="3"/>
  <c r="C78" i="9" s="1"/>
  <c r="C79" i="3"/>
  <c r="C79" i="9" s="1"/>
  <c r="C80" i="3"/>
  <c r="C80" i="9" s="1"/>
  <c r="C81" i="3"/>
  <c r="C81" i="9" s="1"/>
  <c r="C82" i="3"/>
  <c r="C82" i="9" s="1"/>
  <c r="C83" i="3"/>
  <c r="C83" i="9" s="1"/>
  <c r="C84" i="3"/>
  <c r="C84" i="9" s="1"/>
  <c r="C85" i="3"/>
  <c r="C85" i="9" s="1"/>
  <c r="C86" i="3"/>
  <c r="C86" i="9" s="1"/>
  <c r="C87" i="3"/>
  <c r="C87" i="9" s="1"/>
  <c r="C88" i="3"/>
  <c r="C88" i="9" s="1"/>
  <c r="C89" i="3"/>
  <c r="C89" i="9" s="1"/>
  <c r="C90" i="3"/>
  <c r="C90" i="9" s="1"/>
  <c r="C91" i="3"/>
  <c r="C91" i="9" s="1"/>
  <c r="C92" i="3"/>
  <c r="C92" i="9" s="1"/>
  <c r="C93" i="3"/>
  <c r="C93" i="9" s="1"/>
  <c r="C1" i="3"/>
  <c r="I93" i="4" l="1"/>
  <c r="J93" i="4" s="1"/>
  <c r="U93" i="2"/>
  <c r="I93" i="1" s="1"/>
  <c r="U93" i="4"/>
  <c r="V93" i="4" s="1"/>
  <c r="N93" i="4"/>
  <c r="Z93" i="4"/>
  <c r="O92" i="4"/>
  <c r="P92" i="4"/>
  <c r="Q92" i="4"/>
  <c r="R92" i="4"/>
  <c r="D92" i="4"/>
  <c r="E92" i="4"/>
  <c r="F92" i="4"/>
  <c r="R92" i="2"/>
  <c r="S92" i="4" s="1"/>
  <c r="S92" i="2"/>
  <c r="T92" i="4" s="1"/>
  <c r="G92" i="2"/>
  <c r="G92" i="4" s="1"/>
  <c r="H92" i="2"/>
  <c r="H92" i="4" s="1"/>
  <c r="K93" i="4" l="1"/>
  <c r="M93" i="4" s="1"/>
  <c r="W93" i="4"/>
  <c r="Y93" i="4" s="1"/>
  <c r="I92" i="2"/>
  <c r="J92" i="2" s="1"/>
  <c r="G92" i="1" s="1"/>
  <c r="N92" i="4"/>
  <c r="T92" i="2"/>
  <c r="Z92" i="4"/>
  <c r="L94" i="4"/>
  <c r="H94" i="1" s="1"/>
  <c r="O91" i="4"/>
  <c r="P91" i="4"/>
  <c r="Q91" i="4"/>
  <c r="R91" i="4"/>
  <c r="C91" i="4"/>
  <c r="D91" i="4"/>
  <c r="E91" i="4"/>
  <c r="F91" i="4"/>
  <c r="R91" i="2"/>
  <c r="S91" i="2"/>
  <c r="T91" i="4" s="1"/>
  <c r="G91" i="2"/>
  <c r="G91" i="4" s="1"/>
  <c r="H91" i="2"/>
  <c r="H91" i="4" s="1"/>
  <c r="X94" i="4" l="1"/>
  <c r="J94" i="1" s="1"/>
  <c r="T91" i="2"/>
  <c r="U91" i="2" s="1"/>
  <c r="I91" i="1" s="1"/>
  <c r="S91" i="4"/>
  <c r="Z91" i="4" s="1"/>
  <c r="I92" i="4"/>
  <c r="I91" i="2"/>
  <c r="J91" i="2" s="1"/>
  <c r="G91" i="1" s="1"/>
  <c r="N91" i="4"/>
  <c r="U92" i="2"/>
  <c r="I92" i="1" s="1"/>
  <c r="U92" i="4"/>
  <c r="U91" i="4" l="1"/>
  <c r="W92" i="4"/>
  <c r="V92" i="4"/>
  <c r="I91" i="4"/>
  <c r="K92" i="4"/>
  <c r="J92" i="4"/>
  <c r="D90" i="3"/>
  <c r="E90" i="3"/>
  <c r="E90" i="9" s="1"/>
  <c r="F90" i="3"/>
  <c r="F90" i="9" s="1"/>
  <c r="O90" i="3"/>
  <c r="D90" i="10" s="1"/>
  <c r="P90" i="3"/>
  <c r="E90" i="10" s="1"/>
  <c r="Q90" i="3"/>
  <c r="F90" i="10" s="1"/>
  <c r="D91" i="3"/>
  <c r="D91" i="9" s="1"/>
  <c r="E91" i="3"/>
  <c r="E91" i="9" s="1"/>
  <c r="F91" i="3"/>
  <c r="F91" i="9" s="1"/>
  <c r="O91" i="3"/>
  <c r="D91" i="10" s="1"/>
  <c r="P91" i="3"/>
  <c r="E91" i="10" s="1"/>
  <c r="Q91" i="3"/>
  <c r="F91" i="10" s="1"/>
  <c r="D92" i="3"/>
  <c r="D92" i="9" s="1"/>
  <c r="E92" i="3"/>
  <c r="E92" i="9" s="1"/>
  <c r="F92" i="3"/>
  <c r="F92" i="9" s="1"/>
  <c r="O92" i="3"/>
  <c r="D92" i="10" s="1"/>
  <c r="P92" i="3"/>
  <c r="E92" i="10" s="1"/>
  <c r="Q92" i="3"/>
  <c r="F92" i="10" s="1"/>
  <c r="D93" i="3"/>
  <c r="D93" i="9" s="1"/>
  <c r="E93" i="3"/>
  <c r="E93" i="9" s="1"/>
  <c r="F93" i="3"/>
  <c r="F93" i="9" s="1"/>
  <c r="O93" i="3"/>
  <c r="D93" i="10" s="1"/>
  <c r="P93" i="3"/>
  <c r="E93" i="10" s="1"/>
  <c r="Q93" i="3"/>
  <c r="F93" i="10" s="1"/>
  <c r="O90" i="4"/>
  <c r="P90" i="4"/>
  <c r="Q90" i="4"/>
  <c r="R90" i="4"/>
  <c r="T90" i="4"/>
  <c r="C90" i="4"/>
  <c r="D90" i="4"/>
  <c r="E90" i="4"/>
  <c r="F90" i="4"/>
  <c r="R90" i="2"/>
  <c r="S90" i="2"/>
  <c r="G90" i="2"/>
  <c r="H90" i="2"/>
  <c r="H90" i="4" s="1"/>
  <c r="T90" i="2" l="1"/>
  <c r="U90" i="2" s="1"/>
  <c r="I90" i="1" s="1"/>
  <c r="V91" i="4"/>
  <c r="W91" i="4"/>
  <c r="M92" i="4"/>
  <c r="L93" i="4"/>
  <c r="H93" i="1" s="1"/>
  <c r="I90" i="2"/>
  <c r="J90" i="2" s="1"/>
  <c r="G90" i="1" s="1"/>
  <c r="S90" i="4"/>
  <c r="Z90" i="4" s="1"/>
  <c r="J91" i="4"/>
  <c r="K91" i="4"/>
  <c r="G90" i="4"/>
  <c r="N90" i="4" s="1"/>
  <c r="J90" i="3"/>
  <c r="J90" i="9" s="1"/>
  <c r="D90" i="9"/>
  <c r="Y92" i="4"/>
  <c r="X93" i="4"/>
  <c r="J93" i="1" s="1"/>
  <c r="J93" i="3"/>
  <c r="H93" i="3" s="1"/>
  <c r="H93" i="9" s="1"/>
  <c r="N94" i="9" s="1"/>
  <c r="J92" i="3"/>
  <c r="G92" i="3" s="1"/>
  <c r="G92" i="9" s="1"/>
  <c r="U93" i="3"/>
  <c r="W93" i="3" s="1"/>
  <c r="L93" i="10" s="1"/>
  <c r="R94" i="10" s="1"/>
  <c r="U90" i="3"/>
  <c r="W90" i="3" s="1"/>
  <c r="L90" i="10" s="1"/>
  <c r="R91" i="10" s="1"/>
  <c r="U92" i="3"/>
  <c r="U91" i="3"/>
  <c r="J91" i="3"/>
  <c r="U90" i="4" l="1"/>
  <c r="W90" i="4" s="1"/>
  <c r="Y91" i="4"/>
  <c r="X90" i="3"/>
  <c r="M90" i="10" s="1"/>
  <c r="V90" i="3"/>
  <c r="K90" i="10" s="1"/>
  <c r="Q91" i="10" s="1"/>
  <c r="M90" i="3"/>
  <c r="M90" i="9" s="1"/>
  <c r="P91" i="9"/>
  <c r="X92" i="4"/>
  <c r="J92" i="1" s="1"/>
  <c r="I93" i="3"/>
  <c r="I93" i="9" s="1"/>
  <c r="O94" i="9" s="1"/>
  <c r="V90" i="4"/>
  <c r="Y90" i="4" s="1"/>
  <c r="V93" i="3"/>
  <c r="K93" i="10" s="1"/>
  <c r="Q94" i="10" s="1"/>
  <c r="S91" i="3"/>
  <c r="H91" i="10" s="1"/>
  <c r="N92" i="10" s="1"/>
  <c r="J91" i="10"/>
  <c r="I90" i="4"/>
  <c r="X93" i="3"/>
  <c r="M93" i="10" s="1"/>
  <c r="H92" i="3"/>
  <c r="H92" i="9" s="1"/>
  <c r="N93" i="9" s="1"/>
  <c r="J92" i="9"/>
  <c r="M92" i="3"/>
  <c r="M92" i="9" s="1"/>
  <c r="G90" i="3"/>
  <c r="G90" i="9" s="1"/>
  <c r="K90" i="3"/>
  <c r="K90" i="9" s="1"/>
  <c r="Q91" i="9" s="1"/>
  <c r="M91" i="4"/>
  <c r="K92" i="3"/>
  <c r="K92" i="9" s="1"/>
  <c r="Q93" i="9" s="1"/>
  <c r="L92" i="4"/>
  <c r="H92" i="1" s="1"/>
  <c r="H90" i="3"/>
  <c r="H90" i="9" s="1"/>
  <c r="N91" i="9" s="1"/>
  <c r="L92" i="3"/>
  <c r="L92" i="9" s="1"/>
  <c r="R93" i="9" s="1"/>
  <c r="I90" i="3"/>
  <c r="I90" i="9" s="1"/>
  <c r="O91" i="9" s="1"/>
  <c r="H91" i="3"/>
  <c r="H91" i="9" s="1"/>
  <c r="N92" i="9" s="1"/>
  <c r="J91" i="9"/>
  <c r="U91" i="9" s="1"/>
  <c r="S92" i="3"/>
  <c r="H92" i="10" s="1"/>
  <c r="N93" i="10" s="1"/>
  <c r="J92" i="10"/>
  <c r="L90" i="3"/>
  <c r="L90" i="9" s="1"/>
  <c r="R91" i="9" s="1"/>
  <c r="I92" i="3"/>
  <c r="I92" i="9" s="1"/>
  <c r="O93" i="9" s="1"/>
  <c r="R91" i="3"/>
  <c r="G91" i="10" s="1"/>
  <c r="T90" i="3"/>
  <c r="I90" i="10" s="1"/>
  <c r="O91" i="10" s="1"/>
  <c r="J90" i="10"/>
  <c r="R93" i="3"/>
  <c r="G93" i="10" s="1"/>
  <c r="J93" i="10"/>
  <c r="T93" i="3"/>
  <c r="I93" i="10" s="1"/>
  <c r="O94" i="10" s="1"/>
  <c r="G93" i="3"/>
  <c r="G93" i="9" s="1"/>
  <c r="M93" i="3"/>
  <c r="M93" i="9" s="1"/>
  <c r="K93" i="3"/>
  <c r="K93" i="9" s="1"/>
  <c r="Q94" i="9" s="1"/>
  <c r="J93" i="9"/>
  <c r="L93" i="3"/>
  <c r="L93" i="9" s="1"/>
  <c r="R94" i="9" s="1"/>
  <c r="S93" i="3"/>
  <c r="H93" i="10" s="1"/>
  <c r="N94" i="10" s="1"/>
  <c r="X91" i="3"/>
  <c r="M91" i="10" s="1"/>
  <c r="S90" i="3"/>
  <c r="H90" i="10" s="1"/>
  <c r="N91" i="10" s="1"/>
  <c r="R90" i="3"/>
  <c r="G90" i="10" s="1"/>
  <c r="W91" i="3"/>
  <c r="L91" i="10" s="1"/>
  <c r="R92" i="10" s="1"/>
  <c r="R92" i="3"/>
  <c r="G92" i="10" s="1"/>
  <c r="X92" i="3"/>
  <c r="M92" i="10" s="1"/>
  <c r="W92" i="3"/>
  <c r="L92" i="10" s="1"/>
  <c r="R93" i="10" s="1"/>
  <c r="V92" i="3"/>
  <c r="K92" i="10" s="1"/>
  <c r="Q93" i="10" s="1"/>
  <c r="T92" i="3"/>
  <c r="I92" i="10" s="1"/>
  <c r="O93" i="10" s="1"/>
  <c r="V91" i="3"/>
  <c r="K91" i="10" s="1"/>
  <c r="Q92" i="10" s="1"/>
  <c r="T91" i="3"/>
  <c r="I91" i="10" s="1"/>
  <c r="O92" i="10" s="1"/>
  <c r="M91" i="3"/>
  <c r="M91" i="9" s="1"/>
  <c r="L91" i="3"/>
  <c r="L91" i="9" s="1"/>
  <c r="R92" i="9" s="1"/>
  <c r="K91" i="3"/>
  <c r="K91" i="9" s="1"/>
  <c r="Q92" i="9" s="1"/>
  <c r="G91" i="3"/>
  <c r="G91" i="9" s="1"/>
  <c r="I91" i="3"/>
  <c r="I91" i="9" s="1"/>
  <c r="O92" i="9" s="1"/>
  <c r="D89" i="3"/>
  <c r="E89" i="3"/>
  <c r="E89" i="9" s="1"/>
  <c r="F89" i="3"/>
  <c r="F89" i="9" s="1"/>
  <c r="O89" i="3"/>
  <c r="D89" i="10" s="1"/>
  <c r="P89" i="3"/>
  <c r="E89" i="10" s="1"/>
  <c r="Q89" i="3"/>
  <c r="F89" i="10" s="1"/>
  <c r="O89" i="4"/>
  <c r="P89" i="4"/>
  <c r="Q89" i="4"/>
  <c r="R89" i="4"/>
  <c r="C89" i="4"/>
  <c r="D89" i="4"/>
  <c r="E89" i="4"/>
  <c r="F89" i="4"/>
  <c r="R89" i="2"/>
  <c r="S89" i="4" s="1"/>
  <c r="S89" i="2"/>
  <c r="G89" i="2"/>
  <c r="H89" i="2"/>
  <c r="H89" i="4" s="1"/>
  <c r="U92" i="10" l="1"/>
  <c r="U91" i="10"/>
  <c r="U93" i="10"/>
  <c r="U94" i="10"/>
  <c r="U93" i="9"/>
  <c r="U94" i="9"/>
  <c r="U92" i="9"/>
  <c r="T89" i="2"/>
  <c r="U89" i="2" s="1"/>
  <c r="I89" i="1" s="1"/>
  <c r="P93" i="10"/>
  <c r="S93" i="10" s="1"/>
  <c r="X91" i="4"/>
  <c r="J91" i="1" s="1"/>
  <c r="P94" i="10"/>
  <c r="S94" i="10" s="1"/>
  <c r="P91" i="10"/>
  <c r="S91" i="10" s="1"/>
  <c r="P93" i="9"/>
  <c r="S93" i="9" s="1"/>
  <c r="P92" i="10"/>
  <c r="S92" i="10" s="1"/>
  <c r="P94" i="9"/>
  <c r="S94" i="9" s="1"/>
  <c r="P92" i="9"/>
  <c r="S92" i="9" s="1"/>
  <c r="T89" i="4"/>
  <c r="S91" i="9"/>
  <c r="G89" i="4"/>
  <c r="N89" i="4" s="1"/>
  <c r="Z89" i="4"/>
  <c r="I89" i="2"/>
  <c r="J89" i="2" s="1"/>
  <c r="G89" i="1" s="1"/>
  <c r="K90" i="4"/>
  <c r="J90" i="4"/>
  <c r="J89" i="3"/>
  <c r="I89" i="3" s="1"/>
  <c r="I89" i="9" s="1"/>
  <c r="O90" i="9" s="1"/>
  <c r="D89" i="9"/>
  <c r="U89" i="3"/>
  <c r="J89" i="10" s="1"/>
  <c r="U89" i="4" l="1"/>
  <c r="W89" i="4" s="1"/>
  <c r="U90" i="10"/>
  <c r="H89" i="3"/>
  <c r="H89" i="9" s="1"/>
  <c r="N90" i="9" s="1"/>
  <c r="P90" i="10"/>
  <c r="X89" i="3"/>
  <c r="M89" i="10" s="1"/>
  <c r="V89" i="4"/>
  <c r="T89" i="3"/>
  <c r="I89" i="10" s="1"/>
  <c r="O90" i="10" s="1"/>
  <c r="S89" i="3"/>
  <c r="H89" i="10" s="1"/>
  <c r="N90" i="10" s="1"/>
  <c r="R89" i="3"/>
  <c r="G89" i="10" s="1"/>
  <c r="M89" i="3"/>
  <c r="M89" i="9" s="1"/>
  <c r="K89" i="3"/>
  <c r="K89" i="9" s="1"/>
  <c r="Q90" i="9" s="1"/>
  <c r="M90" i="4"/>
  <c r="L91" i="4"/>
  <c r="H91" i="1" s="1"/>
  <c r="W89" i="3"/>
  <c r="L89" i="10" s="1"/>
  <c r="R90" i="10" s="1"/>
  <c r="I89" i="4"/>
  <c r="L89" i="3"/>
  <c r="L89" i="9" s="1"/>
  <c r="R90" i="9" s="1"/>
  <c r="J89" i="9"/>
  <c r="G89" i="3"/>
  <c r="G89" i="9" s="1"/>
  <c r="V89" i="3"/>
  <c r="K89" i="10" s="1"/>
  <c r="Q90" i="10" s="1"/>
  <c r="U90" i="9" l="1"/>
  <c r="X90" i="4"/>
  <c r="J90" i="1" s="1"/>
  <c r="Y89" i="4"/>
  <c r="P90" i="9"/>
  <c r="S90" i="9" s="1"/>
  <c r="S90" i="10"/>
  <c r="J89" i="4"/>
  <c r="K89" i="4"/>
  <c r="J2" i="1"/>
  <c r="H2" i="1"/>
  <c r="O2" i="4"/>
  <c r="P2" i="4"/>
  <c r="Q2" i="4"/>
  <c r="R2" i="4"/>
  <c r="O3" i="4"/>
  <c r="P3" i="4"/>
  <c r="Q3" i="4"/>
  <c r="R3" i="4"/>
  <c r="O4" i="4"/>
  <c r="P4" i="4"/>
  <c r="Q4" i="4"/>
  <c r="R4" i="4"/>
  <c r="O5" i="4"/>
  <c r="P5" i="4"/>
  <c r="Q5" i="4"/>
  <c r="R5" i="4"/>
  <c r="O6" i="4"/>
  <c r="P6" i="4"/>
  <c r="Q6" i="4"/>
  <c r="R6" i="4"/>
  <c r="O7" i="4"/>
  <c r="P7" i="4"/>
  <c r="Q7" i="4"/>
  <c r="R7" i="4"/>
  <c r="O8" i="4"/>
  <c r="P8" i="4"/>
  <c r="Q8" i="4"/>
  <c r="R8" i="4"/>
  <c r="O9" i="4"/>
  <c r="P9" i="4"/>
  <c r="Q9" i="4"/>
  <c r="R9" i="4"/>
  <c r="O10" i="4"/>
  <c r="P10" i="4"/>
  <c r="Q10" i="4"/>
  <c r="R10" i="4"/>
  <c r="O11" i="4"/>
  <c r="P11" i="4"/>
  <c r="Q11" i="4"/>
  <c r="R11" i="4"/>
  <c r="O12" i="4"/>
  <c r="P12" i="4"/>
  <c r="Q12" i="4"/>
  <c r="R12" i="4"/>
  <c r="O13" i="4"/>
  <c r="P13" i="4"/>
  <c r="Q13" i="4"/>
  <c r="R13" i="4"/>
  <c r="O14" i="4"/>
  <c r="P14" i="4"/>
  <c r="Q14" i="4"/>
  <c r="R14" i="4"/>
  <c r="O15" i="4"/>
  <c r="P15" i="4"/>
  <c r="Q15" i="4"/>
  <c r="R15" i="4"/>
  <c r="O16" i="4"/>
  <c r="P16" i="4"/>
  <c r="Q16" i="4"/>
  <c r="R16" i="4"/>
  <c r="O17" i="4"/>
  <c r="P17" i="4"/>
  <c r="Q17" i="4"/>
  <c r="R17" i="4"/>
  <c r="O18" i="4"/>
  <c r="P18" i="4"/>
  <c r="Q18" i="4"/>
  <c r="R18" i="4"/>
  <c r="O19" i="4"/>
  <c r="P19" i="4"/>
  <c r="Q19" i="4"/>
  <c r="R19" i="4"/>
  <c r="O20" i="4"/>
  <c r="P20" i="4"/>
  <c r="Q20" i="4"/>
  <c r="R20" i="4"/>
  <c r="O21" i="4"/>
  <c r="P21" i="4"/>
  <c r="Q21" i="4"/>
  <c r="R21" i="4"/>
  <c r="O22" i="4"/>
  <c r="P22" i="4"/>
  <c r="Q22" i="4"/>
  <c r="R22" i="4"/>
  <c r="O23" i="4"/>
  <c r="P23" i="4"/>
  <c r="Q23" i="4"/>
  <c r="R23" i="4"/>
  <c r="O24" i="4"/>
  <c r="P24" i="4"/>
  <c r="Q24" i="4"/>
  <c r="R24" i="4"/>
  <c r="O25" i="4"/>
  <c r="P25" i="4"/>
  <c r="Q25" i="4"/>
  <c r="R25" i="4"/>
  <c r="O26" i="4"/>
  <c r="P26" i="4"/>
  <c r="Q26" i="4"/>
  <c r="R26" i="4"/>
  <c r="O27" i="4"/>
  <c r="P27" i="4"/>
  <c r="Q27" i="4"/>
  <c r="R27" i="4"/>
  <c r="O28" i="4"/>
  <c r="P28" i="4"/>
  <c r="Q28" i="4"/>
  <c r="R28" i="4"/>
  <c r="O29" i="4"/>
  <c r="P29" i="4"/>
  <c r="Q29" i="4"/>
  <c r="R29" i="4"/>
  <c r="O30" i="4"/>
  <c r="P30" i="4"/>
  <c r="Q30" i="4"/>
  <c r="R30" i="4"/>
  <c r="O31" i="4"/>
  <c r="P31" i="4"/>
  <c r="Q31" i="4"/>
  <c r="R31" i="4"/>
  <c r="O32" i="4"/>
  <c r="P32" i="4"/>
  <c r="Q32" i="4"/>
  <c r="R32" i="4"/>
  <c r="O33" i="4"/>
  <c r="P33" i="4"/>
  <c r="Q33" i="4"/>
  <c r="R33" i="4"/>
  <c r="O34" i="4"/>
  <c r="P34" i="4"/>
  <c r="Q34" i="4"/>
  <c r="R34" i="4"/>
  <c r="O35" i="4"/>
  <c r="P35" i="4"/>
  <c r="Q35" i="4"/>
  <c r="R35" i="4"/>
  <c r="O36" i="4"/>
  <c r="P36" i="4"/>
  <c r="Q36" i="4"/>
  <c r="R36" i="4"/>
  <c r="O37" i="4"/>
  <c r="P37" i="4"/>
  <c r="Q37" i="4"/>
  <c r="R37" i="4"/>
  <c r="O38" i="4"/>
  <c r="P38" i="4"/>
  <c r="Q38" i="4"/>
  <c r="R38" i="4"/>
  <c r="O39" i="4"/>
  <c r="P39" i="4"/>
  <c r="Q39" i="4"/>
  <c r="R39" i="4"/>
  <c r="O40" i="4"/>
  <c r="P40" i="4"/>
  <c r="Q40" i="4"/>
  <c r="R40" i="4"/>
  <c r="O41" i="4"/>
  <c r="P41" i="4"/>
  <c r="Q41" i="4"/>
  <c r="R41" i="4"/>
  <c r="O42" i="4"/>
  <c r="P42" i="4"/>
  <c r="Q42" i="4"/>
  <c r="R42" i="4"/>
  <c r="O43" i="4"/>
  <c r="P43" i="4"/>
  <c r="Q43" i="4"/>
  <c r="R43" i="4"/>
  <c r="O44" i="4"/>
  <c r="P44" i="4"/>
  <c r="Q44" i="4"/>
  <c r="R44" i="4"/>
  <c r="O45" i="4"/>
  <c r="P45" i="4"/>
  <c r="Q45" i="4"/>
  <c r="R45" i="4"/>
  <c r="O46" i="4"/>
  <c r="P46" i="4"/>
  <c r="Q46" i="4"/>
  <c r="R46" i="4"/>
  <c r="O47" i="4"/>
  <c r="P47" i="4"/>
  <c r="Q47" i="4"/>
  <c r="R47" i="4"/>
  <c r="O48" i="4"/>
  <c r="P48" i="4"/>
  <c r="Q48" i="4"/>
  <c r="R48" i="4"/>
  <c r="O49" i="4"/>
  <c r="P49" i="4"/>
  <c r="Q49" i="4"/>
  <c r="R49" i="4"/>
  <c r="O50" i="4"/>
  <c r="P50" i="4"/>
  <c r="Q50" i="4"/>
  <c r="R50" i="4"/>
  <c r="O51" i="4"/>
  <c r="P51" i="4"/>
  <c r="Q51" i="4"/>
  <c r="R51" i="4"/>
  <c r="O52" i="4"/>
  <c r="P52" i="4"/>
  <c r="Q52" i="4"/>
  <c r="R52" i="4"/>
  <c r="O53" i="4"/>
  <c r="P53" i="4"/>
  <c r="Q53" i="4"/>
  <c r="R53" i="4"/>
  <c r="O54" i="4"/>
  <c r="P54" i="4"/>
  <c r="Q54" i="4"/>
  <c r="R54" i="4"/>
  <c r="O55" i="4"/>
  <c r="P55" i="4"/>
  <c r="Q55" i="4"/>
  <c r="R55" i="4"/>
  <c r="O56" i="4"/>
  <c r="P56" i="4"/>
  <c r="Q56" i="4"/>
  <c r="R56" i="4"/>
  <c r="O57" i="4"/>
  <c r="P57" i="4"/>
  <c r="Q57" i="4"/>
  <c r="R57" i="4"/>
  <c r="O58" i="4"/>
  <c r="P58" i="4"/>
  <c r="Q58" i="4"/>
  <c r="R58" i="4"/>
  <c r="O59" i="4"/>
  <c r="P59" i="4"/>
  <c r="Q59" i="4"/>
  <c r="R59" i="4"/>
  <c r="O60" i="4"/>
  <c r="P60" i="4"/>
  <c r="Q60" i="4"/>
  <c r="R60" i="4"/>
  <c r="O61" i="4"/>
  <c r="P61" i="4"/>
  <c r="Q61" i="4"/>
  <c r="R61" i="4"/>
  <c r="O62" i="4"/>
  <c r="P62" i="4"/>
  <c r="Q62" i="4"/>
  <c r="R62" i="4"/>
  <c r="O63" i="4"/>
  <c r="P63" i="4"/>
  <c r="Q63" i="4"/>
  <c r="R63" i="4"/>
  <c r="O64" i="4"/>
  <c r="P64" i="4"/>
  <c r="Q64" i="4"/>
  <c r="R64" i="4"/>
  <c r="O65" i="4"/>
  <c r="P65" i="4"/>
  <c r="Q65" i="4"/>
  <c r="R65" i="4"/>
  <c r="O66" i="4"/>
  <c r="P66" i="4"/>
  <c r="Q66" i="4"/>
  <c r="R66" i="4"/>
  <c r="O67" i="4"/>
  <c r="P67" i="4"/>
  <c r="Q67" i="4"/>
  <c r="R67" i="4"/>
  <c r="O68" i="4"/>
  <c r="P68" i="4"/>
  <c r="Q68" i="4"/>
  <c r="R68" i="4"/>
  <c r="O69" i="4"/>
  <c r="P69" i="4"/>
  <c r="Q69" i="4"/>
  <c r="R69" i="4"/>
  <c r="O70" i="4"/>
  <c r="P70" i="4"/>
  <c r="Q70" i="4"/>
  <c r="R70" i="4"/>
  <c r="O71" i="4"/>
  <c r="P71" i="4"/>
  <c r="Q71" i="4"/>
  <c r="R71" i="4"/>
  <c r="O72" i="4"/>
  <c r="P72" i="4"/>
  <c r="Q72" i="4"/>
  <c r="R72" i="4"/>
  <c r="O73" i="4"/>
  <c r="P73" i="4"/>
  <c r="Q73" i="4"/>
  <c r="R73" i="4"/>
  <c r="O74" i="4"/>
  <c r="P74" i="4"/>
  <c r="Q74" i="4"/>
  <c r="R74" i="4"/>
  <c r="O75" i="4"/>
  <c r="P75" i="4"/>
  <c r="Q75" i="4"/>
  <c r="R75" i="4"/>
  <c r="O76" i="4"/>
  <c r="P76" i="4"/>
  <c r="Q76" i="4"/>
  <c r="R76" i="4"/>
  <c r="O77" i="4"/>
  <c r="P77" i="4"/>
  <c r="Q77" i="4"/>
  <c r="R77" i="4"/>
  <c r="O78" i="4"/>
  <c r="P78" i="4"/>
  <c r="Q78" i="4"/>
  <c r="R78" i="4"/>
  <c r="O79" i="4"/>
  <c r="P79" i="4"/>
  <c r="Q79" i="4"/>
  <c r="R79" i="4"/>
  <c r="O80" i="4"/>
  <c r="P80" i="4"/>
  <c r="Q80" i="4"/>
  <c r="R80" i="4"/>
  <c r="O81" i="4"/>
  <c r="P81" i="4"/>
  <c r="Q81" i="4"/>
  <c r="R81" i="4"/>
  <c r="O82" i="4"/>
  <c r="P82" i="4"/>
  <c r="Q82" i="4"/>
  <c r="R82" i="4"/>
  <c r="O83" i="4"/>
  <c r="P83" i="4"/>
  <c r="Q83" i="4"/>
  <c r="R83" i="4"/>
  <c r="O84" i="4"/>
  <c r="P84" i="4"/>
  <c r="Q84" i="4"/>
  <c r="R84" i="4"/>
  <c r="O85" i="4"/>
  <c r="P85" i="4"/>
  <c r="Q85" i="4"/>
  <c r="R85" i="4"/>
  <c r="O86" i="4"/>
  <c r="P86" i="4"/>
  <c r="Q86" i="4"/>
  <c r="R86" i="4"/>
  <c r="O87" i="4"/>
  <c r="P87" i="4"/>
  <c r="Q87" i="4"/>
  <c r="R87" i="4"/>
  <c r="O88" i="4"/>
  <c r="P88" i="4"/>
  <c r="Q88" i="4"/>
  <c r="R88" i="4"/>
  <c r="T1" i="4"/>
  <c r="U1" i="4"/>
  <c r="P1" i="4"/>
  <c r="Q1" i="4"/>
  <c r="R1" i="4"/>
  <c r="S1" i="4"/>
  <c r="O1" i="4"/>
  <c r="C2" i="4"/>
  <c r="D2" i="4"/>
  <c r="E2" i="4"/>
  <c r="F2" i="4"/>
  <c r="C3" i="4"/>
  <c r="D3" i="4"/>
  <c r="E3" i="4"/>
  <c r="F3" i="4"/>
  <c r="C4" i="4"/>
  <c r="D4" i="4"/>
  <c r="E4" i="4"/>
  <c r="F4" i="4"/>
  <c r="C5" i="4"/>
  <c r="D5" i="4"/>
  <c r="E5" i="4"/>
  <c r="F5" i="4"/>
  <c r="C6" i="4"/>
  <c r="D6" i="4"/>
  <c r="E6" i="4"/>
  <c r="F6" i="4"/>
  <c r="C7" i="4"/>
  <c r="D7" i="4"/>
  <c r="E7" i="4"/>
  <c r="F7" i="4"/>
  <c r="C8" i="4"/>
  <c r="D8" i="4"/>
  <c r="E8" i="4"/>
  <c r="F8" i="4"/>
  <c r="C9" i="4"/>
  <c r="D9" i="4"/>
  <c r="E9" i="4"/>
  <c r="F9" i="4"/>
  <c r="C10" i="4"/>
  <c r="D10" i="4"/>
  <c r="E10" i="4"/>
  <c r="F10" i="4"/>
  <c r="C11" i="4"/>
  <c r="D11" i="4"/>
  <c r="E11" i="4"/>
  <c r="F11" i="4"/>
  <c r="C12" i="4"/>
  <c r="D12" i="4"/>
  <c r="E12" i="4"/>
  <c r="F12" i="4"/>
  <c r="C13" i="4"/>
  <c r="D13" i="4"/>
  <c r="E13" i="4"/>
  <c r="F13" i="4"/>
  <c r="C14" i="4"/>
  <c r="D14" i="4"/>
  <c r="E14" i="4"/>
  <c r="F14" i="4"/>
  <c r="C15" i="4"/>
  <c r="D15" i="4"/>
  <c r="E15" i="4"/>
  <c r="F15" i="4"/>
  <c r="C16" i="4"/>
  <c r="D16" i="4"/>
  <c r="E16" i="4"/>
  <c r="F16" i="4"/>
  <c r="C17" i="4"/>
  <c r="D17" i="4"/>
  <c r="E17" i="4"/>
  <c r="F17" i="4"/>
  <c r="C18" i="4"/>
  <c r="D18" i="4"/>
  <c r="E18" i="4"/>
  <c r="F18" i="4"/>
  <c r="C19" i="4"/>
  <c r="D19" i="4"/>
  <c r="E19" i="4"/>
  <c r="F19" i="4"/>
  <c r="C20" i="4"/>
  <c r="D20" i="4"/>
  <c r="E20" i="4"/>
  <c r="F20" i="4"/>
  <c r="C21" i="4"/>
  <c r="D21" i="4"/>
  <c r="E21" i="4"/>
  <c r="F21" i="4"/>
  <c r="C22" i="4"/>
  <c r="D22" i="4"/>
  <c r="E22" i="4"/>
  <c r="F22" i="4"/>
  <c r="C23" i="4"/>
  <c r="D23" i="4"/>
  <c r="E23" i="4"/>
  <c r="F23" i="4"/>
  <c r="C24" i="4"/>
  <c r="D24" i="4"/>
  <c r="E24" i="4"/>
  <c r="F24" i="4"/>
  <c r="C25" i="4"/>
  <c r="D25" i="4"/>
  <c r="E25" i="4"/>
  <c r="F25" i="4"/>
  <c r="C26" i="4"/>
  <c r="D26" i="4"/>
  <c r="E26" i="4"/>
  <c r="F26" i="4"/>
  <c r="C27" i="4"/>
  <c r="D27" i="4"/>
  <c r="E27" i="4"/>
  <c r="F27" i="4"/>
  <c r="C28" i="4"/>
  <c r="D28" i="4"/>
  <c r="E28" i="4"/>
  <c r="F28" i="4"/>
  <c r="C29" i="4"/>
  <c r="D29" i="4"/>
  <c r="E29" i="4"/>
  <c r="F29" i="4"/>
  <c r="C30" i="4"/>
  <c r="D30" i="4"/>
  <c r="E30" i="4"/>
  <c r="F30" i="4"/>
  <c r="C31" i="4"/>
  <c r="D31" i="4"/>
  <c r="E31" i="4"/>
  <c r="F31" i="4"/>
  <c r="C32" i="4"/>
  <c r="D32" i="4"/>
  <c r="E32" i="4"/>
  <c r="F32" i="4"/>
  <c r="C33" i="4"/>
  <c r="D33" i="4"/>
  <c r="E33" i="4"/>
  <c r="F33" i="4"/>
  <c r="C34" i="4"/>
  <c r="D34" i="4"/>
  <c r="E34" i="4"/>
  <c r="F34" i="4"/>
  <c r="C35" i="4"/>
  <c r="D35" i="4"/>
  <c r="E35" i="4"/>
  <c r="F35" i="4"/>
  <c r="C36" i="4"/>
  <c r="D36" i="4"/>
  <c r="E36" i="4"/>
  <c r="F36" i="4"/>
  <c r="C37" i="4"/>
  <c r="D37" i="4"/>
  <c r="E37" i="4"/>
  <c r="F37" i="4"/>
  <c r="C38" i="4"/>
  <c r="D38" i="4"/>
  <c r="E38" i="4"/>
  <c r="F38" i="4"/>
  <c r="C39" i="4"/>
  <c r="D39" i="4"/>
  <c r="E39" i="4"/>
  <c r="F39" i="4"/>
  <c r="C40" i="4"/>
  <c r="D40" i="4"/>
  <c r="E40" i="4"/>
  <c r="F40" i="4"/>
  <c r="C41" i="4"/>
  <c r="D41" i="4"/>
  <c r="E41" i="4"/>
  <c r="F41" i="4"/>
  <c r="C42" i="4"/>
  <c r="D42" i="4"/>
  <c r="E42" i="4"/>
  <c r="F42" i="4"/>
  <c r="C43" i="4"/>
  <c r="D43" i="4"/>
  <c r="E43" i="4"/>
  <c r="F43" i="4"/>
  <c r="C44" i="4"/>
  <c r="D44" i="4"/>
  <c r="E44" i="4"/>
  <c r="F44" i="4"/>
  <c r="C45" i="4"/>
  <c r="D45" i="4"/>
  <c r="E45" i="4"/>
  <c r="F45" i="4"/>
  <c r="C46" i="4"/>
  <c r="D46" i="4"/>
  <c r="E46" i="4"/>
  <c r="F46" i="4"/>
  <c r="C47" i="4"/>
  <c r="D47" i="4"/>
  <c r="E47" i="4"/>
  <c r="F47" i="4"/>
  <c r="C48" i="4"/>
  <c r="D48" i="4"/>
  <c r="E48" i="4"/>
  <c r="F48" i="4"/>
  <c r="C49" i="4"/>
  <c r="D49" i="4"/>
  <c r="E49" i="4"/>
  <c r="F49" i="4"/>
  <c r="C50" i="4"/>
  <c r="D50" i="4"/>
  <c r="E50" i="4"/>
  <c r="F50" i="4"/>
  <c r="C51" i="4"/>
  <c r="D51" i="4"/>
  <c r="E51" i="4"/>
  <c r="F51" i="4"/>
  <c r="C52" i="4"/>
  <c r="D52" i="4"/>
  <c r="E52" i="4"/>
  <c r="F52" i="4"/>
  <c r="C53" i="4"/>
  <c r="D53" i="4"/>
  <c r="E53" i="4"/>
  <c r="F53" i="4"/>
  <c r="C54" i="4"/>
  <c r="D54" i="4"/>
  <c r="E54" i="4"/>
  <c r="F54" i="4"/>
  <c r="C55" i="4"/>
  <c r="D55" i="4"/>
  <c r="E55" i="4"/>
  <c r="F55" i="4"/>
  <c r="C56" i="4"/>
  <c r="D56" i="4"/>
  <c r="E56" i="4"/>
  <c r="F56" i="4"/>
  <c r="C57" i="4"/>
  <c r="D57" i="4"/>
  <c r="E57" i="4"/>
  <c r="F57" i="4"/>
  <c r="C58" i="4"/>
  <c r="D58" i="4"/>
  <c r="E58" i="4"/>
  <c r="F58" i="4"/>
  <c r="C59" i="4"/>
  <c r="D59" i="4"/>
  <c r="E59" i="4"/>
  <c r="F59" i="4"/>
  <c r="C60" i="4"/>
  <c r="D60" i="4"/>
  <c r="E60" i="4"/>
  <c r="F60" i="4"/>
  <c r="C61" i="4"/>
  <c r="D61" i="4"/>
  <c r="E61" i="4"/>
  <c r="F61" i="4"/>
  <c r="C62" i="4"/>
  <c r="D62" i="4"/>
  <c r="E62" i="4"/>
  <c r="F62" i="4"/>
  <c r="C63" i="4"/>
  <c r="D63" i="4"/>
  <c r="E63" i="4"/>
  <c r="F63" i="4"/>
  <c r="C64" i="4"/>
  <c r="D64" i="4"/>
  <c r="E64" i="4"/>
  <c r="F64" i="4"/>
  <c r="C65" i="4"/>
  <c r="D65" i="4"/>
  <c r="E65" i="4"/>
  <c r="F65" i="4"/>
  <c r="C66" i="4"/>
  <c r="D66" i="4"/>
  <c r="E66" i="4"/>
  <c r="F66" i="4"/>
  <c r="C67" i="4"/>
  <c r="D67" i="4"/>
  <c r="E67" i="4"/>
  <c r="F67" i="4"/>
  <c r="C68" i="4"/>
  <c r="D68" i="4"/>
  <c r="E68" i="4"/>
  <c r="F68" i="4"/>
  <c r="C69" i="4"/>
  <c r="D69" i="4"/>
  <c r="E69" i="4"/>
  <c r="F69" i="4"/>
  <c r="C70" i="4"/>
  <c r="D70" i="4"/>
  <c r="E70" i="4"/>
  <c r="F70" i="4"/>
  <c r="C71" i="4"/>
  <c r="D71" i="4"/>
  <c r="E71" i="4"/>
  <c r="F71" i="4"/>
  <c r="C72" i="4"/>
  <c r="D72" i="4"/>
  <c r="E72" i="4"/>
  <c r="F72" i="4"/>
  <c r="C73" i="4"/>
  <c r="D73" i="4"/>
  <c r="E73" i="4"/>
  <c r="F73" i="4"/>
  <c r="C74" i="4"/>
  <c r="D74" i="4"/>
  <c r="E74" i="4"/>
  <c r="F74" i="4"/>
  <c r="C75" i="4"/>
  <c r="D75" i="4"/>
  <c r="E75" i="4"/>
  <c r="F75" i="4"/>
  <c r="C76" i="4"/>
  <c r="D76" i="4"/>
  <c r="E76" i="4"/>
  <c r="F76" i="4"/>
  <c r="C77" i="4"/>
  <c r="D77" i="4"/>
  <c r="E77" i="4"/>
  <c r="F77" i="4"/>
  <c r="C78" i="4"/>
  <c r="D78" i="4"/>
  <c r="E78" i="4"/>
  <c r="F78" i="4"/>
  <c r="C79" i="4"/>
  <c r="D79" i="4"/>
  <c r="E79" i="4"/>
  <c r="F79" i="4"/>
  <c r="C80" i="4"/>
  <c r="D80" i="4"/>
  <c r="E80" i="4"/>
  <c r="F80" i="4"/>
  <c r="C81" i="4"/>
  <c r="D81" i="4"/>
  <c r="E81" i="4"/>
  <c r="F81" i="4"/>
  <c r="C82" i="4"/>
  <c r="D82" i="4"/>
  <c r="E82" i="4"/>
  <c r="F82" i="4"/>
  <c r="C83" i="4"/>
  <c r="D83" i="4"/>
  <c r="E83" i="4"/>
  <c r="F83" i="4"/>
  <c r="C84" i="4"/>
  <c r="D84" i="4"/>
  <c r="E84" i="4"/>
  <c r="F84" i="4"/>
  <c r="C85" i="4"/>
  <c r="D85" i="4"/>
  <c r="E85" i="4"/>
  <c r="F85" i="4"/>
  <c r="C86" i="4"/>
  <c r="D86" i="4"/>
  <c r="E86" i="4"/>
  <c r="F86" i="4"/>
  <c r="C87" i="4"/>
  <c r="D87" i="4"/>
  <c r="E87" i="4"/>
  <c r="F87" i="4"/>
  <c r="C88" i="4"/>
  <c r="D88" i="4"/>
  <c r="E88" i="4"/>
  <c r="F88"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G1" i="4"/>
  <c r="H1" i="4"/>
  <c r="I1" i="4"/>
  <c r="B1" i="4"/>
  <c r="C1" i="4"/>
  <c r="D1" i="4"/>
  <c r="E1" i="4"/>
  <c r="F1" i="4"/>
  <c r="A1" i="4"/>
  <c r="O85" i="3"/>
  <c r="D85" i="10" s="1"/>
  <c r="P85" i="3"/>
  <c r="E85" i="10" s="1"/>
  <c r="Q85" i="3"/>
  <c r="F85" i="10" s="1"/>
  <c r="O86" i="3"/>
  <c r="D86" i="10" s="1"/>
  <c r="P86" i="3"/>
  <c r="E86" i="10" s="1"/>
  <c r="Q86" i="3"/>
  <c r="F86" i="10" s="1"/>
  <c r="O87" i="3"/>
  <c r="D87" i="10" s="1"/>
  <c r="P87" i="3"/>
  <c r="E87" i="10" s="1"/>
  <c r="Q87" i="3"/>
  <c r="F87" i="10" s="1"/>
  <c r="O88" i="3"/>
  <c r="D88" i="10" s="1"/>
  <c r="P88" i="3"/>
  <c r="E88" i="10" s="1"/>
  <c r="Q88" i="3"/>
  <c r="F88" i="10" s="1"/>
  <c r="D85" i="3"/>
  <c r="D85" i="9" s="1"/>
  <c r="E85" i="3"/>
  <c r="E85" i="9" s="1"/>
  <c r="F85" i="3"/>
  <c r="F85" i="9" s="1"/>
  <c r="D86" i="3"/>
  <c r="D86" i="9" s="1"/>
  <c r="E86" i="3"/>
  <c r="E86" i="9" s="1"/>
  <c r="F86" i="3"/>
  <c r="F86" i="9" s="1"/>
  <c r="D87" i="3"/>
  <c r="D87" i="9" s="1"/>
  <c r="E87" i="3"/>
  <c r="E87" i="9" s="1"/>
  <c r="F87" i="3"/>
  <c r="F87" i="9" s="1"/>
  <c r="D88" i="3"/>
  <c r="D88" i="9" s="1"/>
  <c r="E88" i="3"/>
  <c r="E88" i="9" s="1"/>
  <c r="F88" i="3"/>
  <c r="F88" i="9" s="1"/>
  <c r="R85" i="2"/>
  <c r="S85" i="4" s="1"/>
  <c r="S85" i="2"/>
  <c r="T85" i="4" s="1"/>
  <c r="R86" i="2"/>
  <c r="S86" i="4" s="1"/>
  <c r="S86" i="2"/>
  <c r="T86" i="4" s="1"/>
  <c r="R87" i="2"/>
  <c r="S87" i="4" s="1"/>
  <c r="S87" i="2"/>
  <c r="T87" i="4" s="1"/>
  <c r="R88" i="2"/>
  <c r="S88" i="2"/>
  <c r="G85" i="2"/>
  <c r="G85" i="4" s="1"/>
  <c r="H85" i="2"/>
  <c r="H85" i="4" s="1"/>
  <c r="G86" i="2"/>
  <c r="H86" i="2"/>
  <c r="H86" i="4" s="1"/>
  <c r="G87" i="2"/>
  <c r="H87" i="2"/>
  <c r="H87" i="4" s="1"/>
  <c r="G88" i="2"/>
  <c r="H88" i="2"/>
  <c r="I85" i="2" l="1"/>
  <c r="J85" i="2" s="1"/>
  <c r="G85" i="1" s="1"/>
  <c r="T86" i="2"/>
  <c r="I87" i="2"/>
  <c r="I87" i="4" s="1"/>
  <c r="J87" i="4" s="1"/>
  <c r="J87" i="2"/>
  <c r="G87" i="1" s="1"/>
  <c r="I86" i="2"/>
  <c r="J86" i="2" s="1"/>
  <c r="G86" i="1" s="1"/>
  <c r="G86" i="4"/>
  <c r="N86" i="4" s="1"/>
  <c r="T88" i="4"/>
  <c r="Z86" i="4"/>
  <c r="S88" i="4"/>
  <c r="Z88" i="4" s="1"/>
  <c r="T85" i="2"/>
  <c r="G87" i="4"/>
  <c r="N87" i="4" s="1"/>
  <c r="T87" i="2"/>
  <c r="H88" i="4"/>
  <c r="N85" i="4"/>
  <c r="Z85" i="4"/>
  <c r="M89" i="4"/>
  <c r="L90" i="4"/>
  <c r="H90" i="1" s="1"/>
  <c r="Z87" i="4"/>
  <c r="G88" i="4"/>
  <c r="N88" i="4" s="1"/>
  <c r="U87" i="3"/>
  <c r="T87" i="3" s="1"/>
  <c r="I87" i="10" s="1"/>
  <c r="O88" i="10" s="1"/>
  <c r="J85" i="3"/>
  <c r="J85" i="9" s="1"/>
  <c r="U85" i="3"/>
  <c r="J86" i="3"/>
  <c r="J87" i="3"/>
  <c r="T88" i="2"/>
  <c r="U88" i="3"/>
  <c r="V88" i="3" s="1"/>
  <c r="K88" i="10" s="1"/>
  <c r="Q89" i="10" s="1"/>
  <c r="J88" i="3"/>
  <c r="H88" i="3" s="1"/>
  <c r="H88" i="9" s="1"/>
  <c r="N89" i="9" s="1"/>
  <c r="I88" i="2"/>
  <c r="J88" i="2" s="1"/>
  <c r="G88" i="1" s="1"/>
  <c r="U86" i="3"/>
  <c r="T86" i="3" s="1"/>
  <c r="I86" i="10" s="1"/>
  <c r="O87" i="10" s="1"/>
  <c r="D81" i="3"/>
  <c r="D81" i="9" s="1"/>
  <c r="E81" i="3"/>
  <c r="E81" i="9" s="1"/>
  <c r="F81" i="3"/>
  <c r="F81" i="9" s="1"/>
  <c r="O81" i="3"/>
  <c r="D81" i="10" s="1"/>
  <c r="P81" i="3"/>
  <c r="E81" i="10" s="1"/>
  <c r="Q81" i="3"/>
  <c r="F81" i="10" s="1"/>
  <c r="D82" i="3"/>
  <c r="D82" i="9" s="1"/>
  <c r="E82" i="3"/>
  <c r="E82" i="9" s="1"/>
  <c r="F82" i="3"/>
  <c r="F82" i="9" s="1"/>
  <c r="O82" i="3"/>
  <c r="D82" i="10" s="1"/>
  <c r="P82" i="3"/>
  <c r="E82" i="10" s="1"/>
  <c r="Q82" i="3"/>
  <c r="F82" i="10" s="1"/>
  <c r="D83" i="3"/>
  <c r="D83" i="9" s="1"/>
  <c r="E83" i="3"/>
  <c r="E83" i="9" s="1"/>
  <c r="F83" i="3"/>
  <c r="F83" i="9" s="1"/>
  <c r="O83" i="3"/>
  <c r="D83" i="10" s="1"/>
  <c r="P83" i="3"/>
  <c r="E83" i="10" s="1"/>
  <c r="Q83" i="3"/>
  <c r="F83" i="10" s="1"/>
  <c r="D84" i="3"/>
  <c r="D84" i="9" s="1"/>
  <c r="E84" i="3"/>
  <c r="E84" i="9" s="1"/>
  <c r="F84" i="3"/>
  <c r="F84" i="9" s="1"/>
  <c r="O84" i="3"/>
  <c r="D84" i="10" s="1"/>
  <c r="P84" i="3"/>
  <c r="E84" i="10" s="1"/>
  <c r="Q84" i="3"/>
  <c r="F84" i="10" s="1"/>
  <c r="R81" i="2"/>
  <c r="S81" i="2"/>
  <c r="T81" i="4" s="1"/>
  <c r="R82" i="2"/>
  <c r="S82" i="2"/>
  <c r="T82" i="4" s="1"/>
  <c r="R83" i="2"/>
  <c r="S83" i="4" s="1"/>
  <c r="Z83" i="4" s="1"/>
  <c r="S83" i="2"/>
  <c r="T83" i="4" s="1"/>
  <c r="R84" i="2"/>
  <c r="S84" i="4" s="1"/>
  <c r="Z84" i="4" s="1"/>
  <c r="S84" i="2"/>
  <c r="T84" i="4" s="1"/>
  <c r="G82" i="2"/>
  <c r="H82" i="2"/>
  <c r="H82" i="4" s="1"/>
  <c r="G83" i="2"/>
  <c r="H83" i="2"/>
  <c r="H83" i="4" s="1"/>
  <c r="G84" i="2"/>
  <c r="H84" i="2"/>
  <c r="H84" i="4" s="1"/>
  <c r="G81" i="2"/>
  <c r="H81" i="2"/>
  <c r="H81" i="4" s="1"/>
  <c r="I85" i="4" l="1"/>
  <c r="K85" i="4" s="1"/>
  <c r="U86" i="4"/>
  <c r="U86" i="2"/>
  <c r="I86" i="1" s="1"/>
  <c r="X87" i="3"/>
  <c r="M87" i="10" s="1"/>
  <c r="P86" i="9"/>
  <c r="K87" i="4"/>
  <c r="W88" i="3"/>
  <c r="L88" i="10" s="1"/>
  <c r="R89" i="10" s="1"/>
  <c r="I85" i="3"/>
  <c r="I85" i="9" s="1"/>
  <c r="O86" i="9" s="1"/>
  <c r="M85" i="3"/>
  <c r="M85" i="9" s="1"/>
  <c r="H85" i="3"/>
  <c r="H85" i="9" s="1"/>
  <c r="N86" i="9" s="1"/>
  <c r="L85" i="3"/>
  <c r="L85" i="9" s="1"/>
  <c r="R86" i="9" s="1"/>
  <c r="G85" i="3"/>
  <c r="G85" i="9" s="1"/>
  <c r="L88" i="3"/>
  <c r="L88" i="9" s="1"/>
  <c r="R89" i="9" s="1"/>
  <c r="G84" i="4"/>
  <c r="N84" i="4" s="1"/>
  <c r="T88" i="3"/>
  <c r="I88" i="10" s="1"/>
  <c r="O89" i="10" s="1"/>
  <c r="J88" i="10"/>
  <c r="V87" i="3"/>
  <c r="K87" i="10" s="1"/>
  <c r="Q88" i="10" s="1"/>
  <c r="J87" i="10"/>
  <c r="J85" i="4"/>
  <c r="S87" i="3"/>
  <c r="H87" i="10" s="1"/>
  <c r="N88" i="10" s="1"/>
  <c r="G82" i="4"/>
  <c r="N82" i="4" s="1"/>
  <c r="M86" i="3"/>
  <c r="M86" i="9" s="1"/>
  <c r="J86" i="9"/>
  <c r="U86" i="9" s="1"/>
  <c r="G83" i="4"/>
  <c r="N83" i="4" s="1"/>
  <c r="T82" i="2"/>
  <c r="S82" i="4"/>
  <c r="Z82" i="4" s="1"/>
  <c r="H87" i="3"/>
  <c r="H87" i="9" s="1"/>
  <c r="N88" i="9" s="1"/>
  <c r="J87" i="9"/>
  <c r="U85" i="2"/>
  <c r="I85" i="1" s="1"/>
  <c r="U85" i="4"/>
  <c r="X86" i="3"/>
  <c r="M86" i="10" s="1"/>
  <c r="J86" i="10"/>
  <c r="S88" i="3"/>
  <c r="H88" i="10" s="1"/>
  <c r="N89" i="10" s="1"/>
  <c r="R87" i="3"/>
  <c r="G87" i="10" s="1"/>
  <c r="I86" i="4"/>
  <c r="U87" i="2"/>
  <c r="I87" i="1" s="1"/>
  <c r="U87" i="4"/>
  <c r="I81" i="2"/>
  <c r="J81" i="2" s="1"/>
  <c r="G81" i="1"/>
  <c r="G81" i="4"/>
  <c r="N81" i="4" s="1"/>
  <c r="K85" i="3"/>
  <c r="K85" i="9" s="1"/>
  <c r="Q86" i="9" s="1"/>
  <c r="W87" i="3"/>
  <c r="L87" i="10" s="1"/>
  <c r="R88" i="10" s="1"/>
  <c r="T81" i="2"/>
  <c r="S81" i="4"/>
  <c r="Z81" i="4" s="1"/>
  <c r="R85" i="3"/>
  <c r="G85" i="10" s="1"/>
  <c r="J85" i="10"/>
  <c r="T85" i="3"/>
  <c r="I85" i="10" s="1"/>
  <c r="O86" i="10" s="1"/>
  <c r="K88" i="3"/>
  <c r="K88" i="9" s="1"/>
  <c r="Q89" i="9" s="1"/>
  <c r="J88" i="9"/>
  <c r="J81" i="3"/>
  <c r="L81" i="3" s="1"/>
  <c r="L81" i="9" s="1"/>
  <c r="R82" i="9" s="1"/>
  <c r="V85" i="3"/>
  <c r="K85" i="10" s="1"/>
  <c r="Q86" i="10" s="1"/>
  <c r="K87" i="3"/>
  <c r="K87" i="9" s="1"/>
  <c r="Q88" i="9" s="1"/>
  <c r="X85" i="3"/>
  <c r="M85" i="10" s="1"/>
  <c r="J83" i="3"/>
  <c r="G83" i="3" s="1"/>
  <c r="G83" i="9" s="1"/>
  <c r="S85" i="3"/>
  <c r="H85" i="10" s="1"/>
  <c r="N86" i="10" s="1"/>
  <c r="I86" i="3"/>
  <c r="I86" i="9" s="1"/>
  <c r="O87" i="9" s="1"/>
  <c r="X88" i="3"/>
  <c r="M88" i="10" s="1"/>
  <c r="R88" i="3"/>
  <c r="G88" i="10" s="1"/>
  <c r="I88" i="3"/>
  <c r="I88" i="9" s="1"/>
  <c r="O89" i="9" s="1"/>
  <c r="I87" i="3"/>
  <c r="I87" i="9" s="1"/>
  <c r="O88" i="9" s="1"/>
  <c r="L86" i="3"/>
  <c r="L86" i="9" s="1"/>
  <c r="R87" i="9" s="1"/>
  <c r="G87" i="3"/>
  <c r="G87" i="9" s="1"/>
  <c r="W85" i="3"/>
  <c r="L85" i="10" s="1"/>
  <c r="R86" i="10" s="1"/>
  <c r="H86" i="3"/>
  <c r="H86" i="9" s="1"/>
  <c r="N87" i="9" s="1"/>
  <c r="R86" i="3"/>
  <c r="G86" i="10" s="1"/>
  <c r="M87" i="3"/>
  <c r="M87" i="9" s="1"/>
  <c r="K86" i="3"/>
  <c r="K86" i="9" s="1"/>
  <c r="Q87" i="9" s="1"/>
  <c r="U81" i="3"/>
  <c r="J81" i="10" s="1"/>
  <c r="L87" i="3"/>
  <c r="L87" i="9" s="1"/>
  <c r="R88" i="9" s="1"/>
  <c r="G88" i="3"/>
  <c r="G88" i="9" s="1"/>
  <c r="G86" i="3"/>
  <c r="G86" i="9" s="1"/>
  <c r="M88" i="3"/>
  <c r="M88" i="9" s="1"/>
  <c r="U88" i="4"/>
  <c r="U88" i="2"/>
  <c r="I88" i="1" s="1"/>
  <c r="I88" i="4"/>
  <c r="S86" i="3"/>
  <c r="H86" i="10" s="1"/>
  <c r="N87" i="10" s="1"/>
  <c r="V86" i="3"/>
  <c r="K86" i="10" s="1"/>
  <c r="Q87" i="10" s="1"/>
  <c r="W86" i="3"/>
  <c r="L86" i="10" s="1"/>
  <c r="R87" i="10" s="1"/>
  <c r="M87" i="4"/>
  <c r="T84" i="2"/>
  <c r="T83" i="2"/>
  <c r="U84" i="3"/>
  <c r="U83" i="3"/>
  <c r="I83" i="2"/>
  <c r="J83" i="2" s="1"/>
  <c r="G83" i="1" s="1"/>
  <c r="J84" i="3"/>
  <c r="I84" i="2"/>
  <c r="J84" i="2" s="1"/>
  <c r="G84" i="1" s="1"/>
  <c r="U82" i="3"/>
  <c r="J82" i="3"/>
  <c r="K82" i="3" s="1"/>
  <c r="K82" i="9" s="1"/>
  <c r="Q83" i="9" s="1"/>
  <c r="I82" i="2"/>
  <c r="J82" i="2" s="1"/>
  <c r="G82" i="1" s="1"/>
  <c r="K81" i="3"/>
  <c r="K81" i="9" s="1"/>
  <c r="Q82" i="9" s="1"/>
  <c r="G81" i="3"/>
  <c r="G81" i="9" s="1"/>
  <c r="R76" i="2"/>
  <c r="S76" i="2"/>
  <c r="T76" i="4" s="1"/>
  <c r="R77" i="2"/>
  <c r="S77" i="4" s="1"/>
  <c r="Z77" i="4" s="1"/>
  <c r="S77" i="2"/>
  <c r="T77" i="4" s="1"/>
  <c r="R78" i="2"/>
  <c r="S78" i="4" s="1"/>
  <c r="Z78" i="4" s="1"/>
  <c r="S78" i="2"/>
  <c r="T78" i="4" s="1"/>
  <c r="R79" i="2"/>
  <c r="S79" i="4" s="1"/>
  <c r="Z79" i="4" s="1"/>
  <c r="S79" i="2"/>
  <c r="T79" i="4" s="1"/>
  <c r="R80" i="2"/>
  <c r="S80" i="4" s="1"/>
  <c r="Z80" i="4" s="1"/>
  <c r="S80" i="2"/>
  <c r="T80" i="4" s="1"/>
  <c r="G76" i="2"/>
  <c r="H76" i="2"/>
  <c r="H76" i="4" s="1"/>
  <c r="G77" i="2"/>
  <c r="H77" i="2"/>
  <c r="H77" i="4" s="1"/>
  <c r="G78" i="2"/>
  <c r="H78" i="2"/>
  <c r="H78" i="4" s="1"/>
  <c r="G79" i="2"/>
  <c r="H79" i="2"/>
  <c r="H79" i="4" s="1"/>
  <c r="G80" i="2"/>
  <c r="H80" i="2"/>
  <c r="H80" i="4" s="1"/>
  <c r="O76" i="3"/>
  <c r="D76" i="10" s="1"/>
  <c r="P76" i="3"/>
  <c r="E76" i="10" s="1"/>
  <c r="Q76" i="3"/>
  <c r="F76" i="10" s="1"/>
  <c r="O77" i="3"/>
  <c r="D77" i="10" s="1"/>
  <c r="P77" i="3"/>
  <c r="E77" i="10" s="1"/>
  <c r="Q77" i="3"/>
  <c r="F77" i="10" s="1"/>
  <c r="O78" i="3"/>
  <c r="D78" i="10" s="1"/>
  <c r="P78" i="3"/>
  <c r="E78" i="10" s="1"/>
  <c r="Q78" i="3"/>
  <c r="O79" i="3"/>
  <c r="D79" i="10" s="1"/>
  <c r="P79" i="3"/>
  <c r="E79" i="10" s="1"/>
  <c r="Q79" i="3"/>
  <c r="F79" i="10" s="1"/>
  <c r="O80" i="3"/>
  <c r="D80" i="10" s="1"/>
  <c r="P80" i="3"/>
  <c r="E80" i="10" s="1"/>
  <c r="Q80" i="3"/>
  <c r="F80" i="10" s="1"/>
  <c r="D76" i="3"/>
  <c r="D76" i="9" s="1"/>
  <c r="E76" i="3"/>
  <c r="E76" i="9" s="1"/>
  <c r="F76" i="3"/>
  <c r="F76" i="9" s="1"/>
  <c r="D77" i="3"/>
  <c r="D77" i="9" s="1"/>
  <c r="E77" i="3"/>
  <c r="E77" i="9" s="1"/>
  <c r="F77" i="3"/>
  <c r="F77" i="9" s="1"/>
  <c r="D78" i="3"/>
  <c r="D78" i="9" s="1"/>
  <c r="E78" i="3"/>
  <c r="E78" i="9" s="1"/>
  <c r="F78" i="3"/>
  <c r="F78" i="9" s="1"/>
  <c r="D79" i="3"/>
  <c r="D79" i="9" s="1"/>
  <c r="E79" i="3"/>
  <c r="E79" i="9" s="1"/>
  <c r="F79" i="3"/>
  <c r="F79" i="9" s="1"/>
  <c r="D80" i="3"/>
  <c r="D80" i="9" s="1"/>
  <c r="E80" i="3"/>
  <c r="E80" i="9" s="1"/>
  <c r="F80" i="3"/>
  <c r="F80" i="9" s="1"/>
  <c r="R75" i="2"/>
  <c r="S75" i="4" s="1"/>
  <c r="Z75" i="4" s="1"/>
  <c r="S75" i="2"/>
  <c r="R74" i="2"/>
  <c r="S74" i="4" s="1"/>
  <c r="Z74" i="4" s="1"/>
  <c r="S74" i="2"/>
  <c r="T74" i="4" s="1"/>
  <c r="R73" i="2"/>
  <c r="S73" i="4" s="1"/>
  <c r="Z73" i="4" s="1"/>
  <c r="S73" i="2"/>
  <c r="T73" i="4" s="1"/>
  <c r="G75" i="2"/>
  <c r="H75" i="2"/>
  <c r="H75" i="4" s="1"/>
  <c r="G74" i="2"/>
  <c r="H74" i="2"/>
  <c r="H74" i="4" s="1"/>
  <c r="G73" i="2"/>
  <c r="H73" i="2"/>
  <c r="H73" i="4" s="1"/>
  <c r="M85" i="4" l="1"/>
  <c r="U87" i="10"/>
  <c r="V86" i="4"/>
  <c r="W86" i="4"/>
  <c r="Y86" i="4" s="1"/>
  <c r="U88" i="10"/>
  <c r="U89" i="10"/>
  <c r="U86" i="10"/>
  <c r="U88" i="9"/>
  <c r="U89" i="9"/>
  <c r="U87" i="9"/>
  <c r="X81" i="3"/>
  <c r="M81" i="10" s="1"/>
  <c r="I82" i="3"/>
  <c r="I82" i="9" s="1"/>
  <c r="O83" i="9" s="1"/>
  <c r="T81" i="3"/>
  <c r="I81" i="10" s="1"/>
  <c r="O82" i="10" s="1"/>
  <c r="S86" i="9"/>
  <c r="P88" i="10"/>
  <c r="M81" i="3"/>
  <c r="M81" i="9" s="1"/>
  <c r="P82" i="10"/>
  <c r="P87" i="10"/>
  <c r="S87" i="10" s="1"/>
  <c r="P89" i="10"/>
  <c r="S89" i="10" s="1"/>
  <c r="P87" i="9"/>
  <c r="S87" i="9" s="1"/>
  <c r="P89" i="9"/>
  <c r="S89" i="9" s="1"/>
  <c r="P86" i="10"/>
  <c r="S86" i="10" s="1"/>
  <c r="P88" i="9"/>
  <c r="S88" i="9" s="1"/>
  <c r="V81" i="3"/>
  <c r="K81" i="10" s="1"/>
  <c r="Q82" i="10" s="1"/>
  <c r="R81" i="3"/>
  <c r="G81" i="10" s="1"/>
  <c r="W81" i="3"/>
  <c r="L81" i="10" s="1"/>
  <c r="R82" i="10" s="1"/>
  <c r="R82" i="3"/>
  <c r="G82" i="10" s="1"/>
  <c r="J82" i="10"/>
  <c r="U82" i="10" s="1"/>
  <c r="G78" i="4"/>
  <c r="N78" i="4" s="1"/>
  <c r="I84" i="4"/>
  <c r="H84" i="3"/>
  <c r="H84" i="9" s="1"/>
  <c r="N85" i="9" s="1"/>
  <c r="J84" i="9"/>
  <c r="S81" i="3"/>
  <c r="H81" i="10" s="1"/>
  <c r="N82" i="10" s="1"/>
  <c r="I81" i="4"/>
  <c r="V85" i="4"/>
  <c r="W85" i="4"/>
  <c r="H83" i="3"/>
  <c r="H83" i="9" s="1"/>
  <c r="N84" i="9" s="1"/>
  <c r="J83" i="9"/>
  <c r="G73" i="4"/>
  <c r="N73" i="4" s="1"/>
  <c r="U78" i="3"/>
  <c r="X78" i="3" s="1"/>
  <c r="M78" i="10" s="1"/>
  <c r="F78" i="10"/>
  <c r="G77" i="4"/>
  <c r="N77" i="4" s="1"/>
  <c r="I83" i="3"/>
  <c r="I83" i="9" s="1"/>
  <c r="O84" i="9" s="1"/>
  <c r="L83" i="3"/>
  <c r="L83" i="9" s="1"/>
  <c r="R84" i="9" s="1"/>
  <c r="I83" i="4"/>
  <c r="T75" i="2"/>
  <c r="T75" i="4"/>
  <c r="V87" i="4"/>
  <c r="W87" i="4"/>
  <c r="S88" i="10"/>
  <c r="G80" i="4"/>
  <c r="N80" i="4" s="1"/>
  <c r="W84" i="3"/>
  <c r="L84" i="10" s="1"/>
  <c r="R85" i="10" s="1"/>
  <c r="J84" i="10"/>
  <c r="H81" i="3"/>
  <c r="H81" i="9" s="1"/>
  <c r="N82" i="9" s="1"/>
  <c r="J81" i="9"/>
  <c r="U82" i="2"/>
  <c r="I82" i="1" s="1"/>
  <c r="U82" i="4"/>
  <c r="I81" i="3"/>
  <c r="I81" i="9" s="1"/>
  <c r="O82" i="9" s="1"/>
  <c r="I82" i="4"/>
  <c r="U83" i="2"/>
  <c r="I83" i="1" s="1"/>
  <c r="U83" i="4"/>
  <c r="U81" i="2"/>
  <c r="I81" i="1" s="1"/>
  <c r="U81" i="4"/>
  <c r="K86" i="4"/>
  <c r="J86" i="4"/>
  <c r="W83" i="3"/>
  <c r="L83" i="10" s="1"/>
  <c r="R84" i="10" s="1"/>
  <c r="J83" i="10"/>
  <c r="U83" i="10" s="1"/>
  <c r="G74" i="4"/>
  <c r="N74" i="4" s="1"/>
  <c r="G76" i="4"/>
  <c r="N76" i="4" s="1"/>
  <c r="G75" i="4"/>
  <c r="N75" i="4" s="1"/>
  <c r="G79" i="4"/>
  <c r="N79" i="4" s="1"/>
  <c r="T76" i="2"/>
  <c r="S76" i="4"/>
  <c r="Z76" i="4" s="1"/>
  <c r="R83" i="3"/>
  <c r="G83" i="10" s="1"/>
  <c r="M82" i="3"/>
  <c r="M82" i="9" s="1"/>
  <c r="J82" i="9"/>
  <c r="U84" i="2"/>
  <c r="I84" i="1" s="1"/>
  <c r="U84" i="4"/>
  <c r="K83" i="3"/>
  <c r="K83" i="9" s="1"/>
  <c r="Q84" i="9" s="1"/>
  <c r="M83" i="3"/>
  <c r="M83" i="9" s="1"/>
  <c r="H82" i="3"/>
  <c r="H82" i="9" s="1"/>
  <c r="N83" i="9" s="1"/>
  <c r="L82" i="3"/>
  <c r="L82" i="9" s="1"/>
  <c r="R83" i="9" s="1"/>
  <c r="L84" i="3"/>
  <c r="L84" i="9" s="1"/>
  <c r="R85" i="9" s="1"/>
  <c r="V88" i="4"/>
  <c r="W88" i="4"/>
  <c r="J88" i="4"/>
  <c r="K88" i="4"/>
  <c r="S84" i="3"/>
  <c r="H84" i="10" s="1"/>
  <c r="N85" i="10" s="1"/>
  <c r="G82" i="3"/>
  <c r="G82" i="9" s="1"/>
  <c r="S83" i="3"/>
  <c r="H83" i="10" s="1"/>
  <c r="N84" i="10" s="1"/>
  <c r="V83" i="3"/>
  <c r="K83" i="10" s="1"/>
  <c r="Q84" i="10" s="1"/>
  <c r="X84" i="3"/>
  <c r="M84" i="10" s="1"/>
  <c r="R84" i="3"/>
  <c r="G84" i="10" s="1"/>
  <c r="X83" i="3"/>
  <c r="M83" i="10" s="1"/>
  <c r="V84" i="3"/>
  <c r="K84" i="10" s="1"/>
  <c r="Q85" i="10" s="1"/>
  <c r="T84" i="3"/>
  <c r="I84" i="10" s="1"/>
  <c r="O85" i="10" s="1"/>
  <c r="T83" i="3"/>
  <c r="I83" i="10" s="1"/>
  <c r="O84" i="10" s="1"/>
  <c r="K84" i="3"/>
  <c r="K84" i="9" s="1"/>
  <c r="Q85" i="9" s="1"/>
  <c r="G84" i="3"/>
  <c r="G84" i="9" s="1"/>
  <c r="M84" i="3"/>
  <c r="M84" i="9" s="1"/>
  <c r="I84" i="3"/>
  <c r="I84" i="9" s="1"/>
  <c r="O85" i="9" s="1"/>
  <c r="V82" i="3"/>
  <c r="K82" i="10" s="1"/>
  <c r="Q83" i="10" s="1"/>
  <c r="X82" i="3"/>
  <c r="M82" i="10" s="1"/>
  <c r="T82" i="3"/>
  <c r="I82" i="10" s="1"/>
  <c r="O83" i="10" s="1"/>
  <c r="S82" i="3"/>
  <c r="H82" i="10" s="1"/>
  <c r="N83" i="10" s="1"/>
  <c r="W82" i="3"/>
  <c r="L82" i="10" s="1"/>
  <c r="R83" i="10" s="1"/>
  <c r="T80" i="2"/>
  <c r="T77" i="2"/>
  <c r="U80" i="3"/>
  <c r="V80" i="3" s="1"/>
  <c r="K80" i="10" s="1"/>
  <c r="Q81" i="10" s="1"/>
  <c r="I77" i="2"/>
  <c r="J77" i="2" s="1"/>
  <c r="G77" i="1" s="1"/>
  <c r="T79" i="2"/>
  <c r="T73" i="2"/>
  <c r="T78" i="2"/>
  <c r="J78" i="3"/>
  <c r="I74" i="2"/>
  <c r="J74" i="2" s="1"/>
  <c r="G74" i="1" s="1"/>
  <c r="U77" i="3"/>
  <c r="U76" i="3"/>
  <c r="T74" i="2"/>
  <c r="I79" i="2"/>
  <c r="J79" i="2" s="1"/>
  <c r="G79" i="1" s="1"/>
  <c r="I75" i="2"/>
  <c r="J75" i="2" s="1"/>
  <c r="G75" i="1" s="1"/>
  <c r="I73" i="2"/>
  <c r="J73" i="2" s="1"/>
  <c r="G73" i="1" s="1"/>
  <c r="J77" i="3"/>
  <c r="J80" i="3"/>
  <c r="I78" i="2"/>
  <c r="J78" i="2" s="1"/>
  <c r="G78" i="1" s="1"/>
  <c r="I80" i="2"/>
  <c r="J80" i="2" s="1"/>
  <c r="G80" i="1" s="1"/>
  <c r="J79" i="3"/>
  <c r="I76" i="2"/>
  <c r="J76" i="2" s="1"/>
  <c r="G76" i="1" s="1"/>
  <c r="U79" i="3"/>
  <c r="W78" i="3"/>
  <c r="L78" i="10" s="1"/>
  <c r="R79" i="10" s="1"/>
  <c r="T78" i="3"/>
  <c r="I78" i="10" s="1"/>
  <c r="O79" i="10" s="1"/>
  <c r="J76" i="3"/>
  <c r="R72" i="2"/>
  <c r="S72" i="4" s="1"/>
  <c r="Z72" i="4" s="1"/>
  <c r="S72" i="2"/>
  <c r="T72" i="4" s="1"/>
  <c r="G72" i="2"/>
  <c r="H72" i="2"/>
  <c r="H72" i="4" s="1"/>
  <c r="U82" i="9" l="1"/>
  <c r="U84" i="10"/>
  <c r="R78" i="3"/>
  <c r="G78" i="10" s="1"/>
  <c r="V78" i="3"/>
  <c r="K78" i="10" s="1"/>
  <c r="Q79" i="10" s="1"/>
  <c r="U85" i="10"/>
  <c r="U83" i="9"/>
  <c r="U84" i="9"/>
  <c r="U85" i="9"/>
  <c r="S82" i="10"/>
  <c r="P84" i="9"/>
  <c r="S84" i="9" s="1"/>
  <c r="P85" i="9"/>
  <c r="S85" i="9" s="1"/>
  <c r="P82" i="9"/>
  <c r="S82" i="9" s="1"/>
  <c r="P83" i="10"/>
  <c r="S83" i="10" s="1"/>
  <c r="P84" i="10"/>
  <c r="S84" i="10" s="1"/>
  <c r="P83" i="9"/>
  <c r="S83" i="9" s="1"/>
  <c r="P85" i="10"/>
  <c r="S85" i="10" s="1"/>
  <c r="L86" i="4"/>
  <c r="H86" i="1" s="1"/>
  <c r="X87" i="4"/>
  <c r="J87" i="1" s="1"/>
  <c r="G77" i="3"/>
  <c r="G77" i="9" s="1"/>
  <c r="J77" i="9"/>
  <c r="J81" i="4"/>
  <c r="K81" i="4"/>
  <c r="I80" i="4"/>
  <c r="U74" i="2"/>
  <c r="I74" i="1" s="1"/>
  <c r="U74" i="4"/>
  <c r="U73" i="2"/>
  <c r="I73" i="1" s="1"/>
  <c r="U73" i="4"/>
  <c r="U75" i="2"/>
  <c r="I75" i="1" s="1"/>
  <c r="U75" i="4"/>
  <c r="W75" i="4" s="1"/>
  <c r="G76" i="3"/>
  <c r="G76" i="9" s="1"/>
  <c r="J76" i="9"/>
  <c r="X76" i="3"/>
  <c r="M76" i="10" s="1"/>
  <c r="J76" i="10"/>
  <c r="U79" i="2"/>
  <c r="I79" i="1" s="1"/>
  <c r="U79" i="4"/>
  <c r="M88" i="4"/>
  <c r="L89" i="4"/>
  <c r="H89" i="1" s="1"/>
  <c r="U76" i="2"/>
  <c r="I76" i="1" s="1"/>
  <c r="U76" i="4"/>
  <c r="L87" i="4"/>
  <c r="H87" i="1" s="1"/>
  <c r="M86" i="4"/>
  <c r="V82" i="4"/>
  <c r="W82" i="4"/>
  <c r="X86" i="4"/>
  <c r="J86" i="1" s="1"/>
  <c r="Y85" i="4"/>
  <c r="W80" i="3"/>
  <c r="L80" i="10" s="1"/>
  <c r="R81" i="10" s="1"/>
  <c r="J80" i="10"/>
  <c r="H79" i="3"/>
  <c r="H79" i="9" s="1"/>
  <c r="N80" i="9" s="1"/>
  <c r="J79" i="9"/>
  <c r="U78" i="2"/>
  <c r="I78" i="1" s="1"/>
  <c r="U78" i="4"/>
  <c r="I78" i="4"/>
  <c r="M80" i="3"/>
  <c r="M80" i="9" s="1"/>
  <c r="J80" i="9"/>
  <c r="U80" i="9" s="1"/>
  <c r="I77" i="4"/>
  <c r="L88" i="4"/>
  <c r="H88" i="1" s="1"/>
  <c r="V81" i="4"/>
  <c r="W81" i="4"/>
  <c r="Y87" i="4"/>
  <c r="K83" i="4"/>
  <c r="J83" i="4"/>
  <c r="S78" i="3"/>
  <c r="H78" i="10" s="1"/>
  <c r="N79" i="10" s="1"/>
  <c r="J78" i="10"/>
  <c r="X79" i="3"/>
  <c r="M79" i="10" s="1"/>
  <c r="J79" i="10"/>
  <c r="S77" i="3"/>
  <c r="H77" i="10" s="1"/>
  <c r="N78" i="10" s="1"/>
  <c r="J77" i="10"/>
  <c r="V83" i="4"/>
  <c r="W83" i="4"/>
  <c r="I75" i="4"/>
  <c r="I74" i="4"/>
  <c r="U80" i="2"/>
  <c r="I80" i="1" s="1"/>
  <c r="U80" i="4"/>
  <c r="Y88" i="4"/>
  <c r="X89" i="4"/>
  <c r="J89" i="1" s="1"/>
  <c r="V84" i="4"/>
  <c r="W84" i="4"/>
  <c r="I73" i="4"/>
  <c r="U77" i="2"/>
  <c r="I77" i="1" s="1"/>
  <c r="U77" i="4"/>
  <c r="X88" i="4"/>
  <c r="J88" i="1" s="1"/>
  <c r="G72" i="4"/>
  <c r="N72" i="4" s="1"/>
  <c r="I76" i="4"/>
  <c r="I79" i="4"/>
  <c r="H78" i="3"/>
  <c r="H78" i="9" s="1"/>
  <c r="N79" i="9" s="1"/>
  <c r="J78" i="9"/>
  <c r="K82" i="4"/>
  <c r="J82" i="4"/>
  <c r="J84" i="4"/>
  <c r="K84" i="4"/>
  <c r="K79" i="3"/>
  <c r="K79" i="9" s="1"/>
  <c r="Q80" i="9" s="1"/>
  <c r="X80" i="3"/>
  <c r="M80" i="10" s="1"/>
  <c r="R80" i="3"/>
  <c r="G80" i="10" s="1"/>
  <c r="T80" i="3"/>
  <c r="I80" i="10" s="1"/>
  <c r="O81" i="10" s="1"/>
  <c r="S80" i="3"/>
  <c r="H80" i="10" s="1"/>
  <c r="N81" i="10" s="1"/>
  <c r="M79" i="3"/>
  <c r="M79" i="9" s="1"/>
  <c r="L79" i="3"/>
  <c r="L79" i="9" s="1"/>
  <c r="R80" i="9" s="1"/>
  <c r="T77" i="3"/>
  <c r="I77" i="10" s="1"/>
  <c r="O78" i="10" s="1"/>
  <c r="G79" i="3"/>
  <c r="G79" i="9" s="1"/>
  <c r="I79" i="3"/>
  <c r="I79" i="9" s="1"/>
  <c r="O80" i="9" s="1"/>
  <c r="L80" i="3"/>
  <c r="L80" i="9" s="1"/>
  <c r="R81" i="9" s="1"/>
  <c r="G80" i="3"/>
  <c r="G80" i="9" s="1"/>
  <c r="I78" i="3"/>
  <c r="I78" i="9" s="1"/>
  <c r="O79" i="9" s="1"/>
  <c r="W77" i="3"/>
  <c r="L77" i="10" s="1"/>
  <c r="R78" i="10" s="1"/>
  <c r="V77" i="3"/>
  <c r="K77" i="10" s="1"/>
  <c r="Q78" i="10" s="1"/>
  <c r="R77" i="3"/>
  <c r="G77" i="10" s="1"/>
  <c r="X77" i="3"/>
  <c r="M77" i="10" s="1"/>
  <c r="M78" i="3"/>
  <c r="M78" i="9" s="1"/>
  <c r="K78" i="3"/>
  <c r="K78" i="9" s="1"/>
  <c r="Q79" i="9" s="1"/>
  <c r="L78" i="3"/>
  <c r="L78" i="9" s="1"/>
  <c r="R79" i="9" s="1"/>
  <c r="G78" i="3"/>
  <c r="G78" i="9" s="1"/>
  <c r="L77" i="3"/>
  <c r="L77" i="9" s="1"/>
  <c r="R78" i="9" s="1"/>
  <c r="K77" i="3"/>
  <c r="K77" i="9" s="1"/>
  <c r="Q78" i="9" s="1"/>
  <c r="I77" i="3"/>
  <c r="I77" i="9" s="1"/>
  <c r="O78" i="9" s="1"/>
  <c r="M77" i="3"/>
  <c r="M77" i="9" s="1"/>
  <c r="H77" i="3"/>
  <c r="H77" i="9" s="1"/>
  <c r="N78" i="9" s="1"/>
  <c r="S76" i="3"/>
  <c r="H76" i="10" s="1"/>
  <c r="N77" i="10" s="1"/>
  <c r="T76" i="3"/>
  <c r="I76" i="10" s="1"/>
  <c r="O77" i="10" s="1"/>
  <c r="V76" i="3"/>
  <c r="K76" i="10" s="1"/>
  <c r="Q77" i="10" s="1"/>
  <c r="R76" i="3"/>
  <c r="G76" i="10" s="1"/>
  <c r="I72" i="2"/>
  <c r="J72" i="2" s="1"/>
  <c r="G72" i="1" s="1"/>
  <c r="I80" i="3"/>
  <c r="I80" i="9" s="1"/>
  <c r="O81" i="9" s="1"/>
  <c r="W76" i="3"/>
  <c r="L76" i="10" s="1"/>
  <c r="R77" i="10" s="1"/>
  <c r="T72" i="2"/>
  <c r="K80" i="3"/>
  <c r="K80" i="9" s="1"/>
  <c r="Q81" i="9" s="1"/>
  <c r="H80" i="3"/>
  <c r="H80" i="9" s="1"/>
  <c r="N81" i="9" s="1"/>
  <c r="S79" i="3"/>
  <c r="H79" i="10" s="1"/>
  <c r="N80" i="10" s="1"/>
  <c r="T79" i="3"/>
  <c r="I79" i="10" s="1"/>
  <c r="O80" i="10" s="1"/>
  <c r="W79" i="3"/>
  <c r="L79" i="10" s="1"/>
  <c r="R80" i="10" s="1"/>
  <c r="V79" i="3"/>
  <c r="K79" i="10" s="1"/>
  <c r="Q80" i="10" s="1"/>
  <c r="R79" i="3"/>
  <c r="G79" i="10" s="1"/>
  <c r="L76" i="3"/>
  <c r="L76" i="9" s="1"/>
  <c r="R77" i="9" s="1"/>
  <c r="M76" i="3"/>
  <c r="M76" i="9" s="1"/>
  <c r="H76" i="3"/>
  <c r="H76" i="9" s="1"/>
  <c r="N77" i="9" s="1"/>
  <c r="I76" i="3"/>
  <c r="I76" i="9" s="1"/>
  <c r="O77" i="9" s="1"/>
  <c r="K76" i="3"/>
  <c r="K76" i="9" s="1"/>
  <c r="Q77" i="9" s="1"/>
  <c r="R71" i="2"/>
  <c r="S71" i="4" s="1"/>
  <c r="Z71" i="4" s="1"/>
  <c r="S71" i="2"/>
  <c r="T71" i="4" s="1"/>
  <c r="G71" i="2"/>
  <c r="H71" i="2"/>
  <c r="H71" i="4" s="1"/>
  <c r="M81" i="4" l="1"/>
  <c r="V75" i="4"/>
  <c r="U77" i="10"/>
  <c r="U78" i="9"/>
  <c r="U78" i="10"/>
  <c r="U79" i="9"/>
  <c r="U80" i="10"/>
  <c r="U81" i="10"/>
  <c r="U79" i="10"/>
  <c r="U81" i="9"/>
  <c r="U77" i="9"/>
  <c r="Y84" i="4"/>
  <c r="Y81" i="4"/>
  <c r="P79" i="9"/>
  <c r="S79" i="9" s="1"/>
  <c r="P78" i="9"/>
  <c r="S78" i="9" s="1"/>
  <c r="P80" i="10"/>
  <c r="S80" i="10" s="1"/>
  <c r="X83" i="4"/>
  <c r="J83" i="1" s="1"/>
  <c r="P81" i="9"/>
  <c r="S81" i="9" s="1"/>
  <c r="P81" i="10"/>
  <c r="S81" i="10" s="1"/>
  <c r="P77" i="9"/>
  <c r="S77" i="9" s="1"/>
  <c r="P77" i="10"/>
  <c r="S77" i="10" s="1"/>
  <c r="P79" i="10"/>
  <c r="S79" i="10" s="1"/>
  <c r="P78" i="10"/>
  <c r="S78" i="10" s="1"/>
  <c r="P80" i="9"/>
  <c r="S80" i="9" s="1"/>
  <c r="M84" i="4"/>
  <c r="Y82" i="4"/>
  <c r="K75" i="4"/>
  <c r="J75" i="4"/>
  <c r="W78" i="4"/>
  <c r="V78" i="4"/>
  <c r="K80" i="4"/>
  <c r="J80" i="4"/>
  <c r="K79" i="4"/>
  <c r="J79" i="4"/>
  <c r="L83" i="4"/>
  <c r="H83" i="1" s="1"/>
  <c r="W79" i="4"/>
  <c r="V79" i="4"/>
  <c r="Y75" i="4"/>
  <c r="K77" i="4"/>
  <c r="J77" i="4"/>
  <c r="G71" i="4"/>
  <c r="N71" i="4" s="1"/>
  <c r="X84" i="4"/>
  <c r="J84" i="1" s="1"/>
  <c r="I72" i="4"/>
  <c r="L85" i="4"/>
  <c r="H85" i="1" s="1"/>
  <c r="L84" i="4"/>
  <c r="H84" i="1" s="1"/>
  <c r="V77" i="4"/>
  <c r="W77" i="4"/>
  <c r="M83" i="4"/>
  <c r="X82" i="4"/>
  <c r="J82" i="1" s="1"/>
  <c r="U72" i="2"/>
  <c r="I72" i="1" s="1"/>
  <c r="U72" i="4"/>
  <c r="V80" i="4"/>
  <c r="W80" i="4"/>
  <c r="L82" i="4"/>
  <c r="H82" i="1" s="1"/>
  <c r="K76" i="4"/>
  <c r="J76" i="4"/>
  <c r="K73" i="4"/>
  <c r="J73" i="4"/>
  <c r="J78" i="4"/>
  <c r="K78" i="4"/>
  <c r="W73" i="4"/>
  <c r="V73" i="4"/>
  <c r="M82" i="4"/>
  <c r="K74" i="4"/>
  <c r="J74" i="4"/>
  <c r="W76" i="4"/>
  <c r="V76" i="4"/>
  <c r="Y83" i="4"/>
  <c r="X85" i="4"/>
  <c r="J85" i="1" s="1"/>
  <c r="W74" i="4"/>
  <c r="V74" i="4"/>
  <c r="I71" i="2"/>
  <c r="T71" i="2"/>
  <c r="D70" i="3"/>
  <c r="D70" i="9" s="1"/>
  <c r="E70" i="3"/>
  <c r="E70" i="9" s="1"/>
  <c r="F70" i="3"/>
  <c r="F70" i="9" s="1"/>
  <c r="O70" i="3"/>
  <c r="D70" i="10" s="1"/>
  <c r="P70" i="3"/>
  <c r="E70" i="10" s="1"/>
  <c r="Q70" i="3"/>
  <c r="F70" i="10" s="1"/>
  <c r="D71" i="3"/>
  <c r="D71" i="9" s="1"/>
  <c r="E71" i="3"/>
  <c r="E71" i="9" s="1"/>
  <c r="F71" i="3"/>
  <c r="F71" i="9" s="1"/>
  <c r="O71" i="3"/>
  <c r="D71" i="10" s="1"/>
  <c r="P71" i="3"/>
  <c r="E71" i="10" s="1"/>
  <c r="Q71" i="3"/>
  <c r="F71" i="10" s="1"/>
  <c r="D72" i="3"/>
  <c r="D72" i="9" s="1"/>
  <c r="E72" i="3"/>
  <c r="E72" i="9" s="1"/>
  <c r="F72" i="3"/>
  <c r="F72" i="9" s="1"/>
  <c r="O72" i="3"/>
  <c r="D72" i="10" s="1"/>
  <c r="P72" i="3"/>
  <c r="E72" i="10" s="1"/>
  <c r="Q72" i="3"/>
  <c r="F72" i="10" s="1"/>
  <c r="D73" i="3"/>
  <c r="D73" i="9" s="1"/>
  <c r="E73" i="3"/>
  <c r="E73" i="9" s="1"/>
  <c r="F73" i="3"/>
  <c r="F73" i="9" s="1"/>
  <c r="O73" i="3"/>
  <c r="D73" i="10" s="1"/>
  <c r="P73" i="3"/>
  <c r="E73" i="10" s="1"/>
  <c r="Q73" i="3"/>
  <c r="F73" i="10" s="1"/>
  <c r="D74" i="3"/>
  <c r="D74" i="9" s="1"/>
  <c r="E74" i="3"/>
  <c r="E74" i="9" s="1"/>
  <c r="F74" i="3"/>
  <c r="F74" i="9" s="1"/>
  <c r="O74" i="3"/>
  <c r="D74" i="10" s="1"/>
  <c r="P74" i="3"/>
  <c r="E74" i="10" s="1"/>
  <c r="D75" i="3"/>
  <c r="D75" i="9" s="1"/>
  <c r="E75" i="3"/>
  <c r="E75" i="9" s="1"/>
  <c r="F75" i="3"/>
  <c r="F75" i="9" s="1"/>
  <c r="O75" i="3"/>
  <c r="D75" i="10" s="1"/>
  <c r="P75" i="3"/>
  <c r="E75" i="10" s="1"/>
  <c r="Q75" i="3"/>
  <c r="F75" i="10" s="1"/>
  <c r="R70" i="2"/>
  <c r="S70" i="4" s="1"/>
  <c r="Z70" i="4" s="1"/>
  <c r="S70" i="2"/>
  <c r="T70" i="4" s="1"/>
  <c r="G70" i="2"/>
  <c r="H70" i="2"/>
  <c r="H70" i="4" s="1"/>
  <c r="X76" i="4" l="1"/>
  <c r="J76" i="1" s="1"/>
  <c r="L74" i="4"/>
  <c r="H74" i="1" s="1"/>
  <c r="X81" i="4"/>
  <c r="J81" i="1" s="1"/>
  <c r="X79" i="4"/>
  <c r="J79" i="1" s="1"/>
  <c r="M78" i="4"/>
  <c r="J71" i="2"/>
  <c r="G71" i="1" s="1"/>
  <c r="Y73" i="4"/>
  <c r="Y77" i="4"/>
  <c r="X74" i="4"/>
  <c r="J74" i="1" s="1"/>
  <c r="M77" i="4"/>
  <c r="M73" i="4"/>
  <c r="M80" i="4"/>
  <c r="M74" i="4"/>
  <c r="L78" i="4"/>
  <c r="H78" i="1" s="1"/>
  <c r="Y80" i="4"/>
  <c r="Y79" i="4"/>
  <c r="Y78" i="4"/>
  <c r="Y74" i="4"/>
  <c r="X77" i="4"/>
  <c r="J77" i="1" s="1"/>
  <c r="X78" i="4"/>
  <c r="J78" i="1" s="1"/>
  <c r="X80" i="4"/>
  <c r="J80" i="1" s="1"/>
  <c r="G70" i="4"/>
  <c r="N70" i="4" s="1"/>
  <c r="V72" i="4"/>
  <c r="W72" i="4"/>
  <c r="K72" i="4"/>
  <c r="J72" i="4"/>
  <c r="L75" i="4"/>
  <c r="H75" i="1" s="1"/>
  <c r="L77" i="4"/>
  <c r="H77" i="1" s="1"/>
  <c r="L76" i="4"/>
  <c r="H76" i="1" s="1"/>
  <c r="X75" i="4"/>
  <c r="J75" i="1" s="1"/>
  <c r="L79" i="4"/>
  <c r="H79" i="1" s="1"/>
  <c r="M75" i="4"/>
  <c r="U71" i="2"/>
  <c r="I71" i="1" s="1"/>
  <c r="U71" i="4"/>
  <c r="Y76" i="4"/>
  <c r="L81" i="4"/>
  <c r="H81" i="1" s="1"/>
  <c r="M76" i="4"/>
  <c r="M79" i="4"/>
  <c r="I71" i="4"/>
  <c r="L80" i="4"/>
  <c r="H80" i="1" s="1"/>
  <c r="J72" i="3"/>
  <c r="M72" i="3" s="1"/>
  <c r="M72" i="9" s="1"/>
  <c r="T70" i="2"/>
  <c r="J70" i="3"/>
  <c r="I70" i="2"/>
  <c r="U70" i="3"/>
  <c r="U75" i="3"/>
  <c r="U74" i="3"/>
  <c r="U73" i="3"/>
  <c r="J75" i="3"/>
  <c r="J74" i="3"/>
  <c r="K74" i="3" s="1"/>
  <c r="K74" i="9" s="1"/>
  <c r="Q75" i="9" s="1"/>
  <c r="J73" i="3"/>
  <c r="U72" i="3"/>
  <c r="U71" i="3"/>
  <c r="J71" i="3"/>
  <c r="D69" i="3"/>
  <c r="D69" i="9" s="1"/>
  <c r="E69" i="3"/>
  <c r="E69" i="9" s="1"/>
  <c r="F69" i="3"/>
  <c r="F69" i="9" s="1"/>
  <c r="O69" i="3"/>
  <c r="D69" i="10" s="1"/>
  <c r="P69" i="3"/>
  <c r="E69" i="10" s="1"/>
  <c r="Q69" i="3"/>
  <c r="F69" i="10" s="1"/>
  <c r="R69" i="2"/>
  <c r="S69" i="4" s="1"/>
  <c r="Z69" i="4" s="1"/>
  <c r="S69" i="2"/>
  <c r="T69" i="4" s="1"/>
  <c r="G69" i="2"/>
  <c r="H69" i="2"/>
  <c r="H69" i="4" s="1"/>
  <c r="X73" i="4" l="1"/>
  <c r="J73" i="1" s="1"/>
  <c r="L73" i="4"/>
  <c r="H73" i="1" s="1"/>
  <c r="H74" i="3"/>
  <c r="H74" i="9" s="1"/>
  <c r="N75" i="9" s="1"/>
  <c r="Y72" i="4"/>
  <c r="J70" i="2"/>
  <c r="G70" i="1" s="1"/>
  <c r="M74" i="3"/>
  <c r="M74" i="9" s="1"/>
  <c r="M71" i="3"/>
  <c r="M71" i="9" s="1"/>
  <c r="J71" i="9"/>
  <c r="H70" i="3"/>
  <c r="H70" i="9" s="1"/>
  <c r="N71" i="9" s="1"/>
  <c r="J70" i="9"/>
  <c r="L72" i="3"/>
  <c r="L72" i="9" s="1"/>
  <c r="R73" i="9" s="1"/>
  <c r="J72" i="9"/>
  <c r="I75" i="3"/>
  <c r="I75" i="9" s="1"/>
  <c r="O76" i="9" s="1"/>
  <c r="J75" i="9"/>
  <c r="R71" i="3"/>
  <c r="G71" i="10" s="1"/>
  <c r="J71" i="10"/>
  <c r="S73" i="3"/>
  <c r="H73" i="10" s="1"/>
  <c r="N74" i="10" s="1"/>
  <c r="J73" i="10"/>
  <c r="U70" i="2"/>
  <c r="I70" i="1" s="1"/>
  <c r="U70" i="4"/>
  <c r="G69" i="4"/>
  <c r="N69" i="4" s="1"/>
  <c r="T72" i="3"/>
  <c r="I72" i="10" s="1"/>
  <c r="O73" i="10" s="1"/>
  <c r="J72" i="10"/>
  <c r="W75" i="3"/>
  <c r="L75" i="10" s="1"/>
  <c r="R76" i="10" s="1"/>
  <c r="J75" i="10"/>
  <c r="I70" i="3"/>
  <c r="I70" i="9" s="1"/>
  <c r="O71" i="9" s="1"/>
  <c r="L70" i="3"/>
  <c r="L70" i="9" s="1"/>
  <c r="R71" i="9" s="1"/>
  <c r="W71" i="4"/>
  <c r="V71" i="4"/>
  <c r="M72" i="4"/>
  <c r="L73" i="3"/>
  <c r="L73" i="9" s="1"/>
  <c r="R74" i="9" s="1"/>
  <c r="J73" i="9"/>
  <c r="W70" i="3"/>
  <c r="L70" i="10" s="1"/>
  <c r="R71" i="10" s="1"/>
  <c r="J70" i="10"/>
  <c r="M70" i="3"/>
  <c r="M70" i="9" s="1"/>
  <c r="K70" i="3"/>
  <c r="K70" i="9" s="1"/>
  <c r="Q71" i="9" s="1"/>
  <c r="J71" i="4"/>
  <c r="K71" i="4"/>
  <c r="H75" i="3"/>
  <c r="H75" i="9" s="1"/>
  <c r="N76" i="9" s="1"/>
  <c r="L74" i="3"/>
  <c r="L74" i="9" s="1"/>
  <c r="R75" i="9" s="1"/>
  <c r="J74" i="9"/>
  <c r="I70" i="4"/>
  <c r="S74" i="3"/>
  <c r="H74" i="10" s="1"/>
  <c r="N75" i="10" s="1"/>
  <c r="J74" i="10"/>
  <c r="I69" i="2"/>
  <c r="J69" i="2" s="1"/>
  <c r="G69" i="1" s="1"/>
  <c r="V71" i="3"/>
  <c r="K71" i="10" s="1"/>
  <c r="Q72" i="10" s="1"/>
  <c r="G70" i="3"/>
  <c r="G70" i="9" s="1"/>
  <c r="R74" i="3"/>
  <c r="G74" i="10" s="1"/>
  <c r="V70" i="3"/>
  <c r="K70" i="10" s="1"/>
  <c r="Q71" i="10" s="1"/>
  <c r="G72" i="3"/>
  <c r="G72" i="9" s="1"/>
  <c r="H72" i="3"/>
  <c r="H72" i="9" s="1"/>
  <c r="N73" i="9" s="1"/>
  <c r="I72" i="3"/>
  <c r="I72" i="9" s="1"/>
  <c r="O73" i="9" s="1"/>
  <c r="J69" i="3"/>
  <c r="K72" i="3"/>
  <c r="K72" i="9" s="1"/>
  <c r="Q73" i="9" s="1"/>
  <c r="G75" i="3"/>
  <c r="G75" i="9" s="1"/>
  <c r="T70" i="3"/>
  <c r="I70" i="10" s="1"/>
  <c r="O71" i="10" s="1"/>
  <c r="R70" i="3"/>
  <c r="G70" i="10" s="1"/>
  <c r="M75" i="3"/>
  <c r="M75" i="9" s="1"/>
  <c r="X74" i="3"/>
  <c r="M74" i="10" s="1"/>
  <c r="R75" i="3"/>
  <c r="G75" i="10" s="1"/>
  <c r="S70" i="3"/>
  <c r="H70" i="10" s="1"/>
  <c r="N71" i="10" s="1"/>
  <c r="X70" i="3"/>
  <c r="M70" i="10" s="1"/>
  <c r="V75" i="3"/>
  <c r="K75" i="10" s="1"/>
  <c r="Q76" i="10" s="1"/>
  <c r="T69" i="2"/>
  <c r="T74" i="3"/>
  <c r="I74" i="10" s="1"/>
  <c r="O75" i="10" s="1"/>
  <c r="G74" i="3"/>
  <c r="G74" i="9" s="1"/>
  <c r="T71" i="3"/>
  <c r="I71" i="10" s="1"/>
  <c r="O72" i="10" s="1"/>
  <c r="I74" i="3"/>
  <c r="I74" i="9" s="1"/>
  <c r="O75" i="9" s="1"/>
  <c r="L75" i="3"/>
  <c r="L75" i="9" s="1"/>
  <c r="R76" i="9" s="1"/>
  <c r="U69" i="3"/>
  <c r="K75" i="3"/>
  <c r="K75" i="9" s="1"/>
  <c r="Q76" i="9" s="1"/>
  <c r="V74" i="3"/>
  <c r="K74" i="10" s="1"/>
  <c r="Q75" i="10" s="1"/>
  <c r="S75" i="3"/>
  <c r="H75" i="10" s="1"/>
  <c r="N76" i="10" s="1"/>
  <c r="X75" i="3"/>
  <c r="M75" i="10" s="1"/>
  <c r="T75" i="3"/>
  <c r="I75" i="10" s="1"/>
  <c r="O76" i="10" s="1"/>
  <c r="W74" i="3"/>
  <c r="L74" i="10" s="1"/>
  <c r="R75" i="10" s="1"/>
  <c r="W73" i="3"/>
  <c r="L73" i="10" s="1"/>
  <c r="R74" i="10" s="1"/>
  <c r="R73" i="3"/>
  <c r="G73" i="10" s="1"/>
  <c r="X73" i="3"/>
  <c r="M73" i="10" s="1"/>
  <c r="V73" i="3"/>
  <c r="K73" i="10" s="1"/>
  <c r="Q74" i="10" s="1"/>
  <c r="T73" i="3"/>
  <c r="I73" i="10" s="1"/>
  <c r="O74" i="10" s="1"/>
  <c r="G73" i="3"/>
  <c r="G73" i="9" s="1"/>
  <c r="H73" i="3"/>
  <c r="H73" i="9" s="1"/>
  <c r="N74" i="9" s="1"/>
  <c r="M73" i="3"/>
  <c r="M73" i="9" s="1"/>
  <c r="K73" i="3"/>
  <c r="K73" i="9" s="1"/>
  <c r="Q74" i="9" s="1"/>
  <c r="I73" i="3"/>
  <c r="I73" i="9" s="1"/>
  <c r="O74" i="9" s="1"/>
  <c r="S72" i="3"/>
  <c r="H72" i="10" s="1"/>
  <c r="N73" i="10" s="1"/>
  <c r="V72" i="3"/>
  <c r="K72" i="10" s="1"/>
  <c r="Q73" i="10" s="1"/>
  <c r="X72" i="3"/>
  <c r="M72" i="10" s="1"/>
  <c r="R72" i="3"/>
  <c r="G72" i="10" s="1"/>
  <c r="W72" i="3"/>
  <c r="L72" i="10" s="1"/>
  <c r="R73" i="10" s="1"/>
  <c r="W71" i="3"/>
  <c r="L71" i="10" s="1"/>
  <c r="R72" i="10" s="1"/>
  <c r="S71" i="3"/>
  <c r="H71" i="10" s="1"/>
  <c r="N72" i="10" s="1"/>
  <c r="X71" i="3"/>
  <c r="M71" i="10" s="1"/>
  <c r="K71" i="3"/>
  <c r="K71" i="9" s="1"/>
  <c r="Q72" i="9" s="1"/>
  <c r="H71" i="3"/>
  <c r="H71" i="9" s="1"/>
  <c r="N72" i="9" s="1"/>
  <c r="L71" i="3"/>
  <c r="L71" i="9" s="1"/>
  <c r="R72" i="9" s="1"/>
  <c r="G71" i="3"/>
  <c r="G71" i="9" s="1"/>
  <c r="I71" i="3"/>
  <c r="I71" i="9" s="1"/>
  <c r="O72" i="9" s="1"/>
  <c r="U73" i="9" l="1"/>
  <c r="U71" i="9"/>
  <c r="U71" i="10"/>
  <c r="U72" i="10"/>
  <c r="U74" i="10"/>
  <c r="U72" i="9"/>
  <c r="U73" i="10"/>
  <c r="U70" i="9"/>
  <c r="U75" i="9"/>
  <c r="U76" i="9"/>
  <c r="U74" i="9"/>
  <c r="U75" i="10"/>
  <c r="U76" i="10"/>
  <c r="P74" i="9"/>
  <c r="S74" i="9" s="1"/>
  <c r="P72" i="10"/>
  <c r="S72" i="10" s="1"/>
  <c r="P72" i="9"/>
  <c r="S72" i="9" s="1"/>
  <c r="P73" i="10"/>
  <c r="S73" i="10" s="1"/>
  <c r="P76" i="9"/>
  <c r="S76" i="9" s="1"/>
  <c r="P75" i="10"/>
  <c r="S75" i="10" s="1"/>
  <c r="P73" i="9"/>
  <c r="S73" i="9" s="1"/>
  <c r="P75" i="9"/>
  <c r="S75" i="9" s="1"/>
  <c r="P76" i="10"/>
  <c r="S76" i="10" s="1"/>
  <c r="P71" i="10"/>
  <c r="S71" i="10" s="1"/>
  <c r="P74" i="10"/>
  <c r="S74" i="10" s="1"/>
  <c r="P71" i="9"/>
  <c r="S71" i="9" s="1"/>
  <c r="M71" i="4"/>
  <c r="M69" i="3"/>
  <c r="M69" i="9" s="1"/>
  <c r="J69" i="9"/>
  <c r="I69" i="4"/>
  <c r="L72" i="4"/>
  <c r="H72" i="1" s="1"/>
  <c r="Y71" i="4"/>
  <c r="X72" i="4"/>
  <c r="J72" i="1" s="1"/>
  <c r="K70" i="4"/>
  <c r="J70" i="4"/>
  <c r="U69" i="2"/>
  <c r="I69" i="1" s="1"/>
  <c r="U69" i="4"/>
  <c r="S69" i="3"/>
  <c r="H69" i="10" s="1"/>
  <c r="N70" i="10" s="1"/>
  <c r="J69" i="10"/>
  <c r="U70" i="10" s="1"/>
  <c r="V70" i="4"/>
  <c r="W70" i="4"/>
  <c r="G69" i="3"/>
  <c r="G69" i="9" s="1"/>
  <c r="H69" i="3"/>
  <c r="H69" i="9" s="1"/>
  <c r="N70" i="9" s="1"/>
  <c r="I69" i="3"/>
  <c r="I69" i="9" s="1"/>
  <c r="O70" i="9" s="1"/>
  <c r="K69" i="3"/>
  <c r="K69" i="9" s="1"/>
  <c r="Q70" i="9" s="1"/>
  <c r="L69" i="3"/>
  <c r="L69" i="9" s="1"/>
  <c r="R70" i="9" s="1"/>
  <c r="R69" i="3"/>
  <c r="G69" i="10" s="1"/>
  <c r="X69" i="3"/>
  <c r="M69" i="10" s="1"/>
  <c r="W69" i="3"/>
  <c r="L69" i="10" s="1"/>
  <c r="R70" i="10" s="1"/>
  <c r="V69" i="3"/>
  <c r="K69" i="10" s="1"/>
  <c r="Q70" i="10" s="1"/>
  <c r="T69" i="3"/>
  <c r="I69" i="10" s="1"/>
  <c r="O70" i="10" s="1"/>
  <c r="P64" i="3"/>
  <c r="E64" i="10" s="1"/>
  <c r="Q64" i="3"/>
  <c r="F64" i="10" s="1"/>
  <c r="P65" i="3"/>
  <c r="E65" i="10" s="1"/>
  <c r="Q65" i="3"/>
  <c r="F65" i="10" s="1"/>
  <c r="P66" i="3"/>
  <c r="E66" i="10" s="1"/>
  <c r="Q66" i="3"/>
  <c r="F66" i="10" s="1"/>
  <c r="P67" i="3"/>
  <c r="E67" i="10" s="1"/>
  <c r="Q67" i="3"/>
  <c r="F67" i="10" s="1"/>
  <c r="P68" i="3"/>
  <c r="E68" i="10" s="1"/>
  <c r="Q68" i="3"/>
  <c r="F68" i="10" s="1"/>
  <c r="O64" i="3"/>
  <c r="D64" i="10" s="1"/>
  <c r="O65" i="3"/>
  <c r="D65" i="10" s="1"/>
  <c r="O66" i="3"/>
  <c r="D66" i="10" s="1"/>
  <c r="O67" i="3"/>
  <c r="D67" i="10" s="1"/>
  <c r="O68" i="3"/>
  <c r="D68" i="10" s="1"/>
  <c r="F66" i="3"/>
  <c r="F66" i="9" s="1"/>
  <c r="F67" i="3"/>
  <c r="F67" i="9" s="1"/>
  <c r="F68" i="3"/>
  <c r="F68" i="9" s="1"/>
  <c r="E66" i="3"/>
  <c r="E66" i="9" s="1"/>
  <c r="E67" i="3"/>
  <c r="E67" i="9" s="1"/>
  <c r="E68" i="3"/>
  <c r="E68" i="9" s="1"/>
  <c r="D66" i="3"/>
  <c r="D66" i="9" s="1"/>
  <c r="D67" i="3"/>
  <c r="D67" i="9" s="1"/>
  <c r="D68" i="3"/>
  <c r="D68" i="9" s="1"/>
  <c r="R66" i="2"/>
  <c r="S66" i="4" s="1"/>
  <c r="Z66" i="4" s="1"/>
  <c r="S66" i="2"/>
  <c r="T66" i="4" s="1"/>
  <c r="R67" i="2"/>
  <c r="S67" i="4" s="1"/>
  <c r="Z67" i="4" s="1"/>
  <c r="S67" i="2"/>
  <c r="T67" i="4" s="1"/>
  <c r="R68" i="2"/>
  <c r="S68" i="4" s="1"/>
  <c r="Z68" i="4" s="1"/>
  <c r="S68" i="2"/>
  <c r="T68" i="4" s="1"/>
  <c r="H66" i="2"/>
  <c r="H66" i="4" s="1"/>
  <c r="H67" i="2"/>
  <c r="H67" i="4" s="1"/>
  <c r="H68" i="2"/>
  <c r="H68" i="4" s="1"/>
  <c r="G66" i="2"/>
  <c r="G67" i="2"/>
  <c r="G68" i="2"/>
  <c r="Y70" i="4" l="1"/>
  <c r="X71" i="4"/>
  <c r="J71" i="1" s="1"/>
  <c r="P70" i="10"/>
  <c r="P70" i="9"/>
  <c r="S70" i="9" s="1"/>
  <c r="M70" i="4"/>
  <c r="S70" i="10"/>
  <c r="G66" i="4"/>
  <c r="N66" i="4" s="1"/>
  <c r="V69" i="4"/>
  <c r="W69" i="4"/>
  <c r="K69" i="4"/>
  <c r="J69" i="4"/>
  <c r="G67" i="4"/>
  <c r="N67" i="4" s="1"/>
  <c r="L71" i="4"/>
  <c r="H71" i="1" s="1"/>
  <c r="G68" i="4"/>
  <c r="N68" i="4" s="1"/>
  <c r="J67" i="3"/>
  <c r="T66" i="2"/>
  <c r="I67" i="2"/>
  <c r="J67" i="2" s="1"/>
  <c r="G67" i="1" s="1"/>
  <c r="I66" i="2"/>
  <c r="J66" i="2" s="1"/>
  <c r="G66" i="1" s="1"/>
  <c r="U67" i="3"/>
  <c r="T67" i="3" s="1"/>
  <c r="I67" i="10" s="1"/>
  <c r="O68" i="10" s="1"/>
  <c r="T68" i="2"/>
  <c r="U68" i="3"/>
  <c r="U64" i="3"/>
  <c r="I68" i="2"/>
  <c r="J68" i="2" s="1"/>
  <c r="G68" i="1" s="1"/>
  <c r="J68" i="3"/>
  <c r="K68" i="3" s="1"/>
  <c r="K68" i="9" s="1"/>
  <c r="Q69" i="9" s="1"/>
  <c r="U66" i="3"/>
  <c r="J66" i="10" s="1"/>
  <c r="U65" i="3"/>
  <c r="T67" i="2"/>
  <c r="R65" i="2"/>
  <c r="S65" i="4" s="1"/>
  <c r="Z65" i="4" s="1"/>
  <c r="S65" i="2"/>
  <c r="G65" i="2"/>
  <c r="H65" i="2"/>
  <c r="H65" i="4" s="1"/>
  <c r="P67" i="10" l="1"/>
  <c r="Y69" i="4"/>
  <c r="L70" i="4"/>
  <c r="H70" i="1" s="1"/>
  <c r="T68" i="3"/>
  <c r="I68" i="10" s="1"/>
  <c r="O69" i="10" s="1"/>
  <c r="J68" i="10"/>
  <c r="U67" i="2"/>
  <c r="I67" i="1" s="1"/>
  <c r="U67" i="4"/>
  <c r="R65" i="3"/>
  <c r="G65" i="10" s="1"/>
  <c r="J65" i="10"/>
  <c r="U68" i="2"/>
  <c r="I68" i="1" s="1"/>
  <c r="U68" i="4"/>
  <c r="I66" i="4"/>
  <c r="L68" i="3"/>
  <c r="L68" i="9" s="1"/>
  <c r="R69" i="9" s="1"/>
  <c r="J68" i="9"/>
  <c r="I67" i="4"/>
  <c r="V67" i="3"/>
  <c r="K67" i="10" s="1"/>
  <c r="Q68" i="10" s="1"/>
  <c r="J67" i="10"/>
  <c r="U67" i="10" s="1"/>
  <c r="I65" i="2"/>
  <c r="J65" i="2" s="1"/>
  <c r="G65" i="1" s="1"/>
  <c r="G65" i="4"/>
  <c r="N65" i="4" s="1"/>
  <c r="I68" i="4"/>
  <c r="U66" i="2"/>
  <c r="I66" i="1" s="1"/>
  <c r="U66" i="4"/>
  <c r="M69" i="4"/>
  <c r="T65" i="2"/>
  <c r="T65" i="4"/>
  <c r="V64" i="3"/>
  <c r="K64" i="10" s="1"/>
  <c r="Q65" i="10" s="1"/>
  <c r="J64" i="10"/>
  <c r="G67" i="3"/>
  <c r="G67" i="9" s="1"/>
  <c r="J67" i="9"/>
  <c r="X70" i="4"/>
  <c r="J70" i="1" s="1"/>
  <c r="X67" i="3"/>
  <c r="M67" i="10" s="1"/>
  <c r="L67" i="3"/>
  <c r="L67" i="9" s="1"/>
  <c r="R68" i="9" s="1"/>
  <c r="H67" i="3"/>
  <c r="H67" i="9" s="1"/>
  <c r="N68" i="9" s="1"/>
  <c r="W68" i="3"/>
  <c r="L68" i="10" s="1"/>
  <c r="R69" i="10" s="1"/>
  <c r="S67" i="3"/>
  <c r="H67" i="10" s="1"/>
  <c r="N68" i="10" s="1"/>
  <c r="M67" i="3"/>
  <c r="M67" i="9" s="1"/>
  <c r="I67" i="3"/>
  <c r="I67" i="9" s="1"/>
  <c r="O68" i="9" s="1"/>
  <c r="K67" i="3"/>
  <c r="K67" i="9" s="1"/>
  <c r="Q68" i="9" s="1"/>
  <c r="X68" i="3"/>
  <c r="M68" i="10" s="1"/>
  <c r="W67" i="3"/>
  <c r="L67" i="10" s="1"/>
  <c r="R68" i="10" s="1"/>
  <c r="R67" i="3"/>
  <c r="G67" i="10" s="1"/>
  <c r="R64" i="3"/>
  <c r="G64" i="10" s="1"/>
  <c r="W64" i="3"/>
  <c r="L64" i="10" s="1"/>
  <c r="R65" i="10" s="1"/>
  <c r="T64" i="3"/>
  <c r="I64" i="10" s="1"/>
  <c r="O65" i="10" s="1"/>
  <c r="S64" i="3"/>
  <c r="H64" i="10" s="1"/>
  <c r="N65" i="10" s="1"/>
  <c r="R68" i="3"/>
  <c r="G68" i="10" s="1"/>
  <c r="X64" i="3"/>
  <c r="M64" i="10" s="1"/>
  <c r="V68" i="3"/>
  <c r="K68" i="10" s="1"/>
  <c r="Q69" i="10" s="1"/>
  <c r="S68" i="3"/>
  <c r="H68" i="10" s="1"/>
  <c r="N69" i="10" s="1"/>
  <c r="M68" i="3"/>
  <c r="M68" i="9" s="1"/>
  <c r="G68" i="3"/>
  <c r="G68" i="9" s="1"/>
  <c r="H68" i="3"/>
  <c r="H68" i="9" s="1"/>
  <c r="N69" i="9" s="1"/>
  <c r="I68" i="3"/>
  <c r="I68" i="9" s="1"/>
  <c r="O69" i="9" s="1"/>
  <c r="V66" i="3"/>
  <c r="K66" i="10" s="1"/>
  <c r="Q67" i="10" s="1"/>
  <c r="S66" i="3"/>
  <c r="H66" i="10" s="1"/>
  <c r="N67" i="10" s="1"/>
  <c r="T66" i="3"/>
  <c r="I66" i="10" s="1"/>
  <c r="O67" i="10" s="1"/>
  <c r="W66" i="3"/>
  <c r="L66" i="10" s="1"/>
  <c r="R67" i="10" s="1"/>
  <c r="X66" i="3"/>
  <c r="M66" i="10" s="1"/>
  <c r="W65" i="3"/>
  <c r="L65" i="10" s="1"/>
  <c r="R66" i="10" s="1"/>
  <c r="S65" i="3"/>
  <c r="H65" i="10" s="1"/>
  <c r="N66" i="10" s="1"/>
  <c r="T65" i="3"/>
  <c r="I65" i="10" s="1"/>
  <c r="O66" i="10" s="1"/>
  <c r="V65" i="3"/>
  <c r="K65" i="10" s="1"/>
  <c r="Q66" i="10" s="1"/>
  <c r="X65" i="3"/>
  <c r="M65" i="10" s="1"/>
  <c r="R66" i="3"/>
  <c r="G66" i="10" s="1"/>
  <c r="R64" i="2"/>
  <c r="S64" i="4" s="1"/>
  <c r="Z64" i="4" s="1"/>
  <c r="S64" i="2"/>
  <c r="T64" i="4" s="1"/>
  <c r="G64" i="2"/>
  <c r="H64" i="2"/>
  <c r="H64" i="4" s="1"/>
  <c r="U68" i="10" l="1"/>
  <c r="U69" i="10"/>
  <c r="U68" i="9"/>
  <c r="U69" i="9"/>
  <c r="U65" i="10"/>
  <c r="U66" i="10"/>
  <c r="P68" i="9"/>
  <c r="S68" i="9" s="1"/>
  <c r="P69" i="10"/>
  <c r="S69" i="10" s="1"/>
  <c r="P65" i="10"/>
  <c r="S65" i="10" s="1"/>
  <c r="P66" i="10"/>
  <c r="S66" i="10" s="1"/>
  <c r="P69" i="9"/>
  <c r="S69" i="9" s="1"/>
  <c r="P68" i="10"/>
  <c r="S68" i="10" s="1"/>
  <c r="S67" i="10"/>
  <c r="G64" i="4"/>
  <c r="N64" i="4" s="1"/>
  <c r="V66" i="4"/>
  <c r="W66" i="4"/>
  <c r="I65" i="4"/>
  <c r="W67" i="4"/>
  <c r="V67" i="4"/>
  <c r="K68" i="4"/>
  <c r="J68" i="4"/>
  <c r="K67" i="4"/>
  <c r="J67" i="4"/>
  <c r="K66" i="4"/>
  <c r="J66" i="4"/>
  <c r="U65" i="2"/>
  <c r="I65" i="1" s="1"/>
  <c r="U65" i="4"/>
  <c r="W65" i="4" s="1"/>
  <c r="W68" i="4"/>
  <c r="V68" i="4"/>
  <c r="T64" i="2"/>
  <c r="I64" i="2"/>
  <c r="D63" i="3"/>
  <c r="D63" i="9" s="1"/>
  <c r="E63" i="3"/>
  <c r="E63" i="9" s="1"/>
  <c r="F63" i="3"/>
  <c r="F63" i="9" s="1"/>
  <c r="O63" i="3"/>
  <c r="D63" i="10" s="1"/>
  <c r="P63" i="3"/>
  <c r="E63" i="10" s="1"/>
  <c r="Q63" i="3"/>
  <c r="F63" i="10" s="1"/>
  <c r="D64" i="3"/>
  <c r="D64" i="9" s="1"/>
  <c r="E64" i="3"/>
  <c r="E64" i="9" s="1"/>
  <c r="F64" i="3"/>
  <c r="F64" i="9" s="1"/>
  <c r="D65" i="3"/>
  <c r="D65" i="9" s="1"/>
  <c r="E65" i="3"/>
  <c r="E65" i="9" s="1"/>
  <c r="F65" i="3"/>
  <c r="F65" i="9" s="1"/>
  <c r="J66" i="3"/>
  <c r="J66" i="9" s="1"/>
  <c r="R63" i="2"/>
  <c r="S63" i="4" s="1"/>
  <c r="Z63" i="4" s="1"/>
  <c r="S63" i="2"/>
  <c r="T63" i="4" s="1"/>
  <c r="G63" i="2"/>
  <c r="H63" i="2"/>
  <c r="U67" i="9" l="1"/>
  <c r="P67" i="9"/>
  <c r="J64" i="2"/>
  <c r="G64" i="1" s="1"/>
  <c r="I63" i="2"/>
  <c r="J63" i="2" s="1"/>
  <c r="G63" i="1" s="1"/>
  <c r="H63" i="4"/>
  <c r="J65" i="4"/>
  <c r="K65" i="4"/>
  <c r="M66" i="4"/>
  <c r="L67" i="4"/>
  <c r="H67" i="1" s="1"/>
  <c r="U64" i="2"/>
  <c r="I64" i="1" s="1"/>
  <c r="U64" i="4"/>
  <c r="M67" i="4"/>
  <c r="G63" i="4"/>
  <c r="N63" i="4" s="1"/>
  <c r="I64" i="4"/>
  <c r="X68" i="4"/>
  <c r="J68" i="1" s="1"/>
  <c r="L68" i="4"/>
  <c r="H68" i="1" s="1"/>
  <c r="Y66" i="4"/>
  <c r="Y68" i="4"/>
  <c r="X69" i="4"/>
  <c r="J69" i="1" s="1"/>
  <c r="M68" i="4"/>
  <c r="L69" i="4"/>
  <c r="H69" i="1" s="1"/>
  <c r="V65" i="4"/>
  <c r="X66" i="4" s="1"/>
  <c r="J66" i="1" s="1"/>
  <c r="Y67" i="4"/>
  <c r="X67" i="4"/>
  <c r="J67" i="1" s="1"/>
  <c r="T63" i="2"/>
  <c r="J63" i="3"/>
  <c r="U63" i="3"/>
  <c r="J65" i="3"/>
  <c r="J64" i="3"/>
  <c r="H66" i="3"/>
  <c r="H66" i="9" s="1"/>
  <c r="N67" i="9" s="1"/>
  <c r="L66" i="3"/>
  <c r="L66" i="9" s="1"/>
  <c r="R67" i="9" s="1"/>
  <c r="I66" i="3"/>
  <c r="I66" i="9" s="1"/>
  <c r="O67" i="9" s="1"/>
  <c r="K66" i="3"/>
  <c r="K66" i="9" s="1"/>
  <c r="Q67" i="9" s="1"/>
  <c r="M66" i="3"/>
  <c r="M66" i="9" s="1"/>
  <c r="G66" i="3"/>
  <c r="G66" i="9" s="1"/>
  <c r="R62" i="2"/>
  <c r="S62" i="4" s="1"/>
  <c r="Z62" i="4" s="1"/>
  <c r="S62" i="2"/>
  <c r="T62" i="4" s="1"/>
  <c r="R61" i="2"/>
  <c r="S61" i="4" s="1"/>
  <c r="Z61" i="4" s="1"/>
  <c r="S61" i="2"/>
  <c r="T61" i="4" s="1"/>
  <c r="G62" i="2"/>
  <c r="H62" i="2"/>
  <c r="H62" i="4" s="1"/>
  <c r="G61" i="2"/>
  <c r="H61" i="2"/>
  <c r="H61" i="4" s="1"/>
  <c r="G61" i="4" l="1"/>
  <c r="N61" i="4" s="1"/>
  <c r="R63" i="3"/>
  <c r="G63" i="10" s="1"/>
  <c r="J63" i="10"/>
  <c r="I63" i="3"/>
  <c r="I63" i="9" s="1"/>
  <c r="O64" i="9" s="1"/>
  <c r="J63" i="9"/>
  <c r="G62" i="4"/>
  <c r="N62" i="4" s="1"/>
  <c r="U63" i="2"/>
  <c r="I63" i="1" s="1"/>
  <c r="U63" i="4"/>
  <c r="M65" i="4"/>
  <c r="V64" i="4"/>
  <c r="W64" i="4"/>
  <c r="J63" i="4"/>
  <c r="M64" i="3"/>
  <c r="M64" i="9" s="1"/>
  <c r="J64" i="9"/>
  <c r="K64" i="4"/>
  <c r="J64" i="4"/>
  <c r="I63" i="4"/>
  <c r="K63" i="4" s="1"/>
  <c r="L66" i="4"/>
  <c r="H66" i="1" s="1"/>
  <c r="S67" i="9"/>
  <c r="X63" i="3"/>
  <c r="M63" i="10" s="1"/>
  <c r="M65" i="3"/>
  <c r="M65" i="9" s="1"/>
  <c r="J65" i="9"/>
  <c r="Y65" i="4"/>
  <c r="G63" i="3"/>
  <c r="G63" i="9" s="1"/>
  <c r="M63" i="3"/>
  <c r="M63" i="9" s="1"/>
  <c r="H63" i="3"/>
  <c r="H63" i="9" s="1"/>
  <c r="N64" i="9" s="1"/>
  <c r="K63" i="3"/>
  <c r="K63" i="9" s="1"/>
  <c r="Q64" i="9" s="1"/>
  <c r="L63" i="3"/>
  <c r="L63" i="9" s="1"/>
  <c r="R64" i="9" s="1"/>
  <c r="V63" i="3"/>
  <c r="K63" i="10" s="1"/>
  <c r="Q64" i="10" s="1"/>
  <c r="I61" i="2"/>
  <c r="J61" i="2" s="1"/>
  <c r="G61" i="1" s="1"/>
  <c r="G65" i="3"/>
  <c r="G65" i="9" s="1"/>
  <c r="W63" i="3"/>
  <c r="L63" i="10" s="1"/>
  <c r="R64" i="10" s="1"/>
  <c r="H65" i="3"/>
  <c r="H65" i="9" s="1"/>
  <c r="N66" i="9" s="1"/>
  <c r="T63" i="3"/>
  <c r="I63" i="10" s="1"/>
  <c r="O64" i="10" s="1"/>
  <c r="L65" i="3"/>
  <c r="L65" i="9" s="1"/>
  <c r="R66" i="9" s="1"/>
  <c r="K65" i="3"/>
  <c r="K65" i="9" s="1"/>
  <c r="Q66" i="9" s="1"/>
  <c r="I65" i="3"/>
  <c r="I65" i="9" s="1"/>
  <c r="O66" i="9" s="1"/>
  <c r="S63" i="3"/>
  <c r="H63" i="10" s="1"/>
  <c r="N64" i="10" s="1"/>
  <c r="G64" i="3"/>
  <c r="G64" i="9" s="1"/>
  <c r="I64" i="3"/>
  <c r="I64" i="9" s="1"/>
  <c r="O65" i="9" s="1"/>
  <c r="L64" i="3"/>
  <c r="L64" i="9" s="1"/>
  <c r="R65" i="9" s="1"/>
  <c r="K64" i="3"/>
  <c r="K64" i="9" s="1"/>
  <c r="Q65" i="9" s="1"/>
  <c r="H64" i="3"/>
  <c r="H64" i="9" s="1"/>
  <c r="N65" i="9" s="1"/>
  <c r="I62" i="2"/>
  <c r="J62" i="2" s="1"/>
  <c r="G62" i="1" s="1"/>
  <c r="T62" i="2"/>
  <c r="T61" i="2"/>
  <c r="R60" i="2"/>
  <c r="S60" i="4" s="1"/>
  <c r="Z60" i="4" s="1"/>
  <c r="S60" i="2"/>
  <c r="T60" i="4" s="1"/>
  <c r="G60" i="2"/>
  <c r="H60" i="2"/>
  <c r="H60" i="4" s="1"/>
  <c r="X65" i="4" l="1"/>
  <c r="J65" i="1" s="1"/>
  <c r="U64" i="9"/>
  <c r="U65" i="9"/>
  <c r="U66" i="9"/>
  <c r="U64" i="10"/>
  <c r="P66" i="9"/>
  <c r="S66" i="9" s="1"/>
  <c r="P65" i="9"/>
  <c r="S65" i="9" s="1"/>
  <c r="P64" i="10"/>
  <c r="S64" i="10" s="1"/>
  <c r="P64" i="9"/>
  <c r="S64" i="9" s="1"/>
  <c r="M63" i="4"/>
  <c r="L64" i="4"/>
  <c r="H64" i="1" s="1"/>
  <c r="U61" i="2"/>
  <c r="I61" i="1" s="1"/>
  <c r="U61" i="4"/>
  <c r="G60" i="4"/>
  <c r="N60" i="4" s="1"/>
  <c r="M64" i="4"/>
  <c r="V63" i="4"/>
  <c r="W63" i="4"/>
  <c r="I61" i="4"/>
  <c r="U62" i="2"/>
  <c r="I62" i="1" s="1"/>
  <c r="U62" i="4"/>
  <c r="I62" i="4"/>
  <c r="L65" i="4"/>
  <c r="H65" i="1" s="1"/>
  <c r="Y64" i="4"/>
  <c r="I60" i="2"/>
  <c r="J60" i="2" s="1"/>
  <c r="T60" i="2"/>
  <c r="O59" i="3"/>
  <c r="D59" i="10" s="1"/>
  <c r="P59" i="3"/>
  <c r="E59" i="10" s="1"/>
  <c r="Q59" i="3"/>
  <c r="F59" i="10" s="1"/>
  <c r="O60" i="3"/>
  <c r="D60" i="10" s="1"/>
  <c r="P60" i="3"/>
  <c r="E60" i="10" s="1"/>
  <c r="Q60" i="3"/>
  <c r="F60" i="10" s="1"/>
  <c r="O61" i="3"/>
  <c r="D61" i="10" s="1"/>
  <c r="P61" i="3"/>
  <c r="E61" i="10" s="1"/>
  <c r="Q61" i="3"/>
  <c r="F61" i="10" s="1"/>
  <c r="O62" i="3"/>
  <c r="D62" i="10" s="1"/>
  <c r="P62" i="3"/>
  <c r="E62" i="10" s="1"/>
  <c r="Q62" i="3"/>
  <c r="F62" i="10" s="1"/>
  <c r="D59" i="3"/>
  <c r="D59" i="9" s="1"/>
  <c r="E59" i="3"/>
  <c r="E59" i="9" s="1"/>
  <c r="F59" i="3"/>
  <c r="F59" i="9" s="1"/>
  <c r="D60" i="3"/>
  <c r="D60" i="9" s="1"/>
  <c r="E60" i="3"/>
  <c r="E60" i="9" s="1"/>
  <c r="F60" i="3"/>
  <c r="F60" i="9" s="1"/>
  <c r="D61" i="3"/>
  <c r="D61" i="9" s="1"/>
  <c r="E61" i="3"/>
  <c r="E61" i="9" s="1"/>
  <c r="F61" i="3"/>
  <c r="F61" i="9" s="1"/>
  <c r="D62" i="3"/>
  <c r="D62" i="9" s="1"/>
  <c r="E62" i="3"/>
  <c r="E62" i="9" s="1"/>
  <c r="F62" i="3"/>
  <c r="F62" i="9" s="1"/>
  <c r="R59" i="2"/>
  <c r="S59" i="4" s="1"/>
  <c r="Z59" i="4" s="1"/>
  <c r="S59" i="2"/>
  <c r="T59" i="4" s="1"/>
  <c r="G59" i="2"/>
  <c r="H59" i="2"/>
  <c r="H59" i="4" s="1"/>
  <c r="Y63" i="4" l="1"/>
  <c r="G60" i="1"/>
  <c r="G59" i="4"/>
  <c r="N59" i="4" s="1"/>
  <c r="K61" i="4"/>
  <c r="J61" i="4"/>
  <c r="U60" i="2"/>
  <c r="I60" i="1" s="1"/>
  <c r="U60" i="4"/>
  <c r="K62" i="4"/>
  <c r="J62" i="4"/>
  <c r="W61" i="4"/>
  <c r="V61" i="4"/>
  <c r="I60" i="4"/>
  <c r="V62" i="4"/>
  <c r="W62" i="4"/>
  <c r="X64" i="4"/>
  <c r="J64" i="1" s="1"/>
  <c r="I59" i="2"/>
  <c r="J59" i="2" s="1"/>
  <c r="G59" i="1" s="1"/>
  <c r="U59" i="3"/>
  <c r="T59" i="2"/>
  <c r="U62" i="3"/>
  <c r="U61" i="3"/>
  <c r="J62" i="3"/>
  <c r="J61" i="3"/>
  <c r="U60" i="3"/>
  <c r="J60" i="3"/>
  <c r="J59" i="3"/>
  <c r="O57" i="3"/>
  <c r="D57" i="10" s="1"/>
  <c r="P57" i="3"/>
  <c r="E57" i="10" s="1"/>
  <c r="Q57" i="3"/>
  <c r="F57" i="10" s="1"/>
  <c r="O58" i="3"/>
  <c r="D58" i="10" s="1"/>
  <c r="P58" i="3"/>
  <c r="E58" i="10" s="1"/>
  <c r="Q58" i="3"/>
  <c r="F58" i="10" s="1"/>
  <c r="D58" i="3"/>
  <c r="D58" i="9" s="1"/>
  <c r="E58" i="3"/>
  <c r="E58" i="9" s="1"/>
  <c r="F58" i="3"/>
  <c r="F58" i="9" s="1"/>
  <c r="R58" i="2"/>
  <c r="S58" i="4" s="1"/>
  <c r="Z58" i="4" s="1"/>
  <c r="S58" i="2"/>
  <c r="T58" i="4" s="1"/>
  <c r="R57" i="2"/>
  <c r="S57" i="4" s="1"/>
  <c r="Z57" i="4" s="1"/>
  <c r="S57" i="2"/>
  <c r="T57" i="4" s="1"/>
  <c r="G58" i="2"/>
  <c r="H58" i="2"/>
  <c r="H58" i="4" s="1"/>
  <c r="G57" i="2"/>
  <c r="H57" i="2"/>
  <c r="H57" i="4" s="1"/>
  <c r="X63" i="4" l="1"/>
  <c r="J63" i="1" s="1"/>
  <c r="Y62" i="4"/>
  <c r="S62" i="3"/>
  <c r="H62" i="10" s="1"/>
  <c r="N63" i="10" s="1"/>
  <c r="J62" i="10"/>
  <c r="M62" i="4"/>
  <c r="L63" i="4"/>
  <c r="H63" i="1" s="1"/>
  <c r="U59" i="2"/>
  <c r="I59" i="1" s="1"/>
  <c r="U59" i="4"/>
  <c r="X62" i="4"/>
  <c r="J62" i="1" s="1"/>
  <c r="W60" i="4"/>
  <c r="V60" i="4"/>
  <c r="G58" i="4"/>
  <c r="N58" i="4" s="1"/>
  <c r="S61" i="3"/>
  <c r="H61" i="10" s="1"/>
  <c r="N62" i="10" s="1"/>
  <c r="J61" i="10"/>
  <c r="G57" i="4"/>
  <c r="N57" i="4" s="1"/>
  <c r="G59" i="3"/>
  <c r="G59" i="9" s="1"/>
  <c r="J59" i="9"/>
  <c r="W59" i="3"/>
  <c r="L59" i="10" s="1"/>
  <c r="R60" i="10" s="1"/>
  <c r="J59" i="10"/>
  <c r="K60" i="4"/>
  <c r="J60" i="4"/>
  <c r="K60" i="3"/>
  <c r="K60" i="9" s="1"/>
  <c r="Q61" i="9" s="1"/>
  <c r="J60" i="9"/>
  <c r="U60" i="9" s="1"/>
  <c r="I59" i="4"/>
  <c r="M61" i="4"/>
  <c r="V60" i="3"/>
  <c r="K60" i="10" s="1"/>
  <c r="Q61" i="10" s="1"/>
  <c r="J60" i="10"/>
  <c r="H61" i="3"/>
  <c r="H61" i="9" s="1"/>
  <c r="N62" i="9" s="1"/>
  <c r="J61" i="9"/>
  <c r="H62" i="3"/>
  <c r="H62" i="9" s="1"/>
  <c r="N63" i="9" s="1"/>
  <c r="J62" i="9"/>
  <c r="Y61" i="4"/>
  <c r="L62" i="4"/>
  <c r="H62" i="1" s="1"/>
  <c r="G62" i="3"/>
  <c r="G62" i="9" s="1"/>
  <c r="X59" i="3"/>
  <c r="M59" i="10" s="1"/>
  <c r="R59" i="3"/>
  <c r="G59" i="10" s="1"/>
  <c r="T59" i="3"/>
  <c r="I59" i="10" s="1"/>
  <c r="O60" i="10" s="1"/>
  <c r="S59" i="3"/>
  <c r="H59" i="10" s="1"/>
  <c r="N60" i="10" s="1"/>
  <c r="V59" i="3"/>
  <c r="K59" i="10" s="1"/>
  <c r="Q60" i="10" s="1"/>
  <c r="M62" i="3"/>
  <c r="M62" i="9" s="1"/>
  <c r="I62" i="3"/>
  <c r="I62" i="9" s="1"/>
  <c r="O63" i="9" s="1"/>
  <c r="I58" i="2"/>
  <c r="J58" i="2" s="1"/>
  <c r="G58" i="1" s="1"/>
  <c r="T62" i="3"/>
  <c r="I62" i="10" s="1"/>
  <c r="O63" i="10" s="1"/>
  <c r="G60" i="3"/>
  <c r="G60" i="9" s="1"/>
  <c r="J58" i="3"/>
  <c r="I60" i="3"/>
  <c r="I60" i="9" s="1"/>
  <c r="O61" i="9" s="1"/>
  <c r="U57" i="3"/>
  <c r="V61" i="3"/>
  <c r="K61" i="10" s="1"/>
  <c r="Q62" i="10" s="1"/>
  <c r="L62" i="3"/>
  <c r="L62" i="9" s="1"/>
  <c r="R63" i="9" s="1"/>
  <c r="T61" i="3"/>
  <c r="I61" i="10" s="1"/>
  <c r="O62" i="10" s="1"/>
  <c r="I57" i="2"/>
  <c r="J57" i="2" s="1"/>
  <c r="G57" i="1" s="1"/>
  <c r="K62" i="3"/>
  <c r="K62" i="9" s="1"/>
  <c r="Q63" i="9" s="1"/>
  <c r="X62" i="3"/>
  <c r="M62" i="10" s="1"/>
  <c r="W62" i="3"/>
  <c r="L62" i="10" s="1"/>
  <c r="R63" i="10" s="1"/>
  <c r="V62" i="3"/>
  <c r="K62" i="10" s="1"/>
  <c r="Q63" i="10" s="1"/>
  <c r="R62" i="3"/>
  <c r="G62" i="10" s="1"/>
  <c r="R61" i="3"/>
  <c r="G61" i="10" s="1"/>
  <c r="X61" i="3"/>
  <c r="M61" i="10" s="1"/>
  <c r="W61" i="3"/>
  <c r="L61" i="10" s="1"/>
  <c r="R62" i="10" s="1"/>
  <c r="K61" i="3"/>
  <c r="K61" i="9" s="1"/>
  <c r="Q62" i="9" s="1"/>
  <c r="L61" i="3"/>
  <c r="L61" i="9" s="1"/>
  <c r="R62" i="9" s="1"/>
  <c r="I61" i="3"/>
  <c r="I61" i="9" s="1"/>
  <c r="O62" i="9" s="1"/>
  <c r="G61" i="3"/>
  <c r="G61" i="9" s="1"/>
  <c r="M61" i="3"/>
  <c r="M61" i="9" s="1"/>
  <c r="S60" i="3"/>
  <c r="H60" i="10" s="1"/>
  <c r="N61" i="10" s="1"/>
  <c r="T60" i="3"/>
  <c r="I60" i="10" s="1"/>
  <c r="O61" i="10" s="1"/>
  <c r="R60" i="3"/>
  <c r="G60" i="10" s="1"/>
  <c r="X60" i="3"/>
  <c r="M60" i="10" s="1"/>
  <c r="W60" i="3"/>
  <c r="L60" i="10" s="1"/>
  <c r="R61" i="10" s="1"/>
  <c r="M60" i="3"/>
  <c r="M60" i="9" s="1"/>
  <c r="H60" i="3"/>
  <c r="H60" i="9" s="1"/>
  <c r="N61" i="9" s="1"/>
  <c r="L60" i="3"/>
  <c r="L60" i="9" s="1"/>
  <c r="R61" i="9" s="1"/>
  <c r="L59" i="3"/>
  <c r="L59" i="9" s="1"/>
  <c r="R60" i="9" s="1"/>
  <c r="M59" i="3"/>
  <c r="M59" i="9" s="1"/>
  <c r="H59" i="3"/>
  <c r="H59" i="9" s="1"/>
  <c r="N60" i="9" s="1"/>
  <c r="I59" i="3"/>
  <c r="I59" i="9" s="1"/>
  <c r="O60" i="9" s="1"/>
  <c r="K59" i="3"/>
  <c r="K59" i="9" s="1"/>
  <c r="Q60" i="9" s="1"/>
  <c r="U58" i="3"/>
  <c r="T58" i="2"/>
  <c r="T57" i="2"/>
  <c r="S56" i="2"/>
  <c r="T56" i="4" s="1"/>
  <c r="R56" i="2"/>
  <c r="S56" i="4" s="1"/>
  <c r="Z56" i="4" s="1"/>
  <c r="R55" i="2"/>
  <c r="S55" i="4" s="1"/>
  <c r="Z55" i="4" s="1"/>
  <c r="S55" i="2"/>
  <c r="T55" i="4" s="1"/>
  <c r="G56" i="2"/>
  <c r="H56" i="2"/>
  <c r="H56" i="4" s="1"/>
  <c r="G55" i="2"/>
  <c r="H55" i="2"/>
  <c r="H55" i="4" s="1"/>
  <c r="D55" i="3"/>
  <c r="D55" i="9" s="1"/>
  <c r="E55" i="3"/>
  <c r="E55" i="9" s="1"/>
  <c r="F55" i="3"/>
  <c r="F55" i="9" s="1"/>
  <c r="O55" i="3"/>
  <c r="D55" i="10" s="1"/>
  <c r="P55" i="3"/>
  <c r="E55" i="10" s="1"/>
  <c r="Q55" i="3"/>
  <c r="F55" i="10" s="1"/>
  <c r="D56" i="3"/>
  <c r="D56" i="9" s="1"/>
  <c r="E56" i="3"/>
  <c r="E56" i="9" s="1"/>
  <c r="F56" i="3"/>
  <c r="F56" i="9" s="1"/>
  <c r="O56" i="3"/>
  <c r="D56" i="10" s="1"/>
  <c r="P56" i="3"/>
  <c r="E56" i="10" s="1"/>
  <c r="Q56" i="3"/>
  <c r="F56" i="10" s="1"/>
  <c r="D57" i="3"/>
  <c r="D57" i="9" s="1"/>
  <c r="E57" i="3"/>
  <c r="E57" i="9" s="1"/>
  <c r="F57" i="3"/>
  <c r="F57" i="9" s="1"/>
  <c r="X61" i="4" l="1"/>
  <c r="J61" i="1" s="1"/>
  <c r="U60" i="10"/>
  <c r="U61" i="10"/>
  <c r="U62" i="9"/>
  <c r="U63" i="9"/>
  <c r="U62" i="10"/>
  <c r="U63" i="10"/>
  <c r="U61" i="9"/>
  <c r="U59" i="9"/>
  <c r="Y60" i="4"/>
  <c r="P61" i="9"/>
  <c r="S61" i="9" s="1"/>
  <c r="P60" i="9"/>
  <c r="S60" i="9" s="1"/>
  <c r="P62" i="10"/>
  <c r="S62" i="10" s="1"/>
  <c r="P63" i="10"/>
  <c r="S63" i="10" s="1"/>
  <c r="P63" i="9"/>
  <c r="S63" i="9" s="1"/>
  <c r="P62" i="9"/>
  <c r="S62" i="9" s="1"/>
  <c r="P61" i="10"/>
  <c r="S61" i="10" s="1"/>
  <c r="P60" i="10"/>
  <c r="I57" i="4"/>
  <c r="J59" i="4"/>
  <c r="K59" i="4"/>
  <c r="M60" i="4"/>
  <c r="W59" i="4"/>
  <c r="V59" i="4"/>
  <c r="I58" i="4"/>
  <c r="G55" i="4"/>
  <c r="N55" i="4" s="1"/>
  <c r="U58" i="2"/>
  <c r="I58" i="1" s="1"/>
  <c r="U58" i="4"/>
  <c r="R57" i="3"/>
  <c r="G57" i="10" s="1"/>
  <c r="J57" i="10"/>
  <c r="R58" i="3"/>
  <c r="G58" i="10" s="1"/>
  <c r="J58" i="10"/>
  <c r="S60" i="10"/>
  <c r="L61" i="4"/>
  <c r="H61" i="1" s="1"/>
  <c r="U57" i="2"/>
  <c r="I57" i="1" s="1"/>
  <c r="U57" i="4"/>
  <c r="G56" i="4"/>
  <c r="N56" i="4" s="1"/>
  <c r="H58" i="3"/>
  <c r="H58" i="9" s="1"/>
  <c r="N59" i="9" s="1"/>
  <c r="J58" i="9"/>
  <c r="T56" i="2"/>
  <c r="I55" i="2"/>
  <c r="J55" i="2" s="1"/>
  <c r="G55" i="1" s="1"/>
  <c r="W57" i="3"/>
  <c r="L57" i="10" s="1"/>
  <c r="R58" i="10" s="1"/>
  <c r="M58" i="3"/>
  <c r="M58" i="9" s="1"/>
  <c r="S57" i="3"/>
  <c r="H57" i="10" s="1"/>
  <c r="N58" i="10" s="1"/>
  <c r="X57" i="3"/>
  <c r="M57" i="10" s="1"/>
  <c r="V57" i="3"/>
  <c r="K57" i="10" s="1"/>
  <c r="Q58" i="10" s="1"/>
  <c r="G58" i="3"/>
  <c r="G58" i="9" s="1"/>
  <c r="L58" i="3"/>
  <c r="L58" i="9" s="1"/>
  <c r="R59" i="9" s="1"/>
  <c r="K58" i="3"/>
  <c r="K58" i="9" s="1"/>
  <c r="Q59" i="9" s="1"/>
  <c r="I58" i="3"/>
  <c r="I58" i="9" s="1"/>
  <c r="O59" i="9" s="1"/>
  <c r="T57" i="3"/>
  <c r="I57" i="10" s="1"/>
  <c r="O58" i="10" s="1"/>
  <c r="T55" i="2"/>
  <c r="S58" i="3"/>
  <c r="H58" i="10" s="1"/>
  <c r="N59" i="10" s="1"/>
  <c r="T58" i="3"/>
  <c r="I58" i="10" s="1"/>
  <c r="O59" i="10" s="1"/>
  <c r="V58" i="3"/>
  <c r="K58" i="10" s="1"/>
  <c r="Q59" i="10" s="1"/>
  <c r="W58" i="3"/>
  <c r="L58" i="10" s="1"/>
  <c r="R59" i="10" s="1"/>
  <c r="X58" i="3"/>
  <c r="M58" i="10" s="1"/>
  <c r="J55" i="3"/>
  <c r="J57" i="3"/>
  <c r="I56" i="2"/>
  <c r="J56" i="2" s="1"/>
  <c r="U56" i="3"/>
  <c r="J56" i="10" s="1"/>
  <c r="U55" i="3"/>
  <c r="J56" i="3"/>
  <c r="J56" i="9" s="1"/>
  <c r="O2" i="3"/>
  <c r="D2" i="10" s="1"/>
  <c r="P2" i="3"/>
  <c r="E2" i="10" s="1"/>
  <c r="Q2" i="3"/>
  <c r="F2" i="10" s="1"/>
  <c r="O3" i="3"/>
  <c r="D3" i="10" s="1"/>
  <c r="P3" i="3"/>
  <c r="E3" i="10" s="1"/>
  <c r="Q3" i="3"/>
  <c r="F3" i="10" s="1"/>
  <c r="O4" i="3"/>
  <c r="D4" i="10" s="1"/>
  <c r="P4" i="3"/>
  <c r="E4" i="10" s="1"/>
  <c r="Q4" i="3"/>
  <c r="F4" i="10" s="1"/>
  <c r="O5" i="3"/>
  <c r="D5" i="10" s="1"/>
  <c r="P5" i="3"/>
  <c r="E5" i="10" s="1"/>
  <c r="Q5" i="3"/>
  <c r="F5" i="10" s="1"/>
  <c r="O6" i="3"/>
  <c r="D6" i="10" s="1"/>
  <c r="P6" i="3"/>
  <c r="E6" i="10" s="1"/>
  <c r="Q6" i="3"/>
  <c r="F6" i="10" s="1"/>
  <c r="O7" i="3"/>
  <c r="D7" i="10" s="1"/>
  <c r="P7" i="3"/>
  <c r="E7" i="10" s="1"/>
  <c r="Q7" i="3"/>
  <c r="F7" i="10" s="1"/>
  <c r="O8" i="3"/>
  <c r="D8" i="10" s="1"/>
  <c r="P8" i="3"/>
  <c r="E8" i="10" s="1"/>
  <c r="Q8" i="3"/>
  <c r="F8" i="10" s="1"/>
  <c r="O9" i="3"/>
  <c r="D9" i="10" s="1"/>
  <c r="P9" i="3"/>
  <c r="E9" i="10" s="1"/>
  <c r="Q9" i="3"/>
  <c r="F9" i="10" s="1"/>
  <c r="O10" i="3"/>
  <c r="D10" i="10" s="1"/>
  <c r="P10" i="3"/>
  <c r="E10" i="10" s="1"/>
  <c r="Q10" i="3"/>
  <c r="F10" i="10" s="1"/>
  <c r="O11" i="3"/>
  <c r="D11" i="10" s="1"/>
  <c r="P11" i="3"/>
  <c r="E11" i="10" s="1"/>
  <c r="Q11" i="3"/>
  <c r="F11" i="10" s="1"/>
  <c r="O12" i="3"/>
  <c r="D12" i="10" s="1"/>
  <c r="P12" i="3"/>
  <c r="E12" i="10" s="1"/>
  <c r="Q12" i="3"/>
  <c r="F12" i="10" s="1"/>
  <c r="O13" i="3"/>
  <c r="D13" i="10" s="1"/>
  <c r="P13" i="3"/>
  <c r="E13" i="10" s="1"/>
  <c r="Q13" i="3"/>
  <c r="F13" i="10" s="1"/>
  <c r="O14" i="3"/>
  <c r="D14" i="10" s="1"/>
  <c r="P14" i="3"/>
  <c r="E14" i="10" s="1"/>
  <c r="Q14" i="3"/>
  <c r="F14" i="10" s="1"/>
  <c r="O15" i="3"/>
  <c r="D15" i="10" s="1"/>
  <c r="P15" i="3"/>
  <c r="E15" i="10" s="1"/>
  <c r="Q15" i="3"/>
  <c r="F15" i="10" s="1"/>
  <c r="O16" i="3"/>
  <c r="D16" i="10" s="1"/>
  <c r="P16" i="3"/>
  <c r="E16" i="10" s="1"/>
  <c r="Q16" i="3"/>
  <c r="F16" i="10" s="1"/>
  <c r="O17" i="3"/>
  <c r="D17" i="10" s="1"/>
  <c r="P17" i="3"/>
  <c r="E17" i="10" s="1"/>
  <c r="Q17" i="3"/>
  <c r="F17" i="10" s="1"/>
  <c r="O18" i="3"/>
  <c r="D18" i="10" s="1"/>
  <c r="P18" i="3"/>
  <c r="E18" i="10" s="1"/>
  <c r="Q18" i="3"/>
  <c r="F18" i="10" s="1"/>
  <c r="O19" i="3"/>
  <c r="D19" i="10" s="1"/>
  <c r="P19" i="3"/>
  <c r="E19" i="10" s="1"/>
  <c r="Q19" i="3"/>
  <c r="F19" i="10" s="1"/>
  <c r="O20" i="3"/>
  <c r="D20" i="10" s="1"/>
  <c r="P20" i="3"/>
  <c r="E20" i="10" s="1"/>
  <c r="Q20" i="3"/>
  <c r="F20" i="10" s="1"/>
  <c r="O21" i="3"/>
  <c r="D21" i="10" s="1"/>
  <c r="P21" i="3"/>
  <c r="E21" i="10" s="1"/>
  <c r="Q21" i="3"/>
  <c r="F21" i="10" s="1"/>
  <c r="O22" i="3"/>
  <c r="D22" i="10" s="1"/>
  <c r="P22" i="3"/>
  <c r="E22" i="10" s="1"/>
  <c r="Q22" i="3"/>
  <c r="F22" i="10" s="1"/>
  <c r="O23" i="3"/>
  <c r="D23" i="10" s="1"/>
  <c r="P23" i="3"/>
  <c r="E23" i="10" s="1"/>
  <c r="Q23" i="3"/>
  <c r="F23" i="10" s="1"/>
  <c r="O24" i="3"/>
  <c r="D24" i="10" s="1"/>
  <c r="P24" i="3"/>
  <c r="E24" i="10" s="1"/>
  <c r="Q24" i="3"/>
  <c r="F24" i="10" s="1"/>
  <c r="O25" i="3"/>
  <c r="D25" i="10" s="1"/>
  <c r="P25" i="3"/>
  <c r="E25" i="10" s="1"/>
  <c r="Q25" i="3"/>
  <c r="F25" i="10" s="1"/>
  <c r="O26" i="3"/>
  <c r="D26" i="10" s="1"/>
  <c r="P26" i="3"/>
  <c r="E26" i="10" s="1"/>
  <c r="Q26" i="3"/>
  <c r="F26" i="10" s="1"/>
  <c r="O27" i="3"/>
  <c r="D27" i="10" s="1"/>
  <c r="P27" i="3"/>
  <c r="E27" i="10" s="1"/>
  <c r="Q27" i="3"/>
  <c r="F27" i="10" s="1"/>
  <c r="O28" i="3"/>
  <c r="D28" i="10" s="1"/>
  <c r="P28" i="3"/>
  <c r="E28" i="10" s="1"/>
  <c r="Q28" i="3"/>
  <c r="F28" i="10" s="1"/>
  <c r="O29" i="3"/>
  <c r="D29" i="10" s="1"/>
  <c r="P29" i="3"/>
  <c r="E29" i="10" s="1"/>
  <c r="Q29" i="3"/>
  <c r="F29" i="10" s="1"/>
  <c r="O30" i="3"/>
  <c r="D30" i="10" s="1"/>
  <c r="P30" i="3"/>
  <c r="E30" i="10" s="1"/>
  <c r="Q30" i="3"/>
  <c r="F30" i="10" s="1"/>
  <c r="O31" i="3"/>
  <c r="D31" i="10" s="1"/>
  <c r="P31" i="3"/>
  <c r="E31" i="10" s="1"/>
  <c r="Q31" i="3"/>
  <c r="F31" i="10" s="1"/>
  <c r="O32" i="3"/>
  <c r="D32" i="10" s="1"/>
  <c r="P32" i="3"/>
  <c r="E32" i="10" s="1"/>
  <c r="Q32" i="3"/>
  <c r="F32" i="10" s="1"/>
  <c r="O33" i="3"/>
  <c r="D33" i="10" s="1"/>
  <c r="P33" i="3"/>
  <c r="E33" i="10" s="1"/>
  <c r="Q33" i="3"/>
  <c r="F33" i="10" s="1"/>
  <c r="O34" i="3"/>
  <c r="D34" i="10" s="1"/>
  <c r="P34" i="3"/>
  <c r="E34" i="10" s="1"/>
  <c r="Q34" i="3"/>
  <c r="F34" i="10" s="1"/>
  <c r="O35" i="3"/>
  <c r="D35" i="10" s="1"/>
  <c r="P35" i="3"/>
  <c r="E35" i="10" s="1"/>
  <c r="Q35" i="3"/>
  <c r="F35" i="10" s="1"/>
  <c r="O36" i="3"/>
  <c r="D36" i="10" s="1"/>
  <c r="P36" i="3"/>
  <c r="E36" i="10" s="1"/>
  <c r="Q36" i="3"/>
  <c r="F36" i="10" s="1"/>
  <c r="O37" i="3"/>
  <c r="D37" i="10" s="1"/>
  <c r="P37" i="3"/>
  <c r="E37" i="10" s="1"/>
  <c r="Q37" i="3"/>
  <c r="F37" i="10" s="1"/>
  <c r="O38" i="3"/>
  <c r="D38" i="10" s="1"/>
  <c r="P38" i="3"/>
  <c r="E38" i="10" s="1"/>
  <c r="Q38" i="3"/>
  <c r="F38" i="10" s="1"/>
  <c r="O39" i="3"/>
  <c r="D39" i="10" s="1"/>
  <c r="P39" i="3"/>
  <c r="E39" i="10" s="1"/>
  <c r="Q39" i="3"/>
  <c r="F39" i="10" s="1"/>
  <c r="O40" i="3"/>
  <c r="D40" i="10" s="1"/>
  <c r="P40" i="3"/>
  <c r="E40" i="10" s="1"/>
  <c r="Q40" i="3"/>
  <c r="F40" i="10" s="1"/>
  <c r="O41" i="3"/>
  <c r="D41" i="10" s="1"/>
  <c r="P41" i="3"/>
  <c r="E41" i="10" s="1"/>
  <c r="Q41" i="3"/>
  <c r="F41" i="10" s="1"/>
  <c r="O42" i="3"/>
  <c r="D42" i="10" s="1"/>
  <c r="P42" i="3"/>
  <c r="E42" i="10" s="1"/>
  <c r="Q42" i="3"/>
  <c r="F42" i="10" s="1"/>
  <c r="O43" i="3"/>
  <c r="D43" i="10" s="1"/>
  <c r="P43" i="3"/>
  <c r="E43" i="10" s="1"/>
  <c r="Q43" i="3"/>
  <c r="F43" i="10" s="1"/>
  <c r="O44" i="3"/>
  <c r="D44" i="10" s="1"/>
  <c r="P44" i="3"/>
  <c r="E44" i="10" s="1"/>
  <c r="Q44" i="3"/>
  <c r="F44" i="10" s="1"/>
  <c r="O45" i="3"/>
  <c r="D45" i="10" s="1"/>
  <c r="P45" i="3"/>
  <c r="E45" i="10" s="1"/>
  <c r="Q45" i="3"/>
  <c r="F45" i="10" s="1"/>
  <c r="O46" i="3"/>
  <c r="D46" i="10" s="1"/>
  <c r="P46" i="3"/>
  <c r="E46" i="10" s="1"/>
  <c r="Q46" i="3"/>
  <c r="F46" i="10" s="1"/>
  <c r="O47" i="3"/>
  <c r="D47" i="10" s="1"/>
  <c r="P47" i="3"/>
  <c r="E47" i="10" s="1"/>
  <c r="Q47" i="3"/>
  <c r="F47" i="10" s="1"/>
  <c r="O48" i="3"/>
  <c r="D48" i="10" s="1"/>
  <c r="P48" i="3"/>
  <c r="E48" i="10" s="1"/>
  <c r="Q48" i="3"/>
  <c r="F48" i="10" s="1"/>
  <c r="O49" i="3"/>
  <c r="D49" i="10" s="1"/>
  <c r="P49" i="3"/>
  <c r="E49" i="10" s="1"/>
  <c r="Q49" i="3"/>
  <c r="F49" i="10" s="1"/>
  <c r="O50" i="3"/>
  <c r="D50" i="10" s="1"/>
  <c r="P50" i="3"/>
  <c r="E50" i="10" s="1"/>
  <c r="Q50" i="3"/>
  <c r="F50" i="10" s="1"/>
  <c r="O51" i="3"/>
  <c r="D51" i="10" s="1"/>
  <c r="P51" i="3"/>
  <c r="E51" i="10" s="1"/>
  <c r="Q51" i="3"/>
  <c r="F51" i="10" s="1"/>
  <c r="O52" i="3"/>
  <c r="D52" i="10" s="1"/>
  <c r="P52" i="3"/>
  <c r="E52" i="10" s="1"/>
  <c r="Q52" i="3"/>
  <c r="F52" i="10" s="1"/>
  <c r="O53" i="3"/>
  <c r="D53" i="10" s="1"/>
  <c r="P53" i="3"/>
  <c r="E53" i="10" s="1"/>
  <c r="Q53" i="3"/>
  <c r="F53" i="10" s="1"/>
  <c r="O54" i="3"/>
  <c r="D54" i="10" s="1"/>
  <c r="P54" i="3"/>
  <c r="E54" i="10" s="1"/>
  <c r="Q54" i="3"/>
  <c r="F54" i="10" s="1"/>
  <c r="P1" i="3"/>
  <c r="Q1" i="3"/>
  <c r="O1" i="3"/>
  <c r="D3" i="3"/>
  <c r="D3" i="9" s="1"/>
  <c r="E3" i="3"/>
  <c r="E3" i="9" s="1"/>
  <c r="F3" i="3"/>
  <c r="F3" i="9" s="1"/>
  <c r="D4" i="3"/>
  <c r="D4" i="9" s="1"/>
  <c r="E4" i="3"/>
  <c r="E4" i="9" s="1"/>
  <c r="F4" i="3"/>
  <c r="F4" i="9" s="1"/>
  <c r="D5" i="3"/>
  <c r="D5" i="9" s="1"/>
  <c r="E5" i="3"/>
  <c r="E5" i="9" s="1"/>
  <c r="F5" i="3"/>
  <c r="F5" i="9" s="1"/>
  <c r="D6" i="3"/>
  <c r="D6" i="9" s="1"/>
  <c r="E6" i="3"/>
  <c r="E6" i="9" s="1"/>
  <c r="F6" i="3"/>
  <c r="F6" i="9" s="1"/>
  <c r="D7" i="3"/>
  <c r="D7" i="9" s="1"/>
  <c r="E7" i="3"/>
  <c r="E7" i="9" s="1"/>
  <c r="F7" i="3"/>
  <c r="F7" i="9" s="1"/>
  <c r="D8" i="3"/>
  <c r="D8" i="9" s="1"/>
  <c r="E8" i="3"/>
  <c r="E8" i="9" s="1"/>
  <c r="F8" i="3"/>
  <c r="F8" i="9" s="1"/>
  <c r="D9" i="3"/>
  <c r="D9" i="9" s="1"/>
  <c r="E9" i="3"/>
  <c r="E9" i="9" s="1"/>
  <c r="F9" i="3"/>
  <c r="F9" i="9" s="1"/>
  <c r="D10" i="3"/>
  <c r="D10" i="9" s="1"/>
  <c r="E10" i="3"/>
  <c r="E10" i="9" s="1"/>
  <c r="F10" i="3"/>
  <c r="F10" i="9" s="1"/>
  <c r="D11" i="3"/>
  <c r="D11" i="9" s="1"/>
  <c r="E11" i="3"/>
  <c r="E11" i="9" s="1"/>
  <c r="F11" i="3"/>
  <c r="F11" i="9" s="1"/>
  <c r="D12" i="3"/>
  <c r="D12" i="9" s="1"/>
  <c r="E12" i="3"/>
  <c r="E12" i="9" s="1"/>
  <c r="F12" i="3"/>
  <c r="F12" i="9" s="1"/>
  <c r="D13" i="3"/>
  <c r="D13" i="9" s="1"/>
  <c r="E13" i="3"/>
  <c r="E13" i="9" s="1"/>
  <c r="F13" i="3"/>
  <c r="F13" i="9" s="1"/>
  <c r="D14" i="3"/>
  <c r="D14" i="9" s="1"/>
  <c r="E14" i="3"/>
  <c r="E14" i="9" s="1"/>
  <c r="F14" i="3"/>
  <c r="F14" i="9" s="1"/>
  <c r="D15" i="3"/>
  <c r="D15" i="9" s="1"/>
  <c r="E15" i="3"/>
  <c r="E15" i="9" s="1"/>
  <c r="F15" i="3"/>
  <c r="F15" i="9" s="1"/>
  <c r="D16" i="3"/>
  <c r="D16" i="9" s="1"/>
  <c r="E16" i="3"/>
  <c r="E16" i="9" s="1"/>
  <c r="F16" i="3"/>
  <c r="F16" i="9" s="1"/>
  <c r="D17" i="3"/>
  <c r="D17" i="9" s="1"/>
  <c r="E17" i="3"/>
  <c r="E17" i="9" s="1"/>
  <c r="F17" i="3"/>
  <c r="F17" i="9" s="1"/>
  <c r="D18" i="3"/>
  <c r="D18" i="9" s="1"/>
  <c r="E18" i="3"/>
  <c r="E18" i="9" s="1"/>
  <c r="F18" i="3"/>
  <c r="F18" i="9" s="1"/>
  <c r="D19" i="3"/>
  <c r="D19" i="9" s="1"/>
  <c r="E19" i="3"/>
  <c r="E19" i="9" s="1"/>
  <c r="F19" i="3"/>
  <c r="F19" i="9" s="1"/>
  <c r="D20" i="3"/>
  <c r="D20" i="9" s="1"/>
  <c r="E20" i="3"/>
  <c r="E20" i="9" s="1"/>
  <c r="F20" i="3"/>
  <c r="F20" i="9" s="1"/>
  <c r="D21" i="3"/>
  <c r="D21" i="9" s="1"/>
  <c r="E21" i="3"/>
  <c r="E21" i="9" s="1"/>
  <c r="F21" i="3"/>
  <c r="F21" i="9" s="1"/>
  <c r="D22" i="3"/>
  <c r="D22" i="9" s="1"/>
  <c r="E22" i="3"/>
  <c r="E22" i="9" s="1"/>
  <c r="F22" i="3"/>
  <c r="F22" i="9" s="1"/>
  <c r="D23" i="3"/>
  <c r="D23" i="9" s="1"/>
  <c r="E23" i="3"/>
  <c r="E23" i="9" s="1"/>
  <c r="F23" i="3"/>
  <c r="F23" i="9" s="1"/>
  <c r="D24" i="3"/>
  <c r="D24" i="9" s="1"/>
  <c r="E24" i="3"/>
  <c r="E24" i="9" s="1"/>
  <c r="F24" i="3"/>
  <c r="F24" i="9" s="1"/>
  <c r="D25" i="3"/>
  <c r="D25" i="9" s="1"/>
  <c r="E25" i="3"/>
  <c r="E25" i="9" s="1"/>
  <c r="F25" i="3"/>
  <c r="F25" i="9" s="1"/>
  <c r="D26" i="3"/>
  <c r="D26" i="9" s="1"/>
  <c r="E26" i="3"/>
  <c r="E26" i="9" s="1"/>
  <c r="F26" i="3"/>
  <c r="F26" i="9" s="1"/>
  <c r="D27" i="3"/>
  <c r="D27" i="9" s="1"/>
  <c r="E27" i="3"/>
  <c r="E27" i="9" s="1"/>
  <c r="F27" i="3"/>
  <c r="F27" i="9" s="1"/>
  <c r="D28" i="3"/>
  <c r="D28" i="9" s="1"/>
  <c r="E28" i="3"/>
  <c r="E28" i="9" s="1"/>
  <c r="F28" i="3"/>
  <c r="F28" i="9" s="1"/>
  <c r="D29" i="3"/>
  <c r="D29" i="9" s="1"/>
  <c r="E29" i="3"/>
  <c r="E29" i="9" s="1"/>
  <c r="F29" i="3"/>
  <c r="F29" i="9" s="1"/>
  <c r="D30" i="3"/>
  <c r="D30" i="9" s="1"/>
  <c r="E30" i="3"/>
  <c r="E30" i="9" s="1"/>
  <c r="F30" i="3"/>
  <c r="F30" i="9" s="1"/>
  <c r="D31" i="3"/>
  <c r="D31" i="9" s="1"/>
  <c r="E31" i="3"/>
  <c r="E31" i="9" s="1"/>
  <c r="F31" i="3"/>
  <c r="F31" i="9" s="1"/>
  <c r="D32" i="3"/>
  <c r="D32" i="9" s="1"/>
  <c r="E32" i="3"/>
  <c r="E32" i="9" s="1"/>
  <c r="F32" i="3"/>
  <c r="F32" i="9" s="1"/>
  <c r="D33" i="3"/>
  <c r="D33" i="9" s="1"/>
  <c r="E33" i="3"/>
  <c r="E33" i="9" s="1"/>
  <c r="F33" i="3"/>
  <c r="F33" i="9" s="1"/>
  <c r="D34" i="3"/>
  <c r="D34" i="9" s="1"/>
  <c r="E34" i="3"/>
  <c r="E34" i="9" s="1"/>
  <c r="F34" i="3"/>
  <c r="F34" i="9" s="1"/>
  <c r="D35" i="3"/>
  <c r="D35" i="9" s="1"/>
  <c r="E35" i="3"/>
  <c r="E35" i="9" s="1"/>
  <c r="F35" i="3"/>
  <c r="F35" i="9" s="1"/>
  <c r="D36" i="3"/>
  <c r="D36" i="9" s="1"/>
  <c r="E36" i="3"/>
  <c r="E36" i="9" s="1"/>
  <c r="F36" i="3"/>
  <c r="F36" i="9" s="1"/>
  <c r="D37" i="3"/>
  <c r="D37" i="9" s="1"/>
  <c r="E37" i="3"/>
  <c r="E37" i="9" s="1"/>
  <c r="F37" i="3"/>
  <c r="F37" i="9" s="1"/>
  <c r="D38" i="3"/>
  <c r="D38" i="9" s="1"/>
  <c r="E38" i="3"/>
  <c r="E38" i="9" s="1"/>
  <c r="F38" i="3"/>
  <c r="F38" i="9" s="1"/>
  <c r="D39" i="3"/>
  <c r="D39" i="9" s="1"/>
  <c r="E39" i="3"/>
  <c r="E39" i="9" s="1"/>
  <c r="F39" i="3"/>
  <c r="F39" i="9" s="1"/>
  <c r="D40" i="3"/>
  <c r="D40" i="9" s="1"/>
  <c r="E40" i="3"/>
  <c r="E40" i="9" s="1"/>
  <c r="F40" i="3"/>
  <c r="F40" i="9" s="1"/>
  <c r="D41" i="3"/>
  <c r="D41" i="9" s="1"/>
  <c r="E41" i="3"/>
  <c r="E41" i="9" s="1"/>
  <c r="F41" i="3"/>
  <c r="F41" i="9" s="1"/>
  <c r="D42" i="3"/>
  <c r="D42" i="9" s="1"/>
  <c r="E42" i="3"/>
  <c r="E42" i="9" s="1"/>
  <c r="F42" i="3"/>
  <c r="F42" i="9" s="1"/>
  <c r="A43" i="3"/>
  <c r="B43" i="3"/>
  <c r="D43" i="3"/>
  <c r="D43" i="9" s="1"/>
  <c r="E43" i="3"/>
  <c r="E43" i="9" s="1"/>
  <c r="F43" i="3"/>
  <c r="F43" i="9" s="1"/>
  <c r="A44" i="3"/>
  <c r="B44" i="3"/>
  <c r="D44" i="3"/>
  <c r="D44" i="9" s="1"/>
  <c r="E44" i="3"/>
  <c r="E44" i="9" s="1"/>
  <c r="F44" i="3"/>
  <c r="F44" i="9" s="1"/>
  <c r="A45" i="3"/>
  <c r="B45" i="3"/>
  <c r="D45" i="3"/>
  <c r="D45" i="9" s="1"/>
  <c r="E45" i="3"/>
  <c r="E45" i="9" s="1"/>
  <c r="F45" i="3"/>
  <c r="F45" i="9" s="1"/>
  <c r="A46" i="3"/>
  <c r="B46" i="3"/>
  <c r="D46" i="3"/>
  <c r="D46" i="9" s="1"/>
  <c r="E46" i="3"/>
  <c r="E46" i="9" s="1"/>
  <c r="F46" i="3"/>
  <c r="F46" i="9" s="1"/>
  <c r="A47" i="3"/>
  <c r="B47" i="3"/>
  <c r="D47" i="3"/>
  <c r="D47" i="9" s="1"/>
  <c r="E47" i="3"/>
  <c r="E47" i="9" s="1"/>
  <c r="F47" i="3"/>
  <c r="F47" i="9" s="1"/>
  <c r="A48" i="3"/>
  <c r="B48" i="3"/>
  <c r="D48" i="3"/>
  <c r="D48" i="9" s="1"/>
  <c r="E48" i="3"/>
  <c r="E48" i="9" s="1"/>
  <c r="F48" i="3"/>
  <c r="F48" i="9" s="1"/>
  <c r="A49" i="3"/>
  <c r="B49" i="3"/>
  <c r="D49" i="3"/>
  <c r="D49" i="9" s="1"/>
  <c r="E49" i="3"/>
  <c r="E49" i="9" s="1"/>
  <c r="F49" i="3"/>
  <c r="F49" i="9" s="1"/>
  <c r="A50" i="3"/>
  <c r="B50" i="3"/>
  <c r="D50" i="3"/>
  <c r="D50" i="9" s="1"/>
  <c r="E50" i="3"/>
  <c r="E50" i="9" s="1"/>
  <c r="F50" i="3"/>
  <c r="F50" i="9" s="1"/>
  <c r="A51" i="3"/>
  <c r="B51" i="3"/>
  <c r="D51" i="3"/>
  <c r="D51" i="9" s="1"/>
  <c r="E51" i="3"/>
  <c r="E51" i="9" s="1"/>
  <c r="F51" i="3"/>
  <c r="F51" i="9" s="1"/>
  <c r="A52" i="3"/>
  <c r="B52" i="3"/>
  <c r="D52" i="3"/>
  <c r="D52" i="9" s="1"/>
  <c r="E52" i="3"/>
  <c r="E52" i="9" s="1"/>
  <c r="F52" i="3"/>
  <c r="F52" i="9" s="1"/>
  <c r="A53" i="3"/>
  <c r="B53" i="3"/>
  <c r="D53" i="3"/>
  <c r="D53" i="9" s="1"/>
  <c r="E53" i="3"/>
  <c r="E53" i="9" s="1"/>
  <c r="F53" i="3"/>
  <c r="F53" i="9" s="1"/>
  <c r="A54" i="3"/>
  <c r="B54" i="3"/>
  <c r="D54" i="3"/>
  <c r="D54" i="9" s="1"/>
  <c r="E54" i="3"/>
  <c r="E54" i="9" s="1"/>
  <c r="F54" i="3"/>
  <c r="F54" i="9" s="1"/>
  <c r="A55" i="3"/>
  <c r="B55" i="3"/>
  <c r="A56" i="3"/>
  <c r="B56" i="3"/>
  <c r="A57" i="3"/>
  <c r="B57" i="3"/>
  <c r="D2" i="3"/>
  <c r="D2" i="9" s="1"/>
  <c r="E2" i="3"/>
  <c r="E2" i="9" s="1"/>
  <c r="F2" i="3"/>
  <c r="F2" i="9" s="1"/>
  <c r="B1" i="3"/>
  <c r="D1" i="3"/>
  <c r="E1" i="3"/>
  <c r="F1" i="3"/>
  <c r="A1" i="3"/>
  <c r="U58" i="10" l="1"/>
  <c r="U57" i="10"/>
  <c r="U59" i="10"/>
  <c r="M59" i="4"/>
  <c r="X60" i="4"/>
  <c r="J60" i="1" s="1"/>
  <c r="P57" i="9"/>
  <c r="P59" i="9"/>
  <c r="S59" i="9" s="1"/>
  <c r="P59" i="10"/>
  <c r="S59" i="10" s="1"/>
  <c r="P57" i="10"/>
  <c r="P58" i="10"/>
  <c r="S58" i="10" s="1"/>
  <c r="G56" i="1"/>
  <c r="B57" i="10"/>
  <c r="B57" i="9"/>
  <c r="A48" i="10"/>
  <c r="A48" i="9"/>
  <c r="B54" i="10"/>
  <c r="B54" i="9"/>
  <c r="B46" i="9"/>
  <c r="B46" i="10"/>
  <c r="L55" i="3"/>
  <c r="L55" i="9" s="1"/>
  <c r="R56" i="9" s="1"/>
  <c r="J55" i="9"/>
  <c r="I55" i="4"/>
  <c r="A56" i="9"/>
  <c r="A56" i="10"/>
  <c r="B52" i="10"/>
  <c r="B52" i="9"/>
  <c r="A49" i="9"/>
  <c r="A49" i="10"/>
  <c r="B44" i="10"/>
  <c r="B44" i="9"/>
  <c r="U56" i="2"/>
  <c r="I56" i="1" s="1"/>
  <c r="U56" i="4"/>
  <c r="J57" i="4"/>
  <c r="K57" i="4"/>
  <c r="B51" i="10"/>
  <c r="B51" i="9"/>
  <c r="B43" i="10"/>
  <c r="B43" i="9"/>
  <c r="A57" i="10"/>
  <c r="A57" i="9"/>
  <c r="A51" i="10"/>
  <c r="A51" i="9"/>
  <c r="Y59" i="4"/>
  <c r="A55" i="10"/>
  <c r="A55" i="9"/>
  <c r="B50" i="10"/>
  <c r="B50" i="9"/>
  <c r="A47" i="10"/>
  <c r="A47" i="9"/>
  <c r="T55" i="3"/>
  <c r="I55" i="10" s="1"/>
  <c r="O56" i="10" s="1"/>
  <c r="J55" i="10"/>
  <c r="G57" i="3"/>
  <c r="G57" i="9" s="1"/>
  <c r="J57" i="9"/>
  <c r="U57" i="9" s="1"/>
  <c r="A43" i="10"/>
  <c r="A43" i="9"/>
  <c r="B49" i="9"/>
  <c r="B49" i="10"/>
  <c r="A44" i="10"/>
  <c r="A44" i="9"/>
  <c r="B53" i="10"/>
  <c r="B53" i="9"/>
  <c r="A50" i="10"/>
  <c r="A50" i="9"/>
  <c r="B45" i="10"/>
  <c r="B45" i="9"/>
  <c r="V58" i="4"/>
  <c r="W58" i="4"/>
  <c r="V57" i="4"/>
  <c r="W57" i="4"/>
  <c r="B56" i="10"/>
  <c r="B56" i="9"/>
  <c r="A54" i="10"/>
  <c r="A54" i="9"/>
  <c r="A46" i="10"/>
  <c r="A46" i="9"/>
  <c r="B55" i="10"/>
  <c r="B55" i="9"/>
  <c r="A52" i="10"/>
  <c r="A52" i="9"/>
  <c r="B47" i="10"/>
  <c r="B47" i="9"/>
  <c r="A53" i="10"/>
  <c r="A53" i="9"/>
  <c r="B48" i="10"/>
  <c r="B48" i="9"/>
  <c r="A45" i="10"/>
  <c r="A45" i="9"/>
  <c r="I56" i="4"/>
  <c r="U55" i="2"/>
  <c r="I55" i="1" s="1"/>
  <c r="U55" i="4"/>
  <c r="J58" i="4"/>
  <c r="K58" i="4"/>
  <c r="L60" i="4"/>
  <c r="H60" i="1" s="1"/>
  <c r="K55" i="3"/>
  <c r="K55" i="9" s="1"/>
  <c r="Q56" i="9" s="1"/>
  <c r="H57" i="3"/>
  <c r="H57" i="9" s="1"/>
  <c r="N58" i="9" s="1"/>
  <c r="M55" i="3"/>
  <c r="M55" i="9" s="1"/>
  <c r="G55" i="3"/>
  <c r="G55" i="9" s="1"/>
  <c r="H55" i="3"/>
  <c r="H55" i="9" s="1"/>
  <c r="N56" i="9" s="1"/>
  <c r="X55" i="3"/>
  <c r="M55" i="10" s="1"/>
  <c r="I55" i="3"/>
  <c r="I55" i="9" s="1"/>
  <c r="O56" i="9" s="1"/>
  <c r="L57" i="3"/>
  <c r="L57" i="9" s="1"/>
  <c r="R58" i="9" s="1"/>
  <c r="M57" i="3"/>
  <c r="M57" i="9" s="1"/>
  <c r="J2" i="3"/>
  <c r="J30" i="3"/>
  <c r="J6" i="3"/>
  <c r="U46" i="3"/>
  <c r="U14" i="3"/>
  <c r="I57" i="3"/>
  <c r="I57" i="9" s="1"/>
  <c r="O58" i="9" s="1"/>
  <c r="K57" i="3"/>
  <c r="K57" i="9" s="1"/>
  <c r="Q58" i="9" s="1"/>
  <c r="J47" i="3"/>
  <c r="J32" i="3"/>
  <c r="J24" i="3"/>
  <c r="J16" i="3"/>
  <c r="J8" i="3"/>
  <c r="U50" i="3"/>
  <c r="J46" i="3"/>
  <c r="J22" i="3"/>
  <c r="J14" i="3"/>
  <c r="U48" i="3"/>
  <c r="U27" i="3"/>
  <c r="J40" i="3"/>
  <c r="J29" i="3"/>
  <c r="J21" i="3"/>
  <c r="J13" i="3"/>
  <c r="J5" i="3"/>
  <c r="U34" i="3"/>
  <c r="U18" i="3"/>
  <c r="U10" i="3"/>
  <c r="U26" i="3"/>
  <c r="J31" i="3"/>
  <c r="J12" i="3"/>
  <c r="J7" i="3"/>
  <c r="J4" i="3"/>
  <c r="U2" i="3"/>
  <c r="J48" i="3"/>
  <c r="J28" i="3"/>
  <c r="J23" i="3"/>
  <c r="J20" i="3"/>
  <c r="J15" i="3"/>
  <c r="U47" i="3"/>
  <c r="U39" i="3"/>
  <c r="U31" i="3"/>
  <c r="U25" i="3"/>
  <c r="U23" i="3"/>
  <c r="U15" i="3"/>
  <c r="U7" i="3"/>
  <c r="U38" i="3"/>
  <c r="U6" i="3"/>
  <c r="J54" i="3"/>
  <c r="J38" i="3"/>
  <c r="J36" i="3"/>
  <c r="U35" i="3"/>
  <c r="U33" i="3"/>
  <c r="U19" i="3"/>
  <c r="U17" i="3"/>
  <c r="U11" i="3"/>
  <c r="U3" i="3"/>
  <c r="R55" i="3"/>
  <c r="G55" i="10" s="1"/>
  <c r="J49" i="3"/>
  <c r="J35" i="3"/>
  <c r="J27" i="3"/>
  <c r="J19" i="3"/>
  <c r="J11" i="3"/>
  <c r="J3" i="3"/>
  <c r="U40" i="3"/>
  <c r="U32" i="3"/>
  <c r="U24" i="3"/>
  <c r="U16" i="3"/>
  <c r="U8" i="3"/>
  <c r="J50" i="3"/>
  <c r="J34" i="3"/>
  <c r="J26" i="3"/>
  <c r="J18" i="3"/>
  <c r="J10" i="3"/>
  <c r="U36" i="3"/>
  <c r="U4" i="3"/>
  <c r="J42" i="3"/>
  <c r="J42" i="9" s="1"/>
  <c r="H56" i="3"/>
  <c r="H56" i="9" s="1"/>
  <c r="N57" i="9" s="1"/>
  <c r="I56" i="3"/>
  <c r="I56" i="9" s="1"/>
  <c r="O57" i="9" s="1"/>
  <c r="K56" i="3"/>
  <c r="K56" i="9" s="1"/>
  <c r="Q57" i="9" s="1"/>
  <c r="G56" i="3"/>
  <c r="G56" i="9" s="1"/>
  <c r="J39" i="3"/>
  <c r="U12" i="3"/>
  <c r="U9" i="3"/>
  <c r="J52" i="3"/>
  <c r="J44" i="3"/>
  <c r="J44" i="9" s="1"/>
  <c r="J37" i="3"/>
  <c r="U45" i="3"/>
  <c r="J45" i="10" s="1"/>
  <c r="U37" i="3"/>
  <c r="J37" i="10" s="1"/>
  <c r="U29" i="3"/>
  <c r="J29" i="10" s="1"/>
  <c r="U21" i="3"/>
  <c r="U13" i="3"/>
  <c r="J13" i="10" s="1"/>
  <c r="U5" i="3"/>
  <c r="U53" i="3"/>
  <c r="U28" i="3"/>
  <c r="U20" i="3"/>
  <c r="T56" i="3"/>
  <c r="I56" i="10" s="1"/>
  <c r="O57" i="10" s="1"/>
  <c r="R56" i="3"/>
  <c r="G56" i="10" s="1"/>
  <c r="V56" i="3"/>
  <c r="K56" i="10" s="1"/>
  <c r="Q57" i="10" s="1"/>
  <c r="X56" i="3"/>
  <c r="M56" i="10" s="1"/>
  <c r="U54" i="3"/>
  <c r="U49" i="3"/>
  <c r="U41" i="3"/>
  <c r="U52" i="3"/>
  <c r="U44" i="3"/>
  <c r="J51" i="3"/>
  <c r="J51" i="9" s="1"/>
  <c r="J41" i="3"/>
  <c r="J25" i="3"/>
  <c r="J17" i="3"/>
  <c r="J9" i="3"/>
  <c r="U30" i="3"/>
  <c r="U51" i="3"/>
  <c r="U43" i="3"/>
  <c r="S56" i="3"/>
  <c r="H56" i="10" s="1"/>
  <c r="N57" i="10" s="1"/>
  <c r="J53" i="3"/>
  <c r="J43" i="3"/>
  <c r="J33" i="3"/>
  <c r="J45" i="3"/>
  <c r="W56" i="3"/>
  <c r="L56" i="10" s="1"/>
  <c r="R57" i="10" s="1"/>
  <c r="U42" i="3"/>
  <c r="U22" i="3"/>
  <c r="W55" i="3"/>
  <c r="L55" i="10" s="1"/>
  <c r="R56" i="10" s="1"/>
  <c r="M56" i="3"/>
  <c r="M56" i="9" s="1"/>
  <c r="L56" i="3"/>
  <c r="L56" i="9" s="1"/>
  <c r="R57" i="9" s="1"/>
  <c r="S55" i="3"/>
  <c r="H55" i="10" s="1"/>
  <c r="N56" i="10" s="1"/>
  <c r="V55" i="3"/>
  <c r="K55" i="10" s="1"/>
  <c r="Q56" i="10" s="1"/>
  <c r="R54" i="2"/>
  <c r="S54" i="4" s="1"/>
  <c r="Z54" i="4" s="1"/>
  <c r="S54" i="2"/>
  <c r="T54" i="4" s="1"/>
  <c r="G54" i="2"/>
  <c r="H54" i="2"/>
  <c r="H54" i="4" s="1"/>
  <c r="Y57" i="4" l="1"/>
  <c r="U56" i="10"/>
  <c r="U58" i="9"/>
  <c r="U56" i="9"/>
  <c r="P45" i="9"/>
  <c r="P58" i="9"/>
  <c r="S58" i="9" s="1"/>
  <c r="P56" i="9"/>
  <c r="S56" i="9" s="1"/>
  <c r="P43" i="9"/>
  <c r="P56" i="10"/>
  <c r="S56" i="10" s="1"/>
  <c r="P14" i="10"/>
  <c r="P52" i="9"/>
  <c r="P30" i="10"/>
  <c r="P46" i="10"/>
  <c r="L59" i="4"/>
  <c r="H59" i="1" s="1"/>
  <c r="P38" i="10"/>
  <c r="S57" i="10"/>
  <c r="S57" i="9"/>
  <c r="M58" i="4"/>
  <c r="R54" i="3"/>
  <c r="G54" i="10" s="1"/>
  <c r="J54" i="10"/>
  <c r="G52" i="3"/>
  <c r="G52" i="9" s="1"/>
  <c r="J52" i="9"/>
  <c r="U52" i="9" s="1"/>
  <c r="L27" i="3"/>
  <c r="L27" i="9" s="1"/>
  <c r="R28" i="9" s="1"/>
  <c r="J27" i="9"/>
  <c r="K23" i="3"/>
  <c r="K23" i="9" s="1"/>
  <c r="Q24" i="9" s="1"/>
  <c r="J23" i="9"/>
  <c r="I16" i="3"/>
  <c r="I16" i="9" s="1"/>
  <c r="O17" i="9" s="1"/>
  <c r="J16" i="9"/>
  <c r="W55" i="4"/>
  <c r="V55" i="4"/>
  <c r="V56" i="4"/>
  <c r="W56" i="4"/>
  <c r="I43" i="3"/>
  <c r="I43" i="9" s="1"/>
  <c r="O44" i="9" s="1"/>
  <c r="J43" i="9"/>
  <c r="U43" i="9" s="1"/>
  <c r="I25" i="3"/>
  <c r="I25" i="9" s="1"/>
  <c r="O26" i="9" s="1"/>
  <c r="J25" i="9"/>
  <c r="S9" i="3"/>
  <c r="H9" i="10" s="1"/>
  <c r="N10" i="10" s="1"/>
  <c r="J9" i="10"/>
  <c r="R4" i="3"/>
  <c r="G4" i="10" s="1"/>
  <c r="J4" i="10"/>
  <c r="V16" i="3"/>
  <c r="K16" i="10" s="1"/>
  <c r="Q17" i="10" s="1"/>
  <c r="J16" i="10"/>
  <c r="K35" i="3"/>
  <c r="K35" i="9" s="1"/>
  <c r="Q36" i="9" s="1"/>
  <c r="J35" i="9"/>
  <c r="V35" i="3"/>
  <c r="K35" i="10" s="1"/>
  <c r="Q36" i="10" s="1"/>
  <c r="J35" i="10"/>
  <c r="X23" i="3"/>
  <c r="M23" i="10" s="1"/>
  <c r="J23" i="10"/>
  <c r="K28" i="3"/>
  <c r="K28" i="9" s="1"/>
  <c r="Q29" i="9" s="1"/>
  <c r="J28" i="9"/>
  <c r="V10" i="3"/>
  <c r="K10" i="10" s="1"/>
  <c r="Q11" i="10" s="1"/>
  <c r="J10" i="10"/>
  <c r="R27" i="3"/>
  <c r="G27" i="10" s="1"/>
  <c r="J27" i="10"/>
  <c r="L24" i="3"/>
  <c r="L24" i="9" s="1"/>
  <c r="R25" i="9" s="1"/>
  <c r="J24" i="9"/>
  <c r="U24" i="9" s="1"/>
  <c r="I30" i="3"/>
  <c r="I30" i="9" s="1"/>
  <c r="O31" i="9" s="1"/>
  <c r="J30" i="9"/>
  <c r="G53" i="3"/>
  <c r="G53" i="9" s="1"/>
  <c r="J53" i="9"/>
  <c r="G41" i="3"/>
  <c r="G41" i="9" s="1"/>
  <c r="J41" i="9"/>
  <c r="R21" i="3"/>
  <c r="G21" i="10" s="1"/>
  <c r="J21" i="10"/>
  <c r="T12" i="3"/>
  <c r="I12" i="10" s="1"/>
  <c r="O13" i="10" s="1"/>
  <c r="J12" i="10"/>
  <c r="U13" i="10" s="1"/>
  <c r="X36" i="3"/>
  <c r="M36" i="10" s="1"/>
  <c r="J36" i="10"/>
  <c r="V24" i="3"/>
  <c r="K24" i="10" s="1"/>
  <c r="Q25" i="10" s="1"/>
  <c r="J24" i="10"/>
  <c r="L49" i="3"/>
  <c r="L49" i="9" s="1"/>
  <c r="R50" i="9" s="1"/>
  <c r="J49" i="9"/>
  <c r="G36" i="3"/>
  <c r="G36" i="9" s="1"/>
  <c r="J36" i="9"/>
  <c r="X25" i="3"/>
  <c r="M25" i="10" s="1"/>
  <c r="J25" i="10"/>
  <c r="G48" i="3"/>
  <c r="G48" i="9" s="1"/>
  <c r="J48" i="9"/>
  <c r="X18" i="3"/>
  <c r="M18" i="10" s="1"/>
  <c r="J18" i="10"/>
  <c r="V48" i="3"/>
  <c r="K48" i="10" s="1"/>
  <c r="Q49" i="10" s="1"/>
  <c r="J48" i="10"/>
  <c r="L32" i="3"/>
  <c r="L32" i="9" s="1"/>
  <c r="R33" i="9" s="1"/>
  <c r="J32" i="9"/>
  <c r="G2" i="3"/>
  <c r="G2" i="9" s="1"/>
  <c r="J2" i="9"/>
  <c r="P3" i="9" s="1"/>
  <c r="J56" i="4"/>
  <c r="K56" i="4"/>
  <c r="Y58" i="4"/>
  <c r="K55" i="4"/>
  <c r="J55" i="4"/>
  <c r="G19" i="3"/>
  <c r="G19" i="9" s="1"/>
  <c r="J19" i="9"/>
  <c r="L20" i="3"/>
  <c r="L20" i="9" s="1"/>
  <c r="R21" i="9" s="1"/>
  <c r="J20" i="9"/>
  <c r="M29" i="3"/>
  <c r="M29" i="9" s="1"/>
  <c r="J29" i="9"/>
  <c r="W46" i="3"/>
  <c r="L46" i="10" s="1"/>
  <c r="R47" i="10" s="1"/>
  <c r="J46" i="10"/>
  <c r="U46" i="10" s="1"/>
  <c r="X33" i="3"/>
  <c r="M33" i="10" s="1"/>
  <c r="J33" i="10"/>
  <c r="R26" i="3"/>
  <c r="G26" i="10" s="1"/>
  <c r="J26" i="10"/>
  <c r="U26" i="10" s="1"/>
  <c r="I6" i="3"/>
  <c r="I6" i="9" s="1"/>
  <c r="O7" i="9" s="1"/>
  <c r="J6" i="9"/>
  <c r="H10" i="3"/>
  <c r="H10" i="9" s="1"/>
  <c r="N11" i="9" s="1"/>
  <c r="J10" i="9"/>
  <c r="V32" i="3"/>
  <c r="K32" i="10" s="1"/>
  <c r="Q33" i="10" s="1"/>
  <c r="J32" i="10"/>
  <c r="K38" i="3"/>
  <c r="K38" i="9" s="1"/>
  <c r="Q39" i="9" s="1"/>
  <c r="J38" i="9"/>
  <c r="T2" i="3"/>
  <c r="I2" i="10" s="1"/>
  <c r="O3" i="10" s="1"/>
  <c r="J2" i="10"/>
  <c r="P3" i="10" s="1"/>
  <c r="I14" i="3"/>
  <c r="I14" i="9" s="1"/>
  <c r="O15" i="9" s="1"/>
  <c r="J14" i="9"/>
  <c r="K47" i="3"/>
  <c r="K47" i="9" s="1"/>
  <c r="Q48" i="9" s="1"/>
  <c r="J47" i="9"/>
  <c r="X58" i="4"/>
  <c r="J58" i="1" s="1"/>
  <c r="G54" i="4"/>
  <c r="N54" i="4" s="1"/>
  <c r="R22" i="3"/>
  <c r="G22" i="10" s="1"/>
  <c r="J22" i="10"/>
  <c r="S43" i="3"/>
  <c r="H43" i="10" s="1"/>
  <c r="N44" i="10" s="1"/>
  <c r="J43" i="10"/>
  <c r="R44" i="3"/>
  <c r="G44" i="10" s="1"/>
  <c r="J44" i="10"/>
  <c r="M18" i="3"/>
  <c r="M18" i="9" s="1"/>
  <c r="J18" i="9"/>
  <c r="V40" i="3"/>
  <c r="K40" i="10" s="1"/>
  <c r="Q41" i="10" s="1"/>
  <c r="J40" i="10"/>
  <c r="V3" i="3"/>
  <c r="K3" i="10" s="1"/>
  <c r="Q4" i="10" s="1"/>
  <c r="J3" i="10"/>
  <c r="K54" i="3"/>
  <c r="K54" i="9" s="1"/>
  <c r="Q55" i="9" s="1"/>
  <c r="J54" i="9"/>
  <c r="U55" i="9" s="1"/>
  <c r="V39" i="3"/>
  <c r="K39" i="10" s="1"/>
  <c r="Q40" i="10" s="1"/>
  <c r="J39" i="10"/>
  <c r="K4" i="3"/>
  <c r="K4" i="9" s="1"/>
  <c r="Q5" i="9" s="1"/>
  <c r="J4" i="9"/>
  <c r="M5" i="3"/>
  <c r="M5" i="9" s="1"/>
  <c r="J5" i="9"/>
  <c r="U5" i="9" s="1"/>
  <c r="I22" i="3"/>
  <c r="I22" i="9" s="1"/>
  <c r="O23" i="9" s="1"/>
  <c r="J22" i="9"/>
  <c r="X59" i="4"/>
  <c r="J59" i="1" s="1"/>
  <c r="G45" i="3"/>
  <c r="G45" i="9" s="1"/>
  <c r="J45" i="9"/>
  <c r="U45" i="9" s="1"/>
  <c r="S49" i="3"/>
  <c r="H49" i="10" s="1"/>
  <c r="N50" i="10" s="1"/>
  <c r="J49" i="10"/>
  <c r="X53" i="3"/>
  <c r="M53" i="10" s="1"/>
  <c r="J53" i="10"/>
  <c r="M50" i="3"/>
  <c r="M50" i="9" s="1"/>
  <c r="J50" i="9"/>
  <c r="W19" i="3"/>
  <c r="L19" i="10" s="1"/>
  <c r="R20" i="10" s="1"/>
  <c r="J19" i="10"/>
  <c r="K31" i="3"/>
  <c r="K31" i="9" s="1"/>
  <c r="Q32" i="9" s="1"/>
  <c r="J31" i="9"/>
  <c r="K8" i="3"/>
  <c r="K8" i="9" s="1"/>
  <c r="Q9" i="9" s="1"/>
  <c r="J8" i="9"/>
  <c r="G33" i="3"/>
  <c r="G33" i="9" s="1"/>
  <c r="J33" i="9"/>
  <c r="G9" i="3"/>
  <c r="G9" i="9" s="1"/>
  <c r="J9" i="9"/>
  <c r="T7" i="3"/>
  <c r="I7" i="10" s="1"/>
  <c r="O8" i="10" s="1"/>
  <c r="J7" i="10"/>
  <c r="H17" i="3"/>
  <c r="H17" i="9" s="1"/>
  <c r="N18" i="9" s="1"/>
  <c r="J17" i="9"/>
  <c r="U17" i="9" s="1"/>
  <c r="R5" i="3"/>
  <c r="G5" i="10" s="1"/>
  <c r="J5" i="10"/>
  <c r="V8" i="3"/>
  <c r="K8" i="10" s="1"/>
  <c r="Q9" i="10" s="1"/>
  <c r="J8" i="10"/>
  <c r="T15" i="3"/>
  <c r="I15" i="10" s="1"/>
  <c r="O16" i="10" s="1"/>
  <c r="J15" i="10"/>
  <c r="M40" i="3"/>
  <c r="M40" i="9" s="1"/>
  <c r="J40" i="9"/>
  <c r="K39" i="3"/>
  <c r="K39" i="9" s="1"/>
  <c r="Q40" i="9" s="1"/>
  <c r="J39" i="9"/>
  <c r="V31" i="3"/>
  <c r="K31" i="10" s="1"/>
  <c r="Q32" i="10" s="1"/>
  <c r="J31" i="10"/>
  <c r="R34" i="3"/>
  <c r="G34" i="10" s="1"/>
  <c r="J34" i="10"/>
  <c r="U34" i="10" s="1"/>
  <c r="X42" i="3"/>
  <c r="M42" i="10" s="1"/>
  <c r="J42" i="10"/>
  <c r="S51" i="3"/>
  <c r="H51" i="10" s="1"/>
  <c r="N52" i="10" s="1"/>
  <c r="J51" i="10"/>
  <c r="T52" i="3"/>
  <c r="I52" i="10" s="1"/>
  <c r="O53" i="10" s="1"/>
  <c r="J52" i="10"/>
  <c r="T20" i="3"/>
  <c r="I20" i="10" s="1"/>
  <c r="O21" i="10" s="1"/>
  <c r="J20" i="10"/>
  <c r="M26" i="3"/>
  <c r="M26" i="9" s="1"/>
  <c r="J26" i="9"/>
  <c r="M3" i="3"/>
  <c r="M3" i="9" s="1"/>
  <c r="J3" i="9"/>
  <c r="U3" i="9" s="1"/>
  <c r="X11" i="3"/>
  <c r="M11" i="10" s="1"/>
  <c r="J11" i="10"/>
  <c r="V6" i="3"/>
  <c r="K6" i="10" s="1"/>
  <c r="Q7" i="10" s="1"/>
  <c r="J6" i="10"/>
  <c r="V47" i="3"/>
  <c r="K47" i="10" s="1"/>
  <c r="Q48" i="10" s="1"/>
  <c r="J47" i="10"/>
  <c r="K7" i="3"/>
  <c r="K7" i="9" s="1"/>
  <c r="Q8" i="9" s="1"/>
  <c r="J7" i="9"/>
  <c r="H13" i="3"/>
  <c r="H13" i="9" s="1"/>
  <c r="N14" i="9" s="1"/>
  <c r="J13" i="9"/>
  <c r="K46" i="3"/>
  <c r="K46" i="9" s="1"/>
  <c r="Q47" i="9" s="1"/>
  <c r="J46" i="9"/>
  <c r="R30" i="3"/>
  <c r="G30" i="10" s="1"/>
  <c r="J30" i="10"/>
  <c r="U30" i="10" s="1"/>
  <c r="R41" i="3"/>
  <c r="G41" i="10" s="1"/>
  <c r="J41" i="10"/>
  <c r="R28" i="3"/>
  <c r="G28" i="10" s="1"/>
  <c r="J28" i="10"/>
  <c r="U28" i="10" s="1"/>
  <c r="M37" i="3"/>
  <c r="M37" i="9" s="1"/>
  <c r="J37" i="9"/>
  <c r="I34" i="3"/>
  <c r="I34" i="9" s="1"/>
  <c r="O35" i="9" s="1"/>
  <c r="J34" i="9"/>
  <c r="U34" i="9" s="1"/>
  <c r="L11" i="3"/>
  <c r="L11" i="9" s="1"/>
  <c r="R12" i="9" s="1"/>
  <c r="J11" i="9"/>
  <c r="W17" i="3"/>
  <c r="L17" i="10" s="1"/>
  <c r="R18" i="10" s="1"/>
  <c r="J17" i="10"/>
  <c r="U17" i="10" s="1"/>
  <c r="V38" i="3"/>
  <c r="K38" i="10" s="1"/>
  <c r="Q39" i="10" s="1"/>
  <c r="J38" i="10"/>
  <c r="U38" i="10" s="1"/>
  <c r="K15" i="3"/>
  <c r="K15" i="9" s="1"/>
  <c r="Q16" i="9" s="1"/>
  <c r="J15" i="9"/>
  <c r="G12" i="3"/>
  <c r="G12" i="9" s="1"/>
  <c r="J12" i="9"/>
  <c r="M21" i="3"/>
  <c r="M21" i="9" s="1"/>
  <c r="J21" i="9"/>
  <c r="W50" i="3"/>
  <c r="L50" i="10" s="1"/>
  <c r="R51" i="10" s="1"/>
  <c r="J50" i="10"/>
  <c r="U50" i="10" s="1"/>
  <c r="R14" i="3"/>
  <c r="G14" i="10" s="1"/>
  <c r="J14" i="10"/>
  <c r="U14" i="10" s="1"/>
  <c r="L58" i="4"/>
  <c r="H58" i="1" s="1"/>
  <c r="M57" i="4"/>
  <c r="K22" i="3"/>
  <c r="K22" i="9" s="1"/>
  <c r="Q23" i="9" s="1"/>
  <c r="I26" i="3"/>
  <c r="I26" i="9" s="1"/>
  <c r="O27" i="9" s="1"/>
  <c r="T18" i="3"/>
  <c r="I18" i="10" s="1"/>
  <c r="O19" i="10" s="1"/>
  <c r="X34" i="3"/>
  <c r="M34" i="10" s="1"/>
  <c r="H2" i="3"/>
  <c r="H2" i="9" s="1"/>
  <c r="N3" i="9" s="1"/>
  <c r="W48" i="3"/>
  <c r="L48" i="10" s="1"/>
  <c r="R49" i="10" s="1"/>
  <c r="S18" i="3"/>
  <c r="H18" i="10" s="1"/>
  <c r="N19" i="10" s="1"/>
  <c r="V18" i="3"/>
  <c r="K18" i="10" s="1"/>
  <c r="Q19" i="10" s="1"/>
  <c r="L2" i="3"/>
  <c r="L2" i="9" s="1"/>
  <c r="R3" i="9" s="1"/>
  <c r="W11" i="3"/>
  <c r="L11" i="10" s="1"/>
  <c r="R12" i="10" s="1"/>
  <c r="L6" i="3"/>
  <c r="L6" i="9" s="1"/>
  <c r="R7" i="9" s="1"/>
  <c r="H19" i="3"/>
  <c r="H19" i="9" s="1"/>
  <c r="N20" i="9" s="1"/>
  <c r="H32" i="3"/>
  <c r="H32" i="9" s="1"/>
  <c r="N33" i="9" s="1"/>
  <c r="K6" i="3"/>
  <c r="K6" i="9" s="1"/>
  <c r="Q7" i="9" s="1"/>
  <c r="S46" i="3"/>
  <c r="H46" i="10" s="1"/>
  <c r="N47" i="10" s="1"/>
  <c r="R46" i="3"/>
  <c r="G46" i="10" s="1"/>
  <c r="X46" i="3"/>
  <c r="M46" i="10" s="1"/>
  <c r="S11" i="3"/>
  <c r="H11" i="10" s="1"/>
  <c r="N12" i="10" s="1"/>
  <c r="X47" i="3"/>
  <c r="M47" i="10" s="1"/>
  <c r="H26" i="3"/>
  <c r="H26" i="9" s="1"/>
  <c r="N27" i="9" s="1"/>
  <c r="M4" i="3"/>
  <c r="M4" i="9" s="1"/>
  <c r="M31" i="3"/>
  <c r="M31" i="9" s="1"/>
  <c r="T46" i="3"/>
  <c r="I46" i="10" s="1"/>
  <c r="O47" i="10" s="1"/>
  <c r="I54" i="2"/>
  <c r="J54" i="2" s="1"/>
  <c r="G54" i="1" s="1"/>
  <c r="S7" i="3"/>
  <c r="H7" i="10" s="1"/>
  <c r="N8" i="10" s="1"/>
  <c r="V46" i="3"/>
  <c r="K46" i="10" s="1"/>
  <c r="Q47" i="10" s="1"/>
  <c r="X14" i="3"/>
  <c r="M14" i="10" s="1"/>
  <c r="W14" i="3"/>
  <c r="L14" i="10" s="1"/>
  <c r="R15" i="10" s="1"/>
  <c r="V7" i="3"/>
  <c r="K7" i="10" s="1"/>
  <c r="Q8" i="10" s="1"/>
  <c r="T14" i="3"/>
  <c r="I14" i="10" s="1"/>
  <c r="O15" i="10" s="1"/>
  <c r="S48" i="3"/>
  <c r="H48" i="10" s="1"/>
  <c r="N49" i="10" s="1"/>
  <c r="T54" i="2"/>
  <c r="T44" i="3"/>
  <c r="I44" i="10" s="1"/>
  <c r="O45" i="10" s="1"/>
  <c r="R48" i="3"/>
  <c r="G48" i="10" s="1"/>
  <c r="I2" i="3"/>
  <c r="I2" i="9" s="1"/>
  <c r="O3" i="9" s="1"/>
  <c r="M32" i="3"/>
  <c r="M32" i="9" s="1"/>
  <c r="I32" i="3"/>
  <c r="I32" i="9" s="1"/>
  <c r="O33" i="9" s="1"/>
  <c r="R18" i="3"/>
  <c r="G18" i="10" s="1"/>
  <c r="H36" i="3"/>
  <c r="H36" i="9" s="1"/>
  <c r="N37" i="9" s="1"/>
  <c r="S14" i="3"/>
  <c r="H14" i="10" s="1"/>
  <c r="N15" i="10" s="1"/>
  <c r="V14" i="3"/>
  <c r="K14" i="10" s="1"/>
  <c r="Q15" i="10" s="1"/>
  <c r="H24" i="3"/>
  <c r="H24" i="9" s="1"/>
  <c r="N25" i="9" s="1"/>
  <c r="L12" i="3"/>
  <c r="L12" i="9" s="1"/>
  <c r="R13" i="9" s="1"/>
  <c r="M8" i="3"/>
  <c r="M8" i="9" s="1"/>
  <c r="M16" i="3"/>
  <c r="M16" i="9" s="1"/>
  <c r="V23" i="3"/>
  <c r="K23" i="10" s="1"/>
  <c r="Q24" i="10" s="1"/>
  <c r="R42" i="3"/>
  <c r="G42" i="10" s="1"/>
  <c r="I11" i="3"/>
  <c r="I11" i="9" s="1"/>
  <c r="O12" i="9" s="1"/>
  <c r="M47" i="3"/>
  <c r="M47" i="9" s="1"/>
  <c r="I15" i="3"/>
  <c r="I15" i="9" s="1"/>
  <c r="O16" i="9" s="1"/>
  <c r="S17" i="3"/>
  <c r="H17" i="10" s="1"/>
  <c r="N18" i="10" s="1"/>
  <c r="H30" i="3"/>
  <c r="H30" i="9" s="1"/>
  <c r="N31" i="9" s="1"/>
  <c r="M30" i="3"/>
  <c r="M30" i="9" s="1"/>
  <c r="G30" i="3"/>
  <c r="G30" i="9" s="1"/>
  <c r="I4" i="3"/>
  <c r="I4" i="9" s="1"/>
  <c r="O5" i="9" s="1"/>
  <c r="I47" i="3"/>
  <c r="I47" i="9" s="1"/>
  <c r="O48" i="9" s="1"/>
  <c r="H15" i="3"/>
  <c r="H15" i="9" s="1"/>
  <c r="N16" i="9" s="1"/>
  <c r="L30" i="3"/>
  <c r="L30" i="9" s="1"/>
  <c r="R31" i="9" s="1"/>
  <c r="S25" i="3"/>
  <c r="H25" i="10" s="1"/>
  <c r="N26" i="10" s="1"/>
  <c r="X8" i="3"/>
  <c r="M8" i="10" s="1"/>
  <c r="K30" i="3"/>
  <c r="K30" i="9" s="1"/>
  <c r="Q31" i="9" s="1"/>
  <c r="H14" i="3"/>
  <c r="H14" i="9" s="1"/>
  <c r="N15" i="9" s="1"/>
  <c r="H4" i="3"/>
  <c r="H4" i="9" s="1"/>
  <c r="N5" i="9" s="1"/>
  <c r="T38" i="3"/>
  <c r="I38" i="10" s="1"/>
  <c r="O39" i="10" s="1"/>
  <c r="K2" i="3"/>
  <c r="K2" i="9" s="1"/>
  <c r="Q3" i="9" s="1"/>
  <c r="I48" i="3"/>
  <c r="I48" i="9" s="1"/>
  <c r="O49" i="9" s="1"/>
  <c r="T34" i="3"/>
  <c r="I34" i="10" s="1"/>
  <c r="O35" i="10" s="1"/>
  <c r="K14" i="3"/>
  <c r="K14" i="9" s="1"/>
  <c r="Q15" i="9" s="1"/>
  <c r="V19" i="3"/>
  <c r="K19" i="10" s="1"/>
  <c r="Q20" i="10" s="1"/>
  <c r="M2" i="3"/>
  <c r="M2" i="9" s="1"/>
  <c r="M34" i="3"/>
  <c r="M34" i="9" s="1"/>
  <c r="G14" i="3"/>
  <c r="G14" i="9" s="1"/>
  <c r="W34" i="3"/>
  <c r="L34" i="10" s="1"/>
  <c r="R35" i="10" s="1"/>
  <c r="L14" i="3"/>
  <c r="L14" i="9" s="1"/>
  <c r="R15" i="9" s="1"/>
  <c r="K11" i="3"/>
  <c r="K11" i="9" s="1"/>
  <c r="Q12" i="9" s="1"/>
  <c r="M48" i="3"/>
  <c r="M48" i="9" s="1"/>
  <c r="M15" i="3"/>
  <c r="M15" i="9" s="1"/>
  <c r="X32" i="3"/>
  <c r="M32" i="10" s="1"/>
  <c r="M6" i="3"/>
  <c r="M6" i="9" s="1"/>
  <c r="G22" i="3"/>
  <c r="G22" i="9" s="1"/>
  <c r="G7" i="3"/>
  <c r="G7" i="9" s="1"/>
  <c r="H18" i="3"/>
  <c r="H18" i="9" s="1"/>
  <c r="N19" i="9" s="1"/>
  <c r="R32" i="3"/>
  <c r="G32" i="10" s="1"/>
  <c r="M14" i="3"/>
  <c r="M14" i="9" s="1"/>
  <c r="I5" i="3"/>
  <c r="I5" i="9" s="1"/>
  <c r="O6" i="9" s="1"/>
  <c r="H8" i="3"/>
  <c r="H8" i="9" s="1"/>
  <c r="N9" i="9" s="1"/>
  <c r="T25" i="3"/>
  <c r="I25" i="10" s="1"/>
  <c r="O26" i="10" s="1"/>
  <c r="K36" i="3"/>
  <c r="K36" i="9" s="1"/>
  <c r="Q37" i="9" s="1"/>
  <c r="L23" i="3"/>
  <c r="L23" i="9" s="1"/>
  <c r="R24" i="9" s="1"/>
  <c r="H48" i="3"/>
  <c r="H48" i="9" s="1"/>
  <c r="N49" i="9" s="1"/>
  <c r="T49" i="3"/>
  <c r="I49" i="10" s="1"/>
  <c r="O50" i="10" s="1"/>
  <c r="X24" i="3"/>
  <c r="M24" i="10" s="1"/>
  <c r="M11" i="3"/>
  <c r="M11" i="9" s="1"/>
  <c r="M12" i="3"/>
  <c r="M12" i="9" s="1"/>
  <c r="V34" i="3"/>
  <c r="K34" i="10" s="1"/>
  <c r="Q35" i="10" s="1"/>
  <c r="K29" i="3"/>
  <c r="K29" i="9" s="1"/>
  <c r="Q30" i="9" s="1"/>
  <c r="G29" i="3"/>
  <c r="G29" i="9" s="1"/>
  <c r="M10" i="3"/>
  <c r="M10" i="9" s="1"/>
  <c r="K48" i="3"/>
  <c r="K48" i="9" s="1"/>
  <c r="Q49" i="9" s="1"/>
  <c r="T50" i="3"/>
  <c r="I50" i="10" s="1"/>
  <c r="O51" i="10" s="1"/>
  <c r="L36" i="3"/>
  <c r="L36" i="9" s="1"/>
  <c r="R37" i="9" s="1"/>
  <c r="G49" i="3"/>
  <c r="G49" i="9" s="1"/>
  <c r="H28" i="3"/>
  <c r="H28" i="9" s="1"/>
  <c r="N29" i="9" s="1"/>
  <c r="I8" i="3"/>
  <c r="I8" i="9" s="1"/>
  <c r="O9" i="9" s="1"/>
  <c r="I36" i="3"/>
  <c r="I36" i="9" s="1"/>
  <c r="O37" i="9" s="1"/>
  <c r="G47" i="3"/>
  <c r="G47" i="9" s="1"/>
  <c r="R15" i="3"/>
  <c r="G15" i="10" s="1"/>
  <c r="W24" i="3"/>
  <c r="L24" i="10" s="1"/>
  <c r="R25" i="10" s="1"/>
  <c r="G6" i="3"/>
  <c r="G6" i="9" s="1"/>
  <c r="S34" i="3"/>
  <c r="H34" i="10" s="1"/>
  <c r="N35" i="10" s="1"/>
  <c r="V27" i="3"/>
  <c r="K27" i="10" s="1"/>
  <c r="Q28" i="10" s="1"/>
  <c r="K32" i="3"/>
  <c r="K32" i="9" s="1"/>
  <c r="Q33" i="9" s="1"/>
  <c r="K12" i="3"/>
  <c r="K12" i="9" s="1"/>
  <c r="Q13" i="9" s="1"/>
  <c r="L21" i="3"/>
  <c r="L21" i="9" s="1"/>
  <c r="R22" i="9" s="1"/>
  <c r="L31" i="3"/>
  <c r="L31" i="9" s="1"/>
  <c r="R32" i="9" s="1"/>
  <c r="T4" i="3"/>
  <c r="I4" i="10" s="1"/>
  <c r="O5" i="10" s="1"/>
  <c r="R24" i="3"/>
  <c r="G24" i="10" s="1"/>
  <c r="L8" i="3"/>
  <c r="L8" i="9" s="1"/>
  <c r="R9" i="9" s="1"/>
  <c r="L47" i="3"/>
  <c r="L47" i="9" s="1"/>
  <c r="R48" i="9" s="1"/>
  <c r="H47" i="3"/>
  <c r="H47" i="9" s="1"/>
  <c r="N48" i="9" s="1"/>
  <c r="I31" i="3"/>
  <c r="I31" i="9" s="1"/>
  <c r="O32" i="9" s="1"/>
  <c r="X16" i="3"/>
  <c r="M16" i="10" s="1"/>
  <c r="S32" i="3"/>
  <c r="H32" i="10" s="1"/>
  <c r="N33" i="10" s="1"/>
  <c r="H6" i="3"/>
  <c r="H6" i="9" s="1"/>
  <c r="N7" i="9" s="1"/>
  <c r="M52" i="3"/>
  <c r="M52" i="9" s="1"/>
  <c r="W27" i="3"/>
  <c r="L27" i="10" s="1"/>
  <c r="R28" i="10" s="1"/>
  <c r="H40" i="3"/>
  <c r="H40" i="9" s="1"/>
  <c r="N41" i="9" s="1"/>
  <c r="G40" i="3"/>
  <c r="G40" i="9" s="1"/>
  <c r="L16" i="3"/>
  <c r="L16" i="9" s="1"/>
  <c r="R17" i="9" s="1"/>
  <c r="H3" i="3"/>
  <c r="H3" i="9" s="1"/>
  <c r="N4" i="9" s="1"/>
  <c r="L22" i="3"/>
  <c r="L22" i="9" s="1"/>
  <c r="R23" i="9" s="1"/>
  <c r="T27" i="3"/>
  <c r="I27" i="10" s="1"/>
  <c r="O28" i="10" s="1"/>
  <c r="S31" i="3"/>
  <c r="H31" i="10" s="1"/>
  <c r="N32" i="10" s="1"/>
  <c r="M54" i="3"/>
  <c r="M54" i="9" s="1"/>
  <c r="K5" i="3"/>
  <c r="K5" i="9" s="1"/>
  <c r="Q6" i="9" s="1"/>
  <c r="S26" i="3"/>
  <c r="H26" i="10" s="1"/>
  <c r="N27" i="10" s="1"/>
  <c r="V33" i="3"/>
  <c r="K33" i="10" s="1"/>
  <c r="Q34" i="10" s="1"/>
  <c r="I20" i="3"/>
  <c r="I20" i="9" s="1"/>
  <c r="O21" i="9" s="1"/>
  <c r="H11" i="3"/>
  <c r="H11" i="9" s="1"/>
  <c r="N12" i="9" s="1"/>
  <c r="H43" i="3"/>
  <c r="H43" i="9" s="1"/>
  <c r="N44" i="9" s="1"/>
  <c r="H16" i="3"/>
  <c r="H16" i="9" s="1"/>
  <c r="N17" i="9" s="1"/>
  <c r="T35" i="3"/>
  <c r="I35" i="10" s="1"/>
  <c r="O36" i="10" s="1"/>
  <c r="T31" i="3"/>
  <c r="I31" i="10" s="1"/>
  <c r="O32" i="10" s="1"/>
  <c r="W47" i="3"/>
  <c r="L47" i="10" s="1"/>
  <c r="R48" i="10" s="1"/>
  <c r="T48" i="3"/>
  <c r="I48" i="10" s="1"/>
  <c r="O49" i="10" s="1"/>
  <c r="G11" i="3"/>
  <c r="G11" i="9" s="1"/>
  <c r="W18" i="3"/>
  <c r="L18" i="10" s="1"/>
  <c r="R19" i="10" s="1"/>
  <c r="I40" i="3"/>
  <c r="I40" i="9" s="1"/>
  <c r="O41" i="9" s="1"/>
  <c r="G16" i="3"/>
  <c r="G16" i="9" s="1"/>
  <c r="T3" i="3"/>
  <c r="I3" i="10" s="1"/>
  <c r="O4" i="10" s="1"/>
  <c r="T26" i="3"/>
  <c r="I26" i="10" s="1"/>
  <c r="O27" i="10" s="1"/>
  <c r="R31" i="3"/>
  <c r="G31" i="10" s="1"/>
  <c r="W7" i="3"/>
  <c r="L7" i="10" s="1"/>
  <c r="R8" i="10" s="1"/>
  <c r="M27" i="3"/>
  <c r="M27" i="9" s="1"/>
  <c r="M20" i="3"/>
  <c r="M20" i="9" s="1"/>
  <c r="L5" i="3"/>
  <c r="L5" i="9" s="1"/>
  <c r="R6" i="9" s="1"/>
  <c r="K40" i="3"/>
  <c r="K40" i="9" s="1"/>
  <c r="Q41" i="9" s="1"/>
  <c r="X26" i="3"/>
  <c r="M26" i="10" s="1"/>
  <c r="G4" i="3"/>
  <c r="G4" i="9" s="1"/>
  <c r="L4" i="3"/>
  <c r="L4" i="9" s="1"/>
  <c r="R5" i="9" s="1"/>
  <c r="G5" i="3"/>
  <c r="G5" i="9" s="1"/>
  <c r="X10" i="3"/>
  <c r="M10" i="10" s="1"/>
  <c r="M24" i="3"/>
  <c r="M24" i="9" s="1"/>
  <c r="G32" i="3"/>
  <c r="G32" i="9" s="1"/>
  <c r="L46" i="3"/>
  <c r="L46" i="9" s="1"/>
  <c r="R47" i="9" s="1"/>
  <c r="R10" i="3"/>
  <c r="G10" i="10" s="1"/>
  <c r="T11" i="3"/>
  <c r="I11" i="10" s="1"/>
  <c r="O12" i="10" s="1"/>
  <c r="T17" i="3"/>
  <c r="I17" i="10" s="1"/>
  <c r="O18" i="10" s="1"/>
  <c r="X31" i="3"/>
  <c r="M31" i="10" s="1"/>
  <c r="X7" i="3"/>
  <c r="M7" i="10" s="1"/>
  <c r="R40" i="3"/>
  <c r="G40" i="10" s="1"/>
  <c r="M22" i="3"/>
  <c r="M22" i="9" s="1"/>
  <c r="H22" i="3"/>
  <c r="H22" i="9" s="1"/>
  <c r="N23" i="9" s="1"/>
  <c r="H5" i="3"/>
  <c r="H5" i="9" s="1"/>
  <c r="N6" i="9" s="1"/>
  <c r="L40" i="3"/>
  <c r="L40" i="9" s="1"/>
  <c r="R41" i="9" s="1"/>
  <c r="W26" i="3"/>
  <c r="L26" i="10" s="1"/>
  <c r="R27" i="10" s="1"/>
  <c r="I54" i="3"/>
  <c r="I54" i="9" s="1"/>
  <c r="O55" i="9" s="1"/>
  <c r="K16" i="3"/>
  <c r="K16" i="9" s="1"/>
  <c r="Q17" i="9" s="1"/>
  <c r="S3" i="3"/>
  <c r="H3" i="10" s="1"/>
  <c r="N4" i="10" s="1"/>
  <c r="W31" i="3"/>
  <c r="L31" i="10" s="1"/>
  <c r="R32" i="10" s="1"/>
  <c r="K3" i="3"/>
  <c r="K3" i="9" s="1"/>
  <c r="Q4" i="9" s="1"/>
  <c r="V26" i="3"/>
  <c r="K26" i="10" s="1"/>
  <c r="Q27" i="10" s="1"/>
  <c r="I24" i="3"/>
  <c r="I24" i="9" s="1"/>
  <c r="O25" i="9" s="1"/>
  <c r="G25" i="3"/>
  <c r="G25" i="9" s="1"/>
  <c r="G24" i="3"/>
  <c r="G24" i="9" s="1"/>
  <c r="T28" i="3"/>
  <c r="I28" i="10" s="1"/>
  <c r="O29" i="10" s="1"/>
  <c r="R33" i="3"/>
  <c r="G33" i="10" s="1"/>
  <c r="V15" i="3"/>
  <c r="K15" i="10" s="1"/>
  <c r="Q16" i="10" s="1"/>
  <c r="X48" i="3"/>
  <c r="M48" i="10" s="1"/>
  <c r="K13" i="3"/>
  <c r="K13" i="9" s="1"/>
  <c r="Q14" i="9" s="1"/>
  <c r="K20" i="3"/>
  <c r="K20" i="9" s="1"/>
  <c r="Q21" i="9" s="1"/>
  <c r="R12" i="3"/>
  <c r="G12" i="10" s="1"/>
  <c r="S8" i="3"/>
  <c r="H8" i="10" s="1"/>
  <c r="N9" i="10" s="1"/>
  <c r="H25" i="3"/>
  <c r="H25" i="9" s="1"/>
  <c r="N26" i="9" s="1"/>
  <c r="G46" i="3"/>
  <c r="G46" i="9" s="1"/>
  <c r="H7" i="3"/>
  <c r="H7" i="9" s="1"/>
  <c r="N8" i="9" s="1"/>
  <c r="I7" i="3"/>
  <c r="I7" i="9" s="1"/>
  <c r="O8" i="9" s="1"/>
  <c r="M23" i="3"/>
  <c r="M23" i="9" s="1"/>
  <c r="T10" i="3"/>
  <c r="I10" i="10" s="1"/>
  <c r="O11" i="10" s="1"/>
  <c r="S33" i="3"/>
  <c r="H33" i="10" s="1"/>
  <c r="N34" i="10" s="1"/>
  <c r="S15" i="3"/>
  <c r="H15" i="10" s="1"/>
  <c r="N16" i="10" s="1"/>
  <c r="W16" i="3"/>
  <c r="L16" i="10" s="1"/>
  <c r="R17" i="10" s="1"/>
  <c r="R47" i="3"/>
  <c r="G47" i="10" s="1"/>
  <c r="G35" i="3"/>
  <c r="G35" i="9" s="1"/>
  <c r="M36" i="3"/>
  <c r="M36" i="9" s="1"/>
  <c r="M46" i="3"/>
  <c r="M46" i="9" s="1"/>
  <c r="M19" i="3"/>
  <c r="M19" i="9" s="1"/>
  <c r="S10" i="3"/>
  <c r="H10" i="10" s="1"/>
  <c r="N11" i="10" s="1"/>
  <c r="V50" i="3"/>
  <c r="K50" i="10" s="1"/>
  <c r="Q51" i="10" s="1"/>
  <c r="I13" i="3"/>
  <c r="I13" i="9" s="1"/>
  <c r="O14" i="9" s="1"/>
  <c r="I29" i="3"/>
  <c r="I29" i="9" s="1"/>
  <c r="O30" i="9" s="1"/>
  <c r="V17" i="3"/>
  <c r="K17" i="10" s="1"/>
  <c r="Q18" i="10" s="1"/>
  <c r="I12" i="3"/>
  <c r="I12" i="9" s="1"/>
  <c r="O13" i="9" s="1"/>
  <c r="H12" i="3"/>
  <c r="H12" i="9" s="1"/>
  <c r="N13" i="9" s="1"/>
  <c r="M7" i="3"/>
  <c r="M7" i="9" s="1"/>
  <c r="X4" i="3"/>
  <c r="M4" i="10" s="1"/>
  <c r="I27" i="3"/>
  <c r="I27" i="9" s="1"/>
  <c r="O28" i="9" s="1"/>
  <c r="T47" i="3"/>
  <c r="I47" i="10" s="1"/>
  <c r="O48" i="10" s="1"/>
  <c r="H21" i="3"/>
  <c r="H21" i="9" s="1"/>
  <c r="N22" i="9" s="1"/>
  <c r="X19" i="3"/>
  <c r="M19" i="10" s="1"/>
  <c r="W38" i="3"/>
  <c r="L38" i="10" s="1"/>
  <c r="R39" i="10" s="1"/>
  <c r="R20" i="3"/>
  <c r="G20" i="10" s="1"/>
  <c r="G21" i="3"/>
  <c r="G21" i="9" s="1"/>
  <c r="L7" i="3"/>
  <c r="L7" i="9" s="1"/>
  <c r="R8" i="9" s="1"/>
  <c r="H27" i="3"/>
  <c r="H27" i="9" s="1"/>
  <c r="N28" i="9" s="1"/>
  <c r="G23" i="3"/>
  <c r="G23" i="9" s="1"/>
  <c r="H23" i="3"/>
  <c r="H23" i="9" s="1"/>
  <c r="N24" i="9" s="1"/>
  <c r="G8" i="3"/>
  <c r="G8" i="9" s="1"/>
  <c r="I23" i="3"/>
  <c r="I23" i="9" s="1"/>
  <c r="O24" i="9" s="1"/>
  <c r="T42" i="3"/>
  <c r="I42" i="10" s="1"/>
  <c r="O43" i="10" s="1"/>
  <c r="S19" i="3"/>
  <c r="H19" i="10" s="1"/>
  <c r="N20" i="10" s="1"/>
  <c r="S50" i="3"/>
  <c r="H50" i="10" s="1"/>
  <c r="N51" i="10" s="1"/>
  <c r="R8" i="3"/>
  <c r="G8" i="10" s="1"/>
  <c r="T16" i="3"/>
  <c r="I16" i="10" s="1"/>
  <c r="O17" i="10" s="1"/>
  <c r="T32" i="3"/>
  <c r="I32" i="10" s="1"/>
  <c r="O33" i="10" s="1"/>
  <c r="K19" i="3"/>
  <c r="K19" i="9" s="1"/>
  <c r="Q20" i="9" s="1"/>
  <c r="I21" i="3"/>
  <c r="I21" i="9" s="1"/>
  <c r="O22" i="9" s="1"/>
  <c r="X27" i="3"/>
  <c r="M27" i="10" s="1"/>
  <c r="R19" i="3"/>
  <c r="G19" i="10" s="1"/>
  <c r="S38" i="3"/>
  <c r="H38" i="10" s="1"/>
  <c r="N39" i="10" s="1"/>
  <c r="H46" i="3"/>
  <c r="H46" i="9" s="1"/>
  <c r="N47" i="9" s="1"/>
  <c r="I46" i="3"/>
  <c r="I46" i="9" s="1"/>
  <c r="O47" i="9" s="1"/>
  <c r="R50" i="3"/>
  <c r="G50" i="10" s="1"/>
  <c r="K27" i="3"/>
  <c r="K27" i="9" s="1"/>
  <c r="Q28" i="9" s="1"/>
  <c r="K21" i="3"/>
  <c r="K21" i="9" s="1"/>
  <c r="Q22" i="9" s="1"/>
  <c r="G31" i="3"/>
  <c r="G31" i="9" s="1"/>
  <c r="I35" i="3"/>
  <c r="I35" i="9" s="1"/>
  <c r="O36" i="9" s="1"/>
  <c r="W2" i="3"/>
  <c r="L2" i="10" s="1"/>
  <c r="R3" i="10" s="1"/>
  <c r="T33" i="3"/>
  <c r="I33" i="10" s="1"/>
  <c r="O34" i="10" s="1"/>
  <c r="S27" i="3"/>
  <c r="H27" i="10" s="1"/>
  <c r="N28" i="10" s="1"/>
  <c r="X15" i="3"/>
  <c r="M15" i="10" s="1"/>
  <c r="S16" i="3"/>
  <c r="H16" i="10" s="1"/>
  <c r="N17" i="10" s="1"/>
  <c r="W32" i="3"/>
  <c r="L32" i="10" s="1"/>
  <c r="R33" i="10" s="1"/>
  <c r="G27" i="3"/>
  <c r="G27" i="9" s="1"/>
  <c r="X12" i="3"/>
  <c r="M12" i="10" s="1"/>
  <c r="X50" i="3"/>
  <c r="M50" i="10" s="1"/>
  <c r="L13" i="3"/>
  <c r="L13" i="9" s="1"/>
  <c r="R14" i="9" s="1"/>
  <c r="L29" i="3"/>
  <c r="L29" i="9" s="1"/>
  <c r="R30" i="9" s="1"/>
  <c r="W33" i="3"/>
  <c r="L33" i="10" s="1"/>
  <c r="R34" i="10" s="1"/>
  <c r="T6" i="3"/>
  <c r="I6" i="10" s="1"/>
  <c r="O7" i="10" s="1"/>
  <c r="X2" i="3"/>
  <c r="M2" i="10" s="1"/>
  <c r="K24" i="3"/>
  <c r="K24" i="9" s="1"/>
  <c r="Q25" i="9" s="1"/>
  <c r="G13" i="3"/>
  <c r="G13" i="9" s="1"/>
  <c r="M13" i="3"/>
  <c r="M13" i="9" s="1"/>
  <c r="H31" i="3"/>
  <c r="H31" i="9" s="1"/>
  <c r="N32" i="9" s="1"/>
  <c r="L15" i="3"/>
  <c r="L15" i="9" s="1"/>
  <c r="R16" i="9" s="1"/>
  <c r="H35" i="3"/>
  <c r="H35" i="9" s="1"/>
  <c r="N36" i="9" s="1"/>
  <c r="H33" i="3"/>
  <c r="H33" i="9" s="1"/>
  <c r="N34" i="9" s="1"/>
  <c r="G15" i="3"/>
  <c r="G15" i="9" s="1"/>
  <c r="T19" i="3"/>
  <c r="I19" i="10" s="1"/>
  <c r="O20" i="10" s="1"/>
  <c r="R17" i="3"/>
  <c r="G17" i="10" s="1"/>
  <c r="W15" i="3"/>
  <c r="L15" i="10" s="1"/>
  <c r="R16" i="10" s="1"/>
  <c r="R16" i="3"/>
  <c r="G16" i="10" s="1"/>
  <c r="W39" i="3"/>
  <c r="L39" i="10" s="1"/>
  <c r="R40" i="10" s="1"/>
  <c r="W10" i="3"/>
  <c r="L10" i="10" s="1"/>
  <c r="R11" i="10" s="1"/>
  <c r="X21" i="3"/>
  <c r="M21" i="10" s="1"/>
  <c r="H29" i="3"/>
  <c r="H29" i="9" s="1"/>
  <c r="N30" i="9" s="1"/>
  <c r="S6" i="3"/>
  <c r="H6" i="10" s="1"/>
  <c r="N7" i="10" s="1"/>
  <c r="G17" i="3"/>
  <c r="G17" i="9" s="1"/>
  <c r="T36" i="3"/>
  <c r="I36" i="10" s="1"/>
  <c r="O37" i="10" s="1"/>
  <c r="T23" i="3"/>
  <c r="I23" i="10" s="1"/>
  <c r="O24" i="10" s="1"/>
  <c r="W40" i="3"/>
  <c r="L40" i="10" s="1"/>
  <c r="R41" i="10" s="1"/>
  <c r="V2" i="3"/>
  <c r="K2" i="10" s="1"/>
  <c r="Q3" i="10" s="1"/>
  <c r="S23" i="3"/>
  <c r="H23" i="10" s="1"/>
  <c r="N24" i="10" s="1"/>
  <c r="L19" i="3"/>
  <c r="L19" i="9" s="1"/>
  <c r="R20" i="9" s="1"/>
  <c r="G38" i="3"/>
  <c r="G38" i="9" s="1"/>
  <c r="M45" i="3"/>
  <c r="M45" i="9" s="1"/>
  <c r="G37" i="3"/>
  <c r="G37" i="9" s="1"/>
  <c r="X17" i="3"/>
  <c r="M17" i="10" s="1"/>
  <c r="G20" i="3"/>
  <c r="G20" i="9" s="1"/>
  <c r="H20" i="3"/>
  <c r="H20" i="9" s="1"/>
  <c r="N21" i="9" s="1"/>
  <c r="L48" i="3"/>
  <c r="L48" i="9" s="1"/>
  <c r="R49" i="9" s="1"/>
  <c r="I33" i="3"/>
  <c r="I33" i="9" s="1"/>
  <c r="O34" i="9" s="1"/>
  <c r="I18" i="3"/>
  <c r="I18" i="9" s="1"/>
  <c r="O19" i="9" s="1"/>
  <c r="I9" i="3"/>
  <c r="I9" i="9" s="1"/>
  <c r="O10" i="9" s="1"/>
  <c r="I3" i="3"/>
  <c r="I3" i="9" s="1"/>
  <c r="O4" i="9" s="1"/>
  <c r="I19" i="3"/>
  <c r="I19" i="9" s="1"/>
  <c r="O20" i="9" s="1"/>
  <c r="L54" i="3"/>
  <c r="L54" i="9" s="1"/>
  <c r="R55" i="9" s="1"/>
  <c r="R2" i="3"/>
  <c r="G2" i="10" s="1"/>
  <c r="R25" i="3"/>
  <c r="G25" i="10" s="1"/>
  <c r="W8" i="3"/>
  <c r="L8" i="10" s="1"/>
  <c r="R9" i="10" s="1"/>
  <c r="T39" i="3"/>
  <c r="I39" i="10" s="1"/>
  <c r="O40" i="10" s="1"/>
  <c r="W23" i="3"/>
  <c r="L23" i="10" s="1"/>
  <c r="R24" i="10" s="1"/>
  <c r="S47" i="3"/>
  <c r="H47" i="10" s="1"/>
  <c r="N48" i="10" s="1"/>
  <c r="S24" i="3"/>
  <c r="H24" i="10" s="1"/>
  <c r="N25" i="10" s="1"/>
  <c r="L3" i="3"/>
  <c r="L3" i="9" s="1"/>
  <c r="R4" i="9" s="1"/>
  <c r="G54" i="3"/>
  <c r="G54" i="9" s="1"/>
  <c r="X3" i="3"/>
  <c r="M3" i="10" s="1"/>
  <c r="X44" i="3"/>
  <c r="M44" i="10" s="1"/>
  <c r="I38" i="3"/>
  <c r="I38" i="9" s="1"/>
  <c r="O39" i="9" s="1"/>
  <c r="G28" i="3"/>
  <c r="G28" i="9" s="1"/>
  <c r="W25" i="3"/>
  <c r="L25" i="10" s="1"/>
  <c r="R26" i="10" s="1"/>
  <c r="L35" i="3"/>
  <c r="L35" i="9" s="1"/>
  <c r="R36" i="9" s="1"/>
  <c r="M35" i="3"/>
  <c r="M35" i="9" s="1"/>
  <c r="T41" i="3"/>
  <c r="I41" i="10" s="1"/>
  <c r="O42" i="10" s="1"/>
  <c r="R23" i="3"/>
  <c r="G23" i="10" s="1"/>
  <c r="S39" i="3"/>
  <c r="H39" i="10" s="1"/>
  <c r="N40" i="10" s="1"/>
  <c r="M38" i="3"/>
  <c r="M38" i="9" s="1"/>
  <c r="R6" i="3"/>
  <c r="G6" i="10" s="1"/>
  <c r="H38" i="3"/>
  <c r="H38" i="9" s="1"/>
  <c r="N39" i="9" s="1"/>
  <c r="V25" i="3"/>
  <c r="K25" i="10" s="1"/>
  <c r="Q26" i="10" s="1"/>
  <c r="S2" i="3"/>
  <c r="H2" i="10" s="1"/>
  <c r="N3" i="10" s="1"/>
  <c r="M49" i="3"/>
  <c r="M49" i="9" s="1"/>
  <c r="K49" i="3"/>
  <c r="K49" i="9" s="1"/>
  <c r="Q50" i="9" s="1"/>
  <c r="R35" i="3"/>
  <c r="G35" i="10" s="1"/>
  <c r="W35" i="3"/>
  <c r="L35" i="10" s="1"/>
  <c r="R36" i="10" s="1"/>
  <c r="I17" i="3"/>
  <c r="I17" i="9" s="1"/>
  <c r="O18" i="9" s="1"/>
  <c r="L38" i="3"/>
  <c r="L38" i="9" s="1"/>
  <c r="R39" i="9" s="1"/>
  <c r="I49" i="3"/>
  <c r="I49" i="9" s="1"/>
  <c r="O50" i="9" s="1"/>
  <c r="S41" i="3"/>
  <c r="H41" i="10" s="1"/>
  <c r="N42" i="10" s="1"/>
  <c r="R39" i="3"/>
  <c r="G39" i="10" s="1"/>
  <c r="T24" i="3"/>
  <c r="I24" i="10" s="1"/>
  <c r="O25" i="10" s="1"/>
  <c r="S40" i="3"/>
  <c r="H40" i="10" s="1"/>
  <c r="N41" i="10" s="1"/>
  <c r="G3" i="3"/>
  <c r="G3" i="9" s="1"/>
  <c r="X35" i="3"/>
  <c r="M35" i="10" s="1"/>
  <c r="H54" i="3"/>
  <c r="H54" i="9" s="1"/>
  <c r="N55" i="9" s="1"/>
  <c r="X6" i="3"/>
  <c r="M6" i="10" s="1"/>
  <c r="X38" i="3"/>
  <c r="M38" i="10" s="1"/>
  <c r="I28" i="3"/>
  <c r="I28" i="9" s="1"/>
  <c r="O29" i="9" s="1"/>
  <c r="X39" i="3"/>
  <c r="M39" i="10" s="1"/>
  <c r="X40" i="3"/>
  <c r="M40" i="10" s="1"/>
  <c r="X28" i="3"/>
  <c r="M28" i="10" s="1"/>
  <c r="W6" i="3"/>
  <c r="L6" i="10" s="1"/>
  <c r="R7" i="10" s="1"/>
  <c r="R36" i="3"/>
  <c r="G36" i="10" s="1"/>
  <c r="L28" i="3"/>
  <c r="L28" i="9" s="1"/>
  <c r="R29" i="9" s="1"/>
  <c r="R3" i="3"/>
  <c r="G3" i="10" s="1"/>
  <c r="W3" i="3"/>
  <c r="L3" i="10" s="1"/>
  <c r="R4" i="10" s="1"/>
  <c r="H49" i="3"/>
  <c r="H49" i="9" s="1"/>
  <c r="N50" i="9" s="1"/>
  <c r="S35" i="3"/>
  <c r="H35" i="10" s="1"/>
  <c r="N36" i="10" s="1"/>
  <c r="T8" i="3"/>
  <c r="I8" i="10" s="1"/>
  <c r="O9" i="10" s="1"/>
  <c r="R7" i="3"/>
  <c r="G7" i="10" s="1"/>
  <c r="T40" i="3"/>
  <c r="I40" i="10" s="1"/>
  <c r="O41" i="10" s="1"/>
  <c r="R38" i="3"/>
  <c r="G38" i="10" s="1"/>
  <c r="M28" i="3"/>
  <c r="M28" i="9" s="1"/>
  <c r="R11" i="3"/>
  <c r="G11" i="10" s="1"/>
  <c r="V11" i="3"/>
  <c r="K11" i="10" s="1"/>
  <c r="Q12" i="10" s="1"/>
  <c r="M41" i="3"/>
  <c r="M41" i="9" s="1"/>
  <c r="K41" i="3"/>
  <c r="K41" i="9" s="1"/>
  <c r="Q42" i="9" s="1"/>
  <c r="L41" i="3"/>
  <c r="L41" i="9" s="1"/>
  <c r="R42" i="9" s="1"/>
  <c r="T13" i="3"/>
  <c r="I13" i="10" s="1"/>
  <c r="O14" i="10" s="1"/>
  <c r="V13" i="3"/>
  <c r="K13" i="10" s="1"/>
  <c r="Q14" i="10" s="1"/>
  <c r="W13" i="3"/>
  <c r="L13" i="10" s="1"/>
  <c r="R14" i="10" s="1"/>
  <c r="S13" i="3"/>
  <c r="H13" i="10" s="1"/>
  <c r="N14" i="10" s="1"/>
  <c r="T45" i="3"/>
  <c r="I45" i="10" s="1"/>
  <c r="O46" i="10" s="1"/>
  <c r="V45" i="3"/>
  <c r="K45" i="10" s="1"/>
  <c r="Q46" i="10" s="1"/>
  <c r="W45" i="3"/>
  <c r="L45" i="10" s="1"/>
  <c r="R46" i="10" s="1"/>
  <c r="S45" i="3"/>
  <c r="H45" i="10" s="1"/>
  <c r="N46" i="10" s="1"/>
  <c r="G42" i="3"/>
  <c r="G42" i="9" s="1"/>
  <c r="K42" i="3"/>
  <c r="K42" i="9" s="1"/>
  <c r="Q43" i="9" s="1"/>
  <c r="L42" i="3"/>
  <c r="L42" i="9" s="1"/>
  <c r="R43" i="9" s="1"/>
  <c r="R52" i="3"/>
  <c r="G52" i="10" s="1"/>
  <c r="I41" i="3"/>
  <c r="I41" i="9" s="1"/>
  <c r="O42" i="9" s="1"/>
  <c r="H9" i="3"/>
  <c r="H9" i="9" s="1"/>
  <c r="N10" i="9" s="1"/>
  <c r="X52" i="3"/>
  <c r="M52" i="10" s="1"/>
  <c r="I42" i="3"/>
  <c r="I42" i="9" s="1"/>
  <c r="O43" i="9" s="1"/>
  <c r="R51" i="3"/>
  <c r="G51" i="10" s="1"/>
  <c r="W51" i="3"/>
  <c r="L51" i="10" s="1"/>
  <c r="R52" i="10" s="1"/>
  <c r="V51" i="3"/>
  <c r="K51" i="10" s="1"/>
  <c r="Q52" i="10" s="1"/>
  <c r="X51" i="3"/>
  <c r="M51" i="10" s="1"/>
  <c r="M17" i="3"/>
  <c r="M17" i="9" s="1"/>
  <c r="K17" i="3"/>
  <c r="K17" i="9" s="1"/>
  <c r="Q18" i="9" s="1"/>
  <c r="L17" i="3"/>
  <c r="L17" i="9" s="1"/>
  <c r="R18" i="9" s="1"/>
  <c r="G50" i="3"/>
  <c r="G50" i="9" s="1"/>
  <c r="K50" i="3"/>
  <c r="K50" i="9" s="1"/>
  <c r="Q51" i="9" s="1"/>
  <c r="L50" i="3"/>
  <c r="L50" i="9" s="1"/>
  <c r="R51" i="9" s="1"/>
  <c r="G39" i="3"/>
  <c r="G39" i="9" s="1"/>
  <c r="M33" i="3"/>
  <c r="M33" i="9" s="1"/>
  <c r="L33" i="3"/>
  <c r="L33" i="9" s="1"/>
  <c r="R34" i="9" s="1"/>
  <c r="K33" i="3"/>
  <c r="K33" i="9" s="1"/>
  <c r="Q34" i="9" s="1"/>
  <c r="M42" i="3"/>
  <c r="M42" i="9" s="1"/>
  <c r="I50" i="3"/>
  <c r="I50" i="9" s="1"/>
  <c r="O51" i="9" s="1"/>
  <c r="H39" i="3"/>
  <c r="H39" i="9" s="1"/>
  <c r="N40" i="9" s="1"/>
  <c r="V22" i="3"/>
  <c r="K22" i="10" s="1"/>
  <c r="Q23" i="10" s="1"/>
  <c r="S22" i="3"/>
  <c r="H22" i="10" s="1"/>
  <c r="N23" i="10" s="1"/>
  <c r="T22" i="3"/>
  <c r="I22" i="10" s="1"/>
  <c r="O23" i="10" s="1"/>
  <c r="W22" i="3"/>
  <c r="L22" i="10" s="1"/>
  <c r="R23" i="10" s="1"/>
  <c r="R53" i="3"/>
  <c r="G53" i="10" s="1"/>
  <c r="G43" i="3"/>
  <c r="G43" i="9" s="1"/>
  <c r="K43" i="3"/>
  <c r="K43" i="9" s="1"/>
  <c r="Q44" i="9" s="1"/>
  <c r="L43" i="3"/>
  <c r="L43" i="9" s="1"/>
  <c r="R44" i="9" s="1"/>
  <c r="M43" i="3"/>
  <c r="M43" i="9" s="1"/>
  <c r="X22" i="3"/>
  <c r="M22" i="10" s="1"/>
  <c r="M25" i="3"/>
  <c r="M25" i="9" s="1"/>
  <c r="K25" i="3"/>
  <c r="K25" i="9" s="1"/>
  <c r="Q26" i="9" s="1"/>
  <c r="L25" i="3"/>
  <c r="L25" i="9" s="1"/>
  <c r="R26" i="9" s="1"/>
  <c r="T37" i="3"/>
  <c r="I37" i="10" s="1"/>
  <c r="O38" i="10" s="1"/>
  <c r="V37" i="3"/>
  <c r="K37" i="10" s="1"/>
  <c r="Q38" i="10" s="1"/>
  <c r="W37" i="3"/>
  <c r="L37" i="10" s="1"/>
  <c r="R38" i="10" s="1"/>
  <c r="S37" i="3"/>
  <c r="H37" i="10" s="1"/>
  <c r="N38" i="10" s="1"/>
  <c r="R37" i="3"/>
  <c r="G37" i="10" s="1"/>
  <c r="K52" i="3"/>
  <c r="K52" i="9" s="1"/>
  <c r="Q53" i="9" s="1"/>
  <c r="L52" i="3"/>
  <c r="L52" i="9" s="1"/>
  <c r="R53" i="9" s="1"/>
  <c r="H52" i="3"/>
  <c r="H52" i="9" s="1"/>
  <c r="N53" i="9" s="1"/>
  <c r="I52" i="3"/>
  <c r="I52" i="9" s="1"/>
  <c r="O53" i="9" s="1"/>
  <c r="G18" i="3"/>
  <c r="G18" i="9" s="1"/>
  <c r="K18" i="3"/>
  <c r="K18" i="9" s="1"/>
  <c r="Q19" i="9" s="1"/>
  <c r="L18" i="3"/>
  <c r="L18" i="9" s="1"/>
  <c r="R19" i="9" s="1"/>
  <c r="T29" i="3"/>
  <c r="I29" i="10" s="1"/>
  <c r="O30" i="10" s="1"/>
  <c r="W29" i="3"/>
  <c r="L29" i="10" s="1"/>
  <c r="R30" i="10" s="1"/>
  <c r="S29" i="3"/>
  <c r="H29" i="10" s="1"/>
  <c r="N30" i="10" s="1"/>
  <c r="V29" i="3"/>
  <c r="K29" i="10" s="1"/>
  <c r="Q30" i="10" s="1"/>
  <c r="X49" i="3"/>
  <c r="M49" i="10" s="1"/>
  <c r="V49" i="3"/>
  <c r="K49" i="10" s="1"/>
  <c r="Q50" i="10" s="1"/>
  <c r="W49" i="3"/>
  <c r="L49" i="10" s="1"/>
  <c r="R50" i="10" s="1"/>
  <c r="X13" i="3"/>
  <c r="M13" i="10" s="1"/>
  <c r="X9" i="3"/>
  <c r="M9" i="10" s="1"/>
  <c r="W9" i="3"/>
  <c r="L9" i="10" s="1"/>
  <c r="R10" i="10" s="1"/>
  <c r="V9" i="3"/>
  <c r="K9" i="10" s="1"/>
  <c r="Q10" i="10" s="1"/>
  <c r="R43" i="3"/>
  <c r="G43" i="10" s="1"/>
  <c r="V43" i="3"/>
  <c r="K43" i="10" s="1"/>
  <c r="Q44" i="10" s="1"/>
  <c r="X43" i="3"/>
  <c r="M43" i="10" s="1"/>
  <c r="W43" i="3"/>
  <c r="L43" i="10" s="1"/>
  <c r="R44" i="10" s="1"/>
  <c r="G51" i="3"/>
  <c r="G51" i="9" s="1"/>
  <c r="K51" i="3"/>
  <c r="K51" i="9" s="1"/>
  <c r="Q52" i="9" s="1"/>
  <c r="L51" i="3"/>
  <c r="L51" i="9" s="1"/>
  <c r="R52" i="9" s="1"/>
  <c r="M51" i="3"/>
  <c r="M51" i="9" s="1"/>
  <c r="V54" i="3"/>
  <c r="K54" i="10" s="1"/>
  <c r="Q55" i="10" s="1"/>
  <c r="S54" i="3"/>
  <c r="H54" i="10" s="1"/>
  <c r="N55" i="10" s="1"/>
  <c r="T54" i="3"/>
  <c r="I54" i="10" s="1"/>
  <c r="O55" i="10" s="1"/>
  <c r="W54" i="3"/>
  <c r="L54" i="10" s="1"/>
  <c r="R55" i="10" s="1"/>
  <c r="X54" i="3"/>
  <c r="M54" i="10" s="1"/>
  <c r="G10" i="3"/>
  <c r="G10" i="9" s="1"/>
  <c r="K10" i="3"/>
  <c r="K10" i="9" s="1"/>
  <c r="Q11" i="9" s="1"/>
  <c r="L10" i="3"/>
  <c r="L10" i="9" s="1"/>
  <c r="R11" i="9" s="1"/>
  <c r="I10" i="3"/>
  <c r="I10" i="9" s="1"/>
  <c r="O11" i="9" s="1"/>
  <c r="H34" i="3"/>
  <c r="H34" i="9" s="1"/>
  <c r="N35" i="9" s="1"/>
  <c r="R29" i="3"/>
  <c r="G29" i="10" s="1"/>
  <c r="L39" i="3"/>
  <c r="L39" i="9" s="1"/>
  <c r="R40" i="9" s="1"/>
  <c r="H50" i="3"/>
  <c r="H50" i="9" s="1"/>
  <c r="N51" i="9" s="1"/>
  <c r="R49" i="3"/>
  <c r="G49" i="10" s="1"/>
  <c r="R9" i="3"/>
  <c r="G9" i="10" s="1"/>
  <c r="T9" i="3"/>
  <c r="I9" i="10" s="1"/>
  <c r="O10" i="10" s="1"/>
  <c r="S42" i="3"/>
  <c r="H42" i="10" s="1"/>
  <c r="N43" i="10" s="1"/>
  <c r="V42" i="3"/>
  <c r="K42" i="10" s="1"/>
  <c r="Q43" i="10" s="1"/>
  <c r="W42" i="3"/>
  <c r="L42" i="10" s="1"/>
  <c r="R43" i="10" s="1"/>
  <c r="V30" i="3"/>
  <c r="K30" i="10" s="1"/>
  <c r="Q31" i="10" s="1"/>
  <c r="W30" i="3"/>
  <c r="L30" i="10" s="1"/>
  <c r="R31" i="10" s="1"/>
  <c r="S30" i="3"/>
  <c r="H30" i="10" s="1"/>
  <c r="N31" i="10" s="1"/>
  <c r="T30" i="3"/>
  <c r="I30" i="10" s="1"/>
  <c r="O31" i="10" s="1"/>
  <c r="X30" i="3"/>
  <c r="M30" i="10" s="1"/>
  <c r="S20" i="3"/>
  <c r="H20" i="10" s="1"/>
  <c r="N21" i="10" s="1"/>
  <c r="W20" i="3"/>
  <c r="L20" i="10" s="1"/>
  <c r="R21" i="10" s="1"/>
  <c r="V20" i="3"/>
  <c r="K20" i="10" s="1"/>
  <c r="Q21" i="10" s="1"/>
  <c r="X20" i="3"/>
  <c r="M20" i="10" s="1"/>
  <c r="T21" i="3"/>
  <c r="I21" i="10" s="1"/>
  <c r="O22" i="10" s="1"/>
  <c r="W21" i="3"/>
  <c r="L21" i="10" s="1"/>
  <c r="R22" i="10" s="1"/>
  <c r="S21" i="3"/>
  <c r="H21" i="10" s="1"/>
  <c r="N22" i="10" s="1"/>
  <c r="V21" i="3"/>
  <c r="K21" i="10" s="1"/>
  <c r="Q22" i="10" s="1"/>
  <c r="X37" i="3"/>
  <c r="M37" i="10" s="1"/>
  <c r="K37" i="3"/>
  <c r="K37" i="9" s="1"/>
  <c r="Q38" i="9" s="1"/>
  <c r="I37" i="3"/>
  <c r="I37" i="9" s="1"/>
  <c r="O38" i="9" s="1"/>
  <c r="H37" i="3"/>
  <c r="H37" i="9" s="1"/>
  <c r="N38" i="9" s="1"/>
  <c r="L37" i="3"/>
  <c r="L37" i="9" s="1"/>
  <c r="R38" i="9" s="1"/>
  <c r="S4" i="3"/>
  <c r="H4" i="10" s="1"/>
  <c r="N5" i="10" s="1"/>
  <c r="V4" i="3"/>
  <c r="K4" i="10" s="1"/>
  <c r="Q5" i="10" s="1"/>
  <c r="W4" i="3"/>
  <c r="L4" i="10" s="1"/>
  <c r="R5" i="10" s="1"/>
  <c r="S36" i="3"/>
  <c r="H36" i="10" s="1"/>
  <c r="N37" i="10" s="1"/>
  <c r="V36" i="3"/>
  <c r="K36" i="10" s="1"/>
  <c r="Q37" i="10" s="1"/>
  <c r="W36" i="3"/>
  <c r="L36" i="10" s="1"/>
  <c r="R37" i="10" s="1"/>
  <c r="H42" i="3"/>
  <c r="H42" i="9" s="1"/>
  <c r="N43" i="9" s="1"/>
  <c r="K53" i="3"/>
  <c r="K53" i="9" s="1"/>
  <c r="Q54" i="9" s="1"/>
  <c r="I53" i="3"/>
  <c r="I53" i="9" s="1"/>
  <c r="O54" i="9" s="1"/>
  <c r="H53" i="3"/>
  <c r="H53" i="9" s="1"/>
  <c r="N54" i="9" s="1"/>
  <c r="L53" i="3"/>
  <c r="L53" i="9" s="1"/>
  <c r="R54" i="9" s="1"/>
  <c r="M9" i="3"/>
  <c r="M9" i="9" s="1"/>
  <c r="K9" i="3"/>
  <c r="K9" i="9" s="1"/>
  <c r="Q10" i="9" s="1"/>
  <c r="L9" i="3"/>
  <c r="L9" i="9" s="1"/>
  <c r="R10" i="9" s="1"/>
  <c r="S52" i="3"/>
  <c r="H52" i="10" s="1"/>
  <c r="N53" i="10" s="1"/>
  <c r="V52" i="3"/>
  <c r="K52" i="10" s="1"/>
  <c r="Q53" i="10" s="1"/>
  <c r="W52" i="3"/>
  <c r="L52" i="10" s="1"/>
  <c r="R53" i="10" s="1"/>
  <c r="X29" i="3"/>
  <c r="M29" i="10" s="1"/>
  <c r="G34" i="3"/>
  <c r="G34" i="9" s="1"/>
  <c r="K34" i="3"/>
  <c r="K34" i="9" s="1"/>
  <c r="Q35" i="9" s="1"/>
  <c r="L34" i="3"/>
  <c r="L34" i="9" s="1"/>
  <c r="R35" i="9" s="1"/>
  <c r="K45" i="3"/>
  <c r="K45" i="9" s="1"/>
  <c r="Q46" i="9" s="1"/>
  <c r="I45" i="3"/>
  <c r="I45" i="9" s="1"/>
  <c r="O46" i="9" s="1"/>
  <c r="L45" i="3"/>
  <c r="L45" i="9" s="1"/>
  <c r="R46" i="9" s="1"/>
  <c r="H45" i="3"/>
  <c r="H45" i="9" s="1"/>
  <c r="N46" i="9" s="1"/>
  <c r="T53" i="3"/>
  <c r="I53" i="10" s="1"/>
  <c r="O54" i="10" s="1"/>
  <c r="S53" i="3"/>
  <c r="H53" i="10" s="1"/>
  <c r="N54" i="10" s="1"/>
  <c r="W53" i="3"/>
  <c r="L53" i="10" s="1"/>
  <c r="R54" i="10" s="1"/>
  <c r="V53" i="3"/>
  <c r="K53" i="10" s="1"/>
  <c r="Q54" i="10" s="1"/>
  <c r="K44" i="3"/>
  <c r="K44" i="9" s="1"/>
  <c r="Q45" i="9" s="1"/>
  <c r="L44" i="3"/>
  <c r="L44" i="9" s="1"/>
  <c r="R45" i="9" s="1"/>
  <c r="H44" i="3"/>
  <c r="H44" i="9" s="1"/>
  <c r="N45" i="9" s="1"/>
  <c r="I44" i="3"/>
  <c r="I44" i="9" s="1"/>
  <c r="O45" i="9" s="1"/>
  <c r="S12" i="3"/>
  <c r="H12" i="10" s="1"/>
  <c r="N13" i="10" s="1"/>
  <c r="V12" i="3"/>
  <c r="K12" i="10" s="1"/>
  <c r="Q13" i="10" s="1"/>
  <c r="W12" i="3"/>
  <c r="L12" i="10" s="1"/>
  <c r="R13" i="10" s="1"/>
  <c r="H51" i="3"/>
  <c r="H51" i="9" s="1"/>
  <c r="N52" i="9" s="1"/>
  <c r="T5" i="3"/>
  <c r="I5" i="10" s="1"/>
  <c r="O6" i="10" s="1"/>
  <c r="V5" i="3"/>
  <c r="K5" i="10" s="1"/>
  <c r="Q6" i="10" s="1"/>
  <c r="W5" i="3"/>
  <c r="L5" i="10" s="1"/>
  <c r="R6" i="10" s="1"/>
  <c r="S5" i="3"/>
  <c r="H5" i="10" s="1"/>
  <c r="N6" i="10" s="1"/>
  <c r="G44" i="3"/>
  <c r="G44" i="9" s="1"/>
  <c r="R45" i="3"/>
  <c r="G45" i="10" s="1"/>
  <c r="M53" i="3"/>
  <c r="M53" i="9" s="1"/>
  <c r="X5" i="3"/>
  <c r="M5" i="10" s="1"/>
  <c r="I39" i="3"/>
  <c r="I39" i="9" s="1"/>
  <c r="O40" i="9" s="1"/>
  <c r="M39" i="3"/>
  <c r="M39" i="9" s="1"/>
  <c r="I51" i="3"/>
  <c r="I51" i="9" s="1"/>
  <c r="O52" i="9" s="1"/>
  <c r="H41" i="3"/>
  <c r="H41" i="9" s="1"/>
  <c r="N42" i="9" s="1"/>
  <c r="T51" i="3"/>
  <c r="I51" i="10" s="1"/>
  <c r="O52" i="10" s="1"/>
  <c r="T43" i="3"/>
  <c r="I43" i="10" s="1"/>
  <c r="O44" i="10" s="1"/>
  <c r="S44" i="3"/>
  <c r="H44" i="10" s="1"/>
  <c r="N45" i="10" s="1"/>
  <c r="W44" i="3"/>
  <c r="L44" i="10" s="1"/>
  <c r="R45" i="10" s="1"/>
  <c r="V44" i="3"/>
  <c r="K44" i="10" s="1"/>
  <c r="Q45" i="10" s="1"/>
  <c r="X41" i="3"/>
  <c r="M41" i="10" s="1"/>
  <c r="V41" i="3"/>
  <c r="K41" i="10" s="1"/>
  <c r="Q42" i="10" s="1"/>
  <c r="W41" i="3"/>
  <c r="L41" i="10" s="1"/>
  <c r="R42" i="10" s="1"/>
  <c r="S28" i="3"/>
  <c r="H28" i="10" s="1"/>
  <c r="N29" i="10" s="1"/>
  <c r="W28" i="3"/>
  <c r="L28" i="10" s="1"/>
  <c r="R29" i="10" s="1"/>
  <c r="V28" i="3"/>
  <c r="K28" i="10" s="1"/>
  <c r="Q29" i="10" s="1"/>
  <c r="R13" i="3"/>
  <c r="G13" i="10" s="1"/>
  <c r="X45" i="3"/>
  <c r="M45" i="10" s="1"/>
  <c r="G26" i="3"/>
  <c r="G26" i="9" s="1"/>
  <c r="K26" i="3"/>
  <c r="K26" i="9" s="1"/>
  <c r="Q27" i="9" s="1"/>
  <c r="L26" i="3"/>
  <c r="L26" i="9" s="1"/>
  <c r="R27" i="9" s="1"/>
  <c r="M44" i="3"/>
  <c r="M44" i="9" s="1"/>
  <c r="R53" i="2"/>
  <c r="S53" i="4" s="1"/>
  <c r="Z53" i="4" s="1"/>
  <c r="S53" i="2"/>
  <c r="T53" i="4" s="1"/>
  <c r="G53" i="2"/>
  <c r="H53" i="2"/>
  <c r="H53" i="4" s="1"/>
  <c r="U37" i="9" l="1"/>
  <c r="U47" i="10"/>
  <c r="U46" i="9"/>
  <c r="U29" i="9"/>
  <c r="U31" i="9"/>
  <c r="U7" i="9"/>
  <c r="U15" i="9"/>
  <c r="U41" i="10"/>
  <c r="U26" i="9"/>
  <c r="U12" i="9"/>
  <c r="U10" i="10"/>
  <c r="U33" i="9"/>
  <c r="U11" i="9"/>
  <c r="U18" i="9"/>
  <c r="U14" i="9"/>
  <c r="U18" i="10"/>
  <c r="U36" i="10"/>
  <c r="U20" i="10"/>
  <c r="U40" i="9"/>
  <c r="U53" i="10"/>
  <c r="U39" i="10"/>
  <c r="U38" i="9"/>
  <c r="U25" i="10"/>
  <c r="U21" i="10"/>
  <c r="U4" i="10"/>
  <c r="U51" i="10"/>
  <c r="U49" i="10"/>
  <c r="U42" i="10"/>
  <c r="U8" i="9"/>
  <c r="U3" i="10"/>
  <c r="U10" i="9"/>
  <c r="U20" i="9"/>
  <c r="U32" i="9"/>
  <c r="U49" i="9"/>
  <c r="U53" i="9"/>
  <c r="U23" i="10"/>
  <c r="U27" i="9"/>
  <c r="U44" i="9"/>
  <c r="U39" i="9"/>
  <c r="U5" i="10"/>
  <c r="U50" i="9"/>
  <c r="U37" i="10"/>
  <c r="U22" i="9"/>
  <c r="U54" i="9"/>
  <c r="U44" i="10"/>
  <c r="U47" i="9"/>
  <c r="U32" i="10"/>
  <c r="U33" i="10"/>
  <c r="U19" i="9"/>
  <c r="U48" i="9"/>
  <c r="U24" i="10"/>
  <c r="U41" i="9"/>
  <c r="U27" i="10"/>
  <c r="U35" i="10"/>
  <c r="U9" i="10"/>
  <c r="U51" i="9"/>
  <c r="U35" i="9"/>
  <c r="U16" i="9"/>
  <c r="U54" i="10"/>
  <c r="U6" i="10"/>
  <c r="U15" i="10"/>
  <c r="U7" i="10"/>
  <c r="U29" i="10"/>
  <c r="U45" i="10"/>
  <c r="U25" i="9"/>
  <c r="U4" i="9"/>
  <c r="U40" i="10"/>
  <c r="U22" i="10"/>
  <c r="U6" i="9"/>
  <c r="U48" i="10"/>
  <c r="U36" i="9"/>
  <c r="U12" i="10"/>
  <c r="U30" i="9"/>
  <c r="U28" i="9"/>
  <c r="U16" i="10"/>
  <c r="U23" i="9"/>
  <c r="U43" i="10"/>
  <c r="U21" i="9"/>
  <c r="U13" i="9"/>
  <c r="U11" i="10"/>
  <c r="U52" i="10"/>
  <c r="U31" i="10"/>
  <c r="U8" i="10"/>
  <c r="U9" i="9"/>
  <c r="U19" i="10"/>
  <c r="U42" i="9"/>
  <c r="U55" i="10"/>
  <c r="P23" i="9"/>
  <c r="S23" i="9" s="1"/>
  <c r="P45" i="10"/>
  <c r="S45" i="10" s="1"/>
  <c r="P33" i="10"/>
  <c r="S33" i="10" s="1"/>
  <c r="P49" i="9"/>
  <c r="S49" i="9" s="1"/>
  <c r="P28" i="10"/>
  <c r="S28" i="10" s="1"/>
  <c r="P53" i="9"/>
  <c r="S53" i="9" s="1"/>
  <c r="P15" i="10"/>
  <c r="S15" i="10" s="1"/>
  <c r="P16" i="9"/>
  <c r="S16" i="9" s="1"/>
  <c r="P35" i="9"/>
  <c r="S35" i="9" s="1"/>
  <c r="P31" i="10"/>
  <c r="P48" i="10"/>
  <c r="S48" i="10" s="1"/>
  <c r="P27" i="9"/>
  <c r="S27" i="9" s="1"/>
  <c r="P43" i="10"/>
  <c r="S43" i="10" s="1"/>
  <c r="P41" i="9"/>
  <c r="S41" i="9" s="1"/>
  <c r="P18" i="9"/>
  <c r="S18" i="9" s="1"/>
  <c r="P9" i="9"/>
  <c r="S9" i="9" s="1"/>
  <c r="P54" i="10"/>
  <c r="S54" i="10" s="1"/>
  <c r="P6" i="9"/>
  <c r="S6" i="9" s="1"/>
  <c r="P4" i="10"/>
  <c r="S4" i="10" s="1"/>
  <c r="P44" i="10"/>
  <c r="S44" i="10" s="1"/>
  <c r="P15" i="9"/>
  <c r="S15" i="9" s="1"/>
  <c r="P11" i="9"/>
  <c r="S11" i="9" s="1"/>
  <c r="P47" i="10"/>
  <c r="S47" i="10" s="1"/>
  <c r="P33" i="9"/>
  <c r="S33" i="9" s="1"/>
  <c r="P26" i="10"/>
  <c r="S26" i="10" s="1"/>
  <c r="P37" i="10"/>
  <c r="S37" i="10" s="1"/>
  <c r="P54" i="9"/>
  <c r="S54" i="9" s="1"/>
  <c r="P11" i="10"/>
  <c r="S11" i="10" s="1"/>
  <c r="P36" i="9"/>
  <c r="S36" i="9" s="1"/>
  <c r="P26" i="9"/>
  <c r="S26" i="9" s="1"/>
  <c r="P17" i="9"/>
  <c r="S17" i="9" s="1"/>
  <c r="P55" i="10"/>
  <c r="S55" i="10" s="1"/>
  <c r="P13" i="9"/>
  <c r="S13" i="9" s="1"/>
  <c r="P42" i="10"/>
  <c r="S42" i="10" s="1"/>
  <c r="P4" i="9"/>
  <c r="S4" i="9" s="1"/>
  <c r="P52" i="10"/>
  <c r="S52" i="10" s="1"/>
  <c r="P6" i="10"/>
  <c r="S6" i="10" s="1"/>
  <c r="P34" i="9"/>
  <c r="S34" i="9" s="1"/>
  <c r="P51" i="9"/>
  <c r="S51" i="9" s="1"/>
  <c r="P55" i="9"/>
  <c r="S55" i="9" s="1"/>
  <c r="P34" i="10"/>
  <c r="S34" i="10" s="1"/>
  <c r="P25" i="10"/>
  <c r="P36" i="10"/>
  <c r="S36" i="10" s="1"/>
  <c r="P51" i="10"/>
  <c r="S51" i="10" s="1"/>
  <c r="P47" i="9"/>
  <c r="S47" i="9" s="1"/>
  <c r="P35" i="10"/>
  <c r="S35" i="10" s="1"/>
  <c r="P32" i="9"/>
  <c r="S32" i="9" s="1"/>
  <c r="S14" i="10"/>
  <c r="P5" i="9"/>
  <c r="S5" i="9" s="1"/>
  <c r="P41" i="10"/>
  <c r="S41" i="10" s="1"/>
  <c r="P23" i="10"/>
  <c r="S23" i="10" s="1"/>
  <c r="P7" i="9"/>
  <c r="S7" i="9" s="1"/>
  <c r="P30" i="9"/>
  <c r="S30" i="9" s="1"/>
  <c r="P49" i="10"/>
  <c r="S49" i="10" s="1"/>
  <c r="P37" i="9"/>
  <c r="S37" i="9" s="1"/>
  <c r="P13" i="10"/>
  <c r="S13" i="10" s="1"/>
  <c r="P31" i="9"/>
  <c r="S31" i="9" s="1"/>
  <c r="P29" i="9"/>
  <c r="S29" i="9" s="1"/>
  <c r="P17" i="10"/>
  <c r="S17" i="10" s="1"/>
  <c r="P44" i="9"/>
  <c r="S44" i="9" s="1"/>
  <c r="P24" i="9"/>
  <c r="S24" i="9" s="1"/>
  <c r="P39" i="10"/>
  <c r="S39" i="10" s="1"/>
  <c r="P7" i="10"/>
  <c r="S7" i="10" s="1"/>
  <c r="P8" i="10"/>
  <c r="S8" i="10" s="1"/>
  <c r="P22" i="9"/>
  <c r="S22" i="9" s="1"/>
  <c r="P18" i="10"/>
  <c r="S18" i="10" s="1"/>
  <c r="P29" i="10"/>
  <c r="S29" i="10" s="1"/>
  <c r="P14" i="9"/>
  <c r="S14" i="9" s="1"/>
  <c r="P12" i="10"/>
  <c r="S12" i="10" s="1"/>
  <c r="P53" i="10"/>
  <c r="S53" i="10" s="1"/>
  <c r="P32" i="10"/>
  <c r="S32" i="10" s="1"/>
  <c r="P9" i="10"/>
  <c r="S9" i="10" s="1"/>
  <c r="P10" i="9"/>
  <c r="S10" i="9" s="1"/>
  <c r="P20" i="10"/>
  <c r="S20" i="10" s="1"/>
  <c r="P46" i="9"/>
  <c r="S46" i="9" s="1"/>
  <c r="P12" i="9"/>
  <c r="S12" i="9" s="1"/>
  <c r="P8" i="9"/>
  <c r="S8" i="9" s="1"/>
  <c r="P40" i="9"/>
  <c r="S40" i="9" s="1"/>
  <c r="P48" i="9"/>
  <c r="S48" i="9" s="1"/>
  <c r="P20" i="9"/>
  <c r="S20" i="9" s="1"/>
  <c r="P42" i="9"/>
  <c r="S42" i="9" s="1"/>
  <c r="P10" i="10"/>
  <c r="S10" i="10" s="1"/>
  <c r="P38" i="9"/>
  <c r="S38" i="9" s="1"/>
  <c r="P21" i="10"/>
  <c r="S21" i="10" s="1"/>
  <c r="P16" i="10"/>
  <c r="S16" i="10" s="1"/>
  <c r="P50" i="10"/>
  <c r="S50" i="10" s="1"/>
  <c r="P40" i="10"/>
  <c r="S40" i="10" s="1"/>
  <c r="P19" i="9"/>
  <c r="S19" i="9" s="1"/>
  <c r="P39" i="9"/>
  <c r="S39" i="9" s="1"/>
  <c r="P27" i="10"/>
  <c r="S27" i="10" s="1"/>
  <c r="P21" i="9"/>
  <c r="S21" i="9" s="1"/>
  <c r="P19" i="10"/>
  <c r="S19" i="10" s="1"/>
  <c r="P50" i="9"/>
  <c r="S50" i="9" s="1"/>
  <c r="P22" i="10"/>
  <c r="S22" i="10" s="1"/>
  <c r="P25" i="9"/>
  <c r="S25" i="9" s="1"/>
  <c r="P24" i="10"/>
  <c r="S24" i="10" s="1"/>
  <c r="P5" i="10"/>
  <c r="S5" i="10" s="1"/>
  <c r="Y56" i="4"/>
  <c r="P28" i="9"/>
  <c r="S28" i="9" s="1"/>
  <c r="Y55" i="4"/>
  <c r="S38" i="10"/>
  <c r="S25" i="10"/>
  <c r="L56" i="4"/>
  <c r="H56" i="1" s="1"/>
  <c r="S46" i="10"/>
  <c r="X56" i="4"/>
  <c r="J56" i="1" s="1"/>
  <c r="S43" i="9"/>
  <c r="U54" i="2"/>
  <c r="I54" i="1" s="1"/>
  <c r="U54" i="4"/>
  <c r="I54" i="4"/>
  <c r="S3" i="10"/>
  <c r="S45" i="9"/>
  <c r="M55" i="4"/>
  <c r="L57" i="4"/>
  <c r="H57" i="1" s="1"/>
  <c r="G53" i="4"/>
  <c r="N53" i="4" s="1"/>
  <c r="S52" i="9"/>
  <c r="S3" i="9"/>
  <c r="X57" i="4"/>
  <c r="J57" i="1" s="1"/>
  <c r="S31" i="10"/>
  <c r="S30" i="10"/>
  <c r="M56" i="4"/>
  <c r="T53" i="2"/>
  <c r="I53" i="2"/>
  <c r="J53" i="2" s="1"/>
  <c r="G53" i="1" s="1"/>
  <c r="R48" i="2"/>
  <c r="S48" i="4" s="1"/>
  <c r="Z48" i="4" s="1"/>
  <c r="S48" i="2"/>
  <c r="T48" i="4" s="1"/>
  <c r="R49" i="2"/>
  <c r="S49" i="4" s="1"/>
  <c r="Z49" i="4" s="1"/>
  <c r="S49" i="2"/>
  <c r="T49" i="4" s="1"/>
  <c r="R50" i="2"/>
  <c r="S50" i="4" s="1"/>
  <c r="Z50" i="4" s="1"/>
  <c r="S50" i="2"/>
  <c r="T50" i="4" s="1"/>
  <c r="R51" i="2"/>
  <c r="S51" i="4" s="1"/>
  <c r="Z51" i="4" s="1"/>
  <c r="S51" i="2"/>
  <c r="T51" i="4" s="1"/>
  <c r="R52" i="2"/>
  <c r="S52" i="4" s="1"/>
  <c r="Z52" i="4" s="1"/>
  <c r="S52" i="2"/>
  <c r="T52" i="4" s="1"/>
  <c r="G48" i="2"/>
  <c r="H48" i="2"/>
  <c r="H48" i="4" s="1"/>
  <c r="G49" i="2"/>
  <c r="H49" i="2"/>
  <c r="H49" i="4" s="1"/>
  <c r="G50" i="2"/>
  <c r="H50" i="2"/>
  <c r="H50" i="4" s="1"/>
  <c r="G51" i="2"/>
  <c r="H51" i="2"/>
  <c r="H51" i="4" s="1"/>
  <c r="G52" i="2"/>
  <c r="H52" i="2"/>
  <c r="H52" i="4" s="1"/>
  <c r="I53" i="4" l="1"/>
  <c r="U53" i="2"/>
  <c r="I53" i="1" s="1"/>
  <c r="U53" i="4"/>
  <c r="T49" i="2"/>
  <c r="J54" i="4"/>
  <c r="K54" i="4"/>
  <c r="G48" i="4"/>
  <c r="N48" i="4" s="1"/>
  <c r="G49" i="4"/>
  <c r="N49" i="4" s="1"/>
  <c r="G52" i="4"/>
  <c r="N52" i="4" s="1"/>
  <c r="V54" i="4"/>
  <c r="W54" i="4"/>
  <c r="G50" i="4"/>
  <c r="N50" i="4" s="1"/>
  <c r="G51" i="4"/>
  <c r="N51" i="4" s="1"/>
  <c r="I49" i="2"/>
  <c r="J49" i="2" s="1"/>
  <c r="G49" i="1" s="1"/>
  <c r="I51" i="2"/>
  <c r="J51" i="2" s="1"/>
  <c r="G51" i="1" s="1"/>
  <c r="I52" i="2"/>
  <c r="T51" i="2"/>
  <c r="I48" i="2"/>
  <c r="J48" i="2" s="1"/>
  <c r="G48" i="1" s="1"/>
  <c r="I50" i="2"/>
  <c r="J50" i="2" s="1"/>
  <c r="G50" i="1" s="1"/>
  <c r="T48" i="2"/>
  <c r="T50" i="2"/>
  <c r="T52" i="2"/>
  <c r="R42" i="2"/>
  <c r="S42" i="4" s="1"/>
  <c r="Z42" i="4" s="1"/>
  <c r="S42" i="2"/>
  <c r="T42" i="4" s="1"/>
  <c r="R43" i="2"/>
  <c r="S43" i="4" s="1"/>
  <c r="Z43" i="4" s="1"/>
  <c r="S43" i="2"/>
  <c r="T43" i="4" s="1"/>
  <c r="R44" i="2"/>
  <c r="S44" i="4" s="1"/>
  <c r="Z44" i="4" s="1"/>
  <c r="S44" i="2"/>
  <c r="T44" i="4" s="1"/>
  <c r="R45" i="2"/>
  <c r="S45" i="4" s="1"/>
  <c r="Z45" i="4" s="1"/>
  <c r="S45" i="2"/>
  <c r="T45" i="4" s="1"/>
  <c r="R46" i="2"/>
  <c r="S46" i="4" s="1"/>
  <c r="Z46" i="4" s="1"/>
  <c r="S46" i="2"/>
  <c r="T46" i="4" s="1"/>
  <c r="R47" i="2"/>
  <c r="S47" i="4" s="1"/>
  <c r="Z47" i="4" s="1"/>
  <c r="S47" i="2"/>
  <c r="T47" i="4" s="1"/>
  <c r="H42" i="2"/>
  <c r="H42" i="4" s="1"/>
  <c r="H43" i="2"/>
  <c r="H43" i="4" s="1"/>
  <c r="H44" i="2"/>
  <c r="H44" i="4" s="1"/>
  <c r="H45" i="2"/>
  <c r="H45" i="4" s="1"/>
  <c r="H46" i="2"/>
  <c r="H46" i="4" s="1"/>
  <c r="H47" i="2"/>
  <c r="H47" i="4" s="1"/>
  <c r="G42" i="2"/>
  <c r="G43" i="2"/>
  <c r="G44" i="2"/>
  <c r="G45" i="2"/>
  <c r="G46" i="2"/>
  <c r="G47" i="2"/>
  <c r="J52" i="2" l="1"/>
  <c r="G52" i="1" s="1"/>
  <c r="U48" i="2"/>
  <c r="I48" i="1" s="1"/>
  <c r="U48" i="4"/>
  <c r="V53" i="4"/>
  <c r="W53" i="4"/>
  <c r="U52" i="2"/>
  <c r="I52" i="1" s="1"/>
  <c r="U52" i="4"/>
  <c r="U50" i="2"/>
  <c r="I50" i="1" s="1"/>
  <c r="U50" i="4"/>
  <c r="G43" i="4"/>
  <c r="N43" i="4" s="1"/>
  <c r="I48" i="4"/>
  <c r="K53" i="4"/>
  <c r="J53" i="4"/>
  <c r="G47" i="4"/>
  <c r="N47" i="4" s="1"/>
  <c r="I49" i="4"/>
  <c r="G44" i="4"/>
  <c r="N44" i="4" s="1"/>
  <c r="I50" i="4"/>
  <c r="L55" i="4"/>
  <c r="H55" i="1" s="1"/>
  <c r="M54" i="4"/>
  <c r="G42" i="4"/>
  <c r="N42" i="4" s="1"/>
  <c r="U51" i="2"/>
  <c r="I51" i="1" s="1"/>
  <c r="U51" i="4"/>
  <c r="Y54" i="4"/>
  <c r="X55" i="4"/>
  <c r="J55" i="1" s="1"/>
  <c r="U49" i="2"/>
  <c r="I49" i="1" s="1"/>
  <c r="U49" i="4"/>
  <c r="I51" i="4"/>
  <c r="G46" i="4"/>
  <c r="N46" i="4" s="1"/>
  <c r="G45" i="4"/>
  <c r="N45" i="4" s="1"/>
  <c r="I52" i="4"/>
  <c r="T45" i="2"/>
  <c r="I42" i="2"/>
  <c r="J42" i="2" s="1"/>
  <c r="G42" i="1" s="1"/>
  <c r="I45" i="2"/>
  <c r="J45" i="2" s="1"/>
  <c r="G45" i="1" s="1"/>
  <c r="I44" i="2"/>
  <c r="J44" i="2" s="1"/>
  <c r="G44" i="1" s="1"/>
  <c r="I43" i="2"/>
  <c r="J43" i="2" s="1"/>
  <c r="G43" i="1" s="1"/>
  <c r="T46" i="2"/>
  <c r="I47" i="2"/>
  <c r="T43" i="2"/>
  <c r="T44" i="2"/>
  <c r="T47" i="2"/>
  <c r="I46" i="2"/>
  <c r="J46" i="2" s="1"/>
  <c r="G46" i="1" s="1"/>
  <c r="T42" i="2"/>
  <c r="G41" i="2"/>
  <c r="H41" i="2"/>
  <c r="H41" i="4" s="1"/>
  <c r="J47" i="2" l="1"/>
  <c r="G47" i="1" s="1"/>
  <c r="G41" i="4"/>
  <c r="N41" i="4" s="1"/>
  <c r="V49" i="4"/>
  <c r="W49" i="4"/>
  <c r="K50" i="4"/>
  <c r="J50" i="4"/>
  <c r="K52" i="4"/>
  <c r="J52" i="4"/>
  <c r="K48" i="4"/>
  <c r="J48" i="4"/>
  <c r="I45" i="4"/>
  <c r="U47" i="2"/>
  <c r="I47" i="1" s="1"/>
  <c r="U47" i="4"/>
  <c r="V52" i="4"/>
  <c r="W52" i="4"/>
  <c r="I47" i="4"/>
  <c r="M53" i="4"/>
  <c r="U46" i="2"/>
  <c r="I46" i="1" s="1"/>
  <c r="U46" i="4"/>
  <c r="I43" i="4"/>
  <c r="L54" i="4"/>
  <c r="H54" i="1" s="1"/>
  <c r="U42" i="2"/>
  <c r="I42" i="1" s="1"/>
  <c r="U42" i="4"/>
  <c r="I44" i="4"/>
  <c r="J49" i="4"/>
  <c r="K49" i="4"/>
  <c r="W50" i="4"/>
  <c r="V50" i="4"/>
  <c r="I46" i="4"/>
  <c r="I42" i="4"/>
  <c r="U44" i="2"/>
  <c r="I44" i="1" s="1"/>
  <c r="U44" i="4"/>
  <c r="U45" i="2"/>
  <c r="I45" i="1" s="1"/>
  <c r="U45" i="4"/>
  <c r="V51" i="4"/>
  <c r="W51" i="4"/>
  <c r="U43" i="2"/>
  <c r="I43" i="1" s="1"/>
  <c r="U43" i="4"/>
  <c r="X54" i="4"/>
  <c r="J54" i="1" s="1"/>
  <c r="J51" i="4"/>
  <c r="K51" i="4"/>
  <c r="Y53" i="4"/>
  <c r="V48" i="4"/>
  <c r="W48" i="4"/>
  <c r="I41" i="2"/>
  <c r="G40" i="2"/>
  <c r="H40" i="2"/>
  <c r="H40" i="4" s="1"/>
  <c r="Y48" i="4" l="1"/>
  <c r="X53" i="4"/>
  <c r="J53" i="1" s="1"/>
  <c r="Y51" i="4"/>
  <c r="Y49" i="4"/>
  <c r="M51" i="4"/>
  <c r="M49" i="4"/>
  <c r="M52" i="4"/>
  <c r="Y50" i="4"/>
  <c r="J41" i="2"/>
  <c r="G41" i="1" s="1"/>
  <c r="L51" i="4"/>
  <c r="H51" i="1" s="1"/>
  <c r="V44" i="4"/>
  <c r="W44" i="4"/>
  <c r="X50" i="4"/>
  <c r="J50" i="1" s="1"/>
  <c r="J45" i="4"/>
  <c r="K45" i="4"/>
  <c r="V45" i="4"/>
  <c r="W45" i="4"/>
  <c r="W47" i="4"/>
  <c r="V47" i="4"/>
  <c r="W42" i="4"/>
  <c r="V42" i="4"/>
  <c r="L53" i="4"/>
  <c r="H53" i="1" s="1"/>
  <c r="M50" i="4"/>
  <c r="L50" i="4"/>
  <c r="H50" i="1" s="1"/>
  <c r="G40" i="4"/>
  <c r="N40" i="4" s="1"/>
  <c r="K47" i="4"/>
  <c r="J47" i="4"/>
  <c r="L49" i="4"/>
  <c r="H49" i="1" s="1"/>
  <c r="K44" i="4"/>
  <c r="J44" i="4"/>
  <c r="M48" i="4"/>
  <c r="I41" i="4"/>
  <c r="W43" i="4"/>
  <c r="V43" i="4"/>
  <c r="K42" i="4"/>
  <c r="J42" i="4"/>
  <c r="J43" i="4"/>
  <c r="K43" i="4"/>
  <c r="X49" i="4"/>
  <c r="J49" i="1" s="1"/>
  <c r="X51" i="4"/>
  <c r="J51" i="1" s="1"/>
  <c r="K46" i="4"/>
  <c r="J46" i="4"/>
  <c r="V46" i="4"/>
  <c r="W46" i="4"/>
  <c r="Y52" i="4"/>
  <c r="X52" i="4"/>
  <c r="J52" i="1" s="1"/>
  <c r="L52" i="4"/>
  <c r="H52" i="1" s="1"/>
  <c r="I40" i="2"/>
  <c r="J40" i="2" s="1"/>
  <c r="G40" i="1" s="1"/>
  <c r="G39" i="2"/>
  <c r="H39" i="2"/>
  <c r="H39" i="4" s="1"/>
  <c r="G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2" i="2"/>
  <c r="S3" i="2"/>
  <c r="T3" i="4" s="1"/>
  <c r="S4" i="2"/>
  <c r="T4" i="4" s="1"/>
  <c r="S5" i="2"/>
  <c r="T5" i="4" s="1"/>
  <c r="S6" i="2"/>
  <c r="T6" i="4" s="1"/>
  <c r="S7" i="2"/>
  <c r="T7" i="4" s="1"/>
  <c r="S8" i="2"/>
  <c r="T8" i="4" s="1"/>
  <c r="S9" i="2"/>
  <c r="T9" i="4" s="1"/>
  <c r="S10" i="2"/>
  <c r="T10" i="4" s="1"/>
  <c r="S11" i="2"/>
  <c r="T11" i="4" s="1"/>
  <c r="S12" i="2"/>
  <c r="T12" i="4" s="1"/>
  <c r="S13" i="2"/>
  <c r="T13" i="4" s="1"/>
  <c r="S14" i="2"/>
  <c r="T14" i="4" s="1"/>
  <c r="S15" i="2"/>
  <c r="T15" i="4" s="1"/>
  <c r="S16" i="2"/>
  <c r="T16" i="4" s="1"/>
  <c r="S17" i="2"/>
  <c r="T17" i="4" s="1"/>
  <c r="S18" i="2"/>
  <c r="T18" i="4" s="1"/>
  <c r="S19" i="2"/>
  <c r="T19" i="4" s="1"/>
  <c r="S20" i="2"/>
  <c r="T20" i="4" s="1"/>
  <c r="S21" i="2"/>
  <c r="T21" i="4" s="1"/>
  <c r="S22" i="2"/>
  <c r="T22" i="4" s="1"/>
  <c r="S23" i="2"/>
  <c r="T23" i="4" s="1"/>
  <c r="S24" i="2"/>
  <c r="T24" i="4" s="1"/>
  <c r="S25" i="2"/>
  <c r="T25" i="4" s="1"/>
  <c r="S26" i="2"/>
  <c r="T26" i="4" s="1"/>
  <c r="S27" i="2"/>
  <c r="T27" i="4" s="1"/>
  <c r="S28" i="2"/>
  <c r="T28" i="4" s="1"/>
  <c r="S29" i="2"/>
  <c r="T29" i="4" s="1"/>
  <c r="S30" i="2"/>
  <c r="T30" i="4" s="1"/>
  <c r="S31" i="2"/>
  <c r="T31" i="4" s="1"/>
  <c r="S32" i="2"/>
  <c r="T32" i="4" s="1"/>
  <c r="S33" i="2"/>
  <c r="T33" i="4" s="1"/>
  <c r="S34" i="2"/>
  <c r="T34" i="4" s="1"/>
  <c r="S35" i="2"/>
  <c r="T35" i="4" s="1"/>
  <c r="S36" i="2"/>
  <c r="T36" i="4" s="1"/>
  <c r="S37" i="2"/>
  <c r="T37" i="4" s="1"/>
  <c r="S38" i="2"/>
  <c r="T38" i="4" s="1"/>
  <c r="S39" i="2"/>
  <c r="T39" i="4" s="1"/>
  <c r="S40" i="2"/>
  <c r="T40" i="4" s="1"/>
  <c r="S41" i="2"/>
  <c r="T41" i="4" s="1"/>
  <c r="S2" i="2"/>
  <c r="T2" i="4" s="1"/>
  <c r="R3" i="2"/>
  <c r="R4" i="2"/>
  <c r="R5" i="2"/>
  <c r="R6" i="2"/>
  <c r="S6" i="4" s="1"/>
  <c r="Z6" i="4" s="1"/>
  <c r="R7" i="2"/>
  <c r="R8" i="2"/>
  <c r="S8" i="4" s="1"/>
  <c r="Z8" i="4" s="1"/>
  <c r="R9" i="2"/>
  <c r="R10" i="2"/>
  <c r="R11" i="2"/>
  <c r="R12" i="2"/>
  <c r="R13" i="2"/>
  <c r="R14" i="2"/>
  <c r="S14" i="4" s="1"/>
  <c r="Z14" i="4" s="1"/>
  <c r="R15" i="2"/>
  <c r="R16" i="2"/>
  <c r="S16" i="4" s="1"/>
  <c r="Z16" i="4" s="1"/>
  <c r="R17" i="2"/>
  <c r="R18" i="2"/>
  <c r="R19" i="2"/>
  <c r="R20" i="2"/>
  <c r="R21" i="2"/>
  <c r="R22" i="2"/>
  <c r="S22" i="4" s="1"/>
  <c r="Z22" i="4" s="1"/>
  <c r="R23" i="2"/>
  <c r="R24" i="2"/>
  <c r="S24" i="4" s="1"/>
  <c r="Z24" i="4" s="1"/>
  <c r="R25" i="2"/>
  <c r="R26" i="2"/>
  <c r="R27" i="2"/>
  <c r="R28" i="2"/>
  <c r="R29" i="2"/>
  <c r="R30" i="2"/>
  <c r="S30" i="4" s="1"/>
  <c r="Z30" i="4" s="1"/>
  <c r="R31" i="2"/>
  <c r="R32" i="2"/>
  <c r="S32" i="4" s="1"/>
  <c r="Z32" i="4" s="1"/>
  <c r="R33" i="2"/>
  <c r="R34" i="2"/>
  <c r="R35" i="2"/>
  <c r="R36" i="2"/>
  <c r="R37" i="2"/>
  <c r="S37" i="4" s="1"/>
  <c r="Z37" i="4" s="1"/>
  <c r="R38" i="2"/>
  <c r="S38" i="4" s="1"/>
  <c r="Z38" i="4" s="1"/>
  <c r="R39" i="2"/>
  <c r="R40" i="2"/>
  <c r="S40" i="4" s="1"/>
  <c r="Z40" i="4" s="1"/>
  <c r="R41" i="2"/>
  <c r="R2" i="2"/>
  <c r="H38" i="2"/>
  <c r="H38" i="4" s="1"/>
  <c r="G38" i="2"/>
  <c r="H37" i="2"/>
  <c r="H37" i="4" s="1"/>
  <c r="G37" i="2"/>
  <c r="H36" i="2"/>
  <c r="H36" i="4" s="1"/>
  <c r="G36" i="2"/>
  <c r="H35" i="2"/>
  <c r="H35" i="4" s="1"/>
  <c r="G35" i="2"/>
  <c r="H34" i="2"/>
  <c r="H34" i="4" s="1"/>
  <c r="G34" i="2"/>
  <c r="H33" i="2"/>
  <c r="H33" i="4" s="1"/>
  <c r="G33" i="2"/>
  <c r="H32" i="2"/>
  <c r="H32" i="4" s="1"/>
  <c r="G32" i="2"/>
  <c r="H31" i="2"/>
  <c r="H31" i="4" s="1"/>
  <c r="G31" i="2"/>
  <c r="H30" i="2"/>
  <c r="H30" i="4" s="1"/>
  <c r="G30" i="2"/>
  <c r="H29" i="2"/>
  <c r="H29" i="4" s="1"/>
  <c r="G29" i="2"/>
  <c r="H28" i="2"/>
  <c r="H28" i="4" s="1"/>
  <c r="G28" i="2"/>
  <c r="H27" i="2"/>
  <c r="H27" i="4" s="1"/>
  <c r="G27" i="2"/>
  <c r="H26" i="2"/>
  <c r="H26" i="4" s="1"/>
  <c r="G26" i="2"/>
  <c r="H25" i="2"/>
  <c r="H25" i="4" s="1"/>
  <c r="G25" i="2"/>
  <c r="H24" i="2"/>
  <c r="H24" i="4" s="1"/>
  <c r="G24" i="2"/>
  <c r="H23" i="2"/>
  <c r="H23" i="4" s="1"/>
  <c r="G23" i="2"/>
  <c r="H22" i="2"/>
  <c r="H22" i="4" s="1"/>
  <c r="G22" i="2"/>
  <c r="H21" i="2"/>
  <c r="H21" i="4" s="1"/>
  <c r="G21" i="2"/>
  <c r="H20" i="2"/>
  <c r="H20" i="4" s="1"/>
  <c r="G20" i="2"/>
  <c r="H19" i="2"/>
  <c r="H19" i="4" s="1"/>
  <c r="G19" i="2"/>
  <c r="H18" i="2"/>
  <c r="H18" i="4" s="1"/>
  <c r="G18" i="2"/>
  <c r="H17" i="2"/>
  <c r="H17" i="4" s="1"/>
  <c r="G17" i="2"/>
  <c r="H16" i="2"/>
  <c r="H16" i="4" s="1"/>
  <c r="G16" i="2"/>
  <c r="H15" i="2"/>
  <c r="H15" i="4" s="1"/>
  <c r="G15" i="2"/>
  <c r="H14" i="2"/>
  <c r="H14" i="4" s="1"/>
  <c r="G14" i="2"/>
  <c r="H13" i="2"/>
  <c r="H13" i="4" s="1"/>
  <c r="G13" i="2"/>
  <c r="H12" i="2"/>
  <c r="H12" i="4" s="1"/>
  <c r="G12" i="2"/>
  <c r="H11" i="2"/>
  <c r="H11" i="4" s="1"/>
  <c r="G11" i="2"/>
  <c r="H10" i="2"/>
  <c r="H10" i="4" s="1"/>
  <c r="G10" i="2"/>
  <c r="H9" i="2"/>
  <c r="H9" i="4" s="1"/>
  <c r="G9" i="2"/>
  <c r="H8" i="2"/>
  <c r="H8" i="4" s="1"/>
  <c r="G8" i="2"/>
  <c r="H7" i="2"/>
  <c r="H7" i="4" s="1"/>
  <c r="G7" i="2"/>
  <c r="H6" i="2"/>
  <c r="H6" i="4" s="1"/>
  <c r="G6" i="2"/>
  <c r="H5" i="2"/>
  <c r="H5" i="4" s="1"/>
  <c r="G5" i="2"/>
  <c r="H4" i="2"/>
  <c r="H4" i="4" s="1"/>
  <c r="G4" i="2"/>
  <c r="H3" i="2"/>
  <c r="H3" i="4" s="1"/>
  <c r="G3" i="2"/>
  <c r="H2" i="2"/>
  <c r="H2" i="4" s="1"/>
  <c r="Y45" i="4" l="1"/>
  <c r="M47" i="4"/>
  <c r="M44" i="4"/>
  <c r="X43" i="4"/>
  <c r="J43" i="1" s="1"/>
  <c r="M45" i="4"/>
  <c r="X47" i="4"/>
  <c r="J47" i="1" s="1"/>
  <c r="X46" i="4"/>
  <c r="J46" i="1" s="1"/>
  <c r="L48" i="4"/>
  <c r="H48" i="1" s="1"/>
  <c r="L46" i="4"/>
  <c r="H46" i="1" s="1"/>
  <c r="T23" i="2"/>
  <c r="S23" i="4"/>
  <c r="Z23" i="4" s="1"/>
  <c r="G17" i="4"/>
  <c r="N17" i="4" s="1"/>
  <c r="I29" i="2"/>
  <c r="J29" i="2" s="1"/>
  <c r="G29" i="1" s="1"/>
  <c r="G29" i="4"/>
  <c r="N29" i="4" s="1"/>
  <c r="I40" i="4"/>
  <c r="Y43" i="4"/>
  <c r="G6" i="4"/>
  <c r="N6" i="4" s="1"/>
  <c r="G10" i="4"/>
  <c r="N10" i="4" s="1"/>
  <c r="G14" i="4"/>
  <c r="N14" i="4" s="1"/>
  <c r="G18" i="4"/>
  <c r="N18" i="4" s="1"/>
  <c r="G22" i="4"/>
  <c r="N22" i="4" s="1"/>
  <c r="G26" i="4"/>
  <c r="N26" i="4" s="1"/>
  <c r="G30" i="4"/>
  <c r="N30" i="4" s="1"/>
  <c r="G34" i="4"/>
  <c r="N34" i="4" s="1"/>
  <c r="G38" i="4"/>
  <c r="N38" i="4" s="1"/>
  <c r="T36" i="2"/>
  <c r="S36" i="4"/>
  <c r="Z36" i="4" s="1"/>
  <c r="T28" i="2"/>
  <c r="S28" i="4"/>
  <c r="Z28" i="4" s="1"/>
  <c r="T20" i="2"/>
  <c r="S20" i="4"/>
  <c r="Z20" i="4" s="1"/>
  <c r="T12" i="2"/>
  <c r="S12" i="4"/>
  <c r="Z12" i="4" s="1"/>
  <c r="T4" i="2"/>
  <c r="S4" i="4"/>
  <c r="Z4" i="4" s="1"/>
  <c r="X48" i="4"/>
  <c r="J48" i="1" s="1"/>
  <c r="K41" i="4"/>
  <c r="J41" i="4"/>
  <c r="L47" i="4"/>
  <c r="H47" i="1" s="1"/>
  <c r="Y42" i="4"/>
  <c r="G13" i="4"/>
  <c r="N13" i="4" s="1"/>
  <c r="G39" i="4"/>
  <c r="N39" i="4" s="1"/>
  <c r="M46" i="4"/>
  <c r="T13" i="2"/>
  <c r="S13" i="4"/>
  <c r="Z13" i="4" s="1"/>
  <c r="T27" i="2"/>
  <c r="S27" i="4"/>
  <c r="Z27" i="4" s="1"/>
  <c r="T11" i="2"/>
  <c r="S11" i="4"/>
  <c r="Z11" i="4" s="1"/>
  <c r="Y44" i="4"/>
  <c r="X44" i="4"/>
  <c r="J44" i="1" s="1"/>
  <c r="G3" i="4"/>
  <c r="N3" i="4" s="1"/>
  <c r="G7" i="4"/>
  <c r="N7" i="4" s="1"/>
  <c r="G11" i="4"/>
  <c r="N11" i="4" s="1"/>
  <c r="G15" i="4"/>
  <c r="N15" i="4" s="1"/>
  <c r="G19" i="4"/>
  <c r="N19" i="4" s="1"/>
  <c r="G23" i="4"/>
  <c r="N23" i="4" s="1"/>
  <c r="G27" i="4"/>
  <c r="N27" i="4" s="1"/>
  <c r="G31" i="4"/>
  <c r="N31" i="4" s="1"/>
  <c r="G35" i="4"/>
  <c r="N35" i="4" s="1"/>
  <c r="T2" i="2"/>
  <c r="S2" i="4"/>
  <c r="Z2" i="4" s="1"/>
  <c r="T34" i="2"/>
  <c r="S34" i="4"/>
  <c r="Z34" i="4" s="1"/>
  <c r="T26" i="2"/>
  <c r="S26" i="4"/>
  <c r="Z26" i="4" s="1"/>
  <c r="T18" i="2"/>
  <c r="S18" i="4"/>
  <c r="Z18" i="4" s="1"/>
  <c r="T10" i="2"/>
  <c r="S10" i="4"/>
  <c r="Z10" i="4" s="1"/>
  <c r="M43" i="4"/>
  <c r="Y47" i="4"/>
  <c r="T31" i="2"/>
  <c r="S31" i="4"/>
  <c r="Z31" i="4" s="1"/>
  <c r="T7" i="2"/>
  <c r="S7" i="4"/>
  <c r="Z7" i="4" s="1"/>
  <c r="I9" i="2"/>
  <c r="J9" i="2" s="1"/>
  <c r="G9" i="1" s="1"/>
  <c r="G9" i="4"/>
  <c r="N9" i="4" s="1"/>
  <c r="I25" i="2"/>
  <c r="J25" i="2" s="1"/>
  <c r="G25" i="1" s="1"/>
  <c r="G25" i="4"/>
  <c r="N25" i="4" s="1"/>
  <c r="I37" i="2"/>
  <c r="J37" i="2" s="1"/>
  <c r="G37" i="1" s="1"/>
  <c r="G37" i="4"/>
  <c r="N37" i="4" s="1"/>
  <c r="T29" i="2"/>
  <c r="S29" i="4"/>
  <c r="Z29" i="4" s="1"/>
  <c r="T5" i="2"/>
  <c r="S5" i="4"/>
  <c r="Z5" i="4" s="1"/>
  <c r="T41" i="2"/>
  <c r="S41" i="4"/>
  <c r="Z41" i="4" s="1"/>
  <c r="T33" i="2"/>
  <c r="S33" i="4"/>
  <c r="Z33" i="4" s="1"/>
  <c r="T25" i="2"/>
  <c r="S25" i="4"/>
  <c r="Z25" i="4" s="1"/>
  <c r="T17" i="2"/>
  <c r="S17" i="4"/>
  <c r="Z17" i="4" s="1"/>
  <c r="T9" i="2"/>
  <c r="S9" i="4"/>
  <c r="Z9" i="4" s="1"/>
  <c r="Y46" i="4"/>
  <c r="L43" i="4"/>
  <c r="H43" i="1" s="1"/>
  <c r="T39" i="2"/>
  <c r="S39" i="4"/>
  <c r="Z39" i="4" s="1"/>
  <c r="T15" i="2"/>
  <c r="S15" i="4"/>
  <c r="Z15" i="4" s="1"/>
  <c r="I5" i="2"/>
  <c r="J5" i="2" s="1"/>
  <c r="G5" i="1" s="1"/>
  <c r="G5" i="4"/>
  <c r="N5" i="4" s="1"/>
  <c r="I21" i="2"/>
  <c r="J21" i="2" s="1"/>
  <c r="G21" i="1" s="1"/>
  <c r="G21" i="4"/>
  <c r="N21" i="4" s="1"/>
  <c r="I33" i="2"/>
  <c r="J33" i="2" s="1"/>
  <c r="G33" i="1" s="1"/>
  <c r="G33" i="4"/>
  <c r="N33" i="4" s="1"/>
  <c r="T21" i="2"/>
  <c r="S21" i="4"/>
  <c r="Z21" i="4" s="1"/>
  <c r="T35" i="2"/>
  <c r="S35" i="4"/>
  <c r="Z35" i="4" s="1"/>
  <c r="T19" i="2"/>
  <c r="S19" i="4"/>
  <c r="Z19" i="4" s="1"/>
  <c r="T3" i="2"/>
  <c r="S3" i="4"/>
  <c r="Z3" i="4" s="1"/>
  <c r="G4" i="4"/>
  <c r="N4" i="4" s="1"/>
  <c r="G8" i="4"/>
  <c r="N8" i="4" s="1"/>
  <c r="G12" i="4"/>
  <c r="N12" i="4" s="1"/>
  <c r="G16" i="4"/>
  <c r="N16" i="4" s="1"/>
  <c r="G20" i="4"/>
  <c r="N20" i="4" s="1"/>
  <c r="G24" i="4"/>
  <c r="N24" i="4" s="1"/>
  <c r="G28" i="4"/>
  <c r="N28" i="4" s="1"/>
  <c r="G32" i="4"/>
  <c r="N32" i="4" s="1"/>
  <c r="G36" i="4"/>
  <c r="N36" i="4" s="1"/>
  <c r="G2" i="4"/>
  <c r="N2" i="4" s="1"/>
  <c r="M42" i="4"/>
  <c r="L45" i="4"/>
  <c r="H45" i="1" s="1"/>
  <c r="L44" i="4"/>
  <c r="H44" i="1" s="1"/>
  <c r="X45" i="4"/>
  <c r="J45" i="1" s="1"/>
  <c r="B38" i="3"/>
  <c r="B38" i="4"/>
  <c r="B14" i="3"/>
  <c r="B14" i="4"/>
  <c r="A36" i="3"/>
  <c r="A36" i="4"/>
  <c r="A12" i="3"/>
  <c r="A12" i="4"/>
  <c r="B13" i="3"/>
  <c r="B13" i="4"/>
  <c r="A2" i="3"/>
  <c r="A2" i="4"/>
  <c r="A27" i="3"/>
  <c r="A27" i="4"/>
  <c r="A11" i="3"/>
  <c r="A11" i="4"/>
  <c r="B20" i="3"/>
  <c r="B20" i="4"/>
  <c r="A42" i="3"/>
  <c r="A42" i="4"/>
  <c r="B2" i="3"/>
  <c r="B2" i="4"/>
  <c r="B19" i="3"/>
  <c r="B19" i="4"/>
  <c r="A33" i="3"/>
  <c r="A33" i="9" s="1"/>
  <c r="A33" i="4"/>
  <c r="A25" i="3"/>
  <c r="A25" i="4"/>
  <c r="A9" i="3"/>
  <c r="A9" i="4"/>
  <c r="B42" i="3"/>
  <c r="B42" i="4"/>
  <c r="B34" i="3"/>
  <c r="B34" i="4"/>
  <c r="B26" i="3"/>
  <c r="B26" i="4"/>
  <c r="B18" i="3"/>
  <c r="B18" i="4"/>
  <c r="B10" i="3"/>
  <c r="B10" i="4"/>
  <c r="A29" i="3"/>
  <c r="A29" i="4"/>
  <c r="B30" i="3"/>
  <c r="B30" i="4"/>
  <c r="B22" i="3"/>
  <c r="B22" i="4"/>
  <c r="A28" i="3"/>
  <c r="A28" i="4"/>
  <c r="A4" i="3"/>
  <c r="A4" i="4"/>
  <c r="B5" i="3"/>
  <c r="B5" i="4"/>
  <c r="A35" i="3"/>
  <c r="A35" i="4"/>
  <c r="A19" i="3"/>
  <c r="A19" i="4"/>
  <c r="A3" i="3"/>
  <c r="A3" i="4"/>
  <c r="B4" i="3"/>
  <c r="B4" i="4"/>
  <c r="A34" i="3"/>
  <c r="A34" i="4"/>
  <c r="A18" i="3"/>
  <c r="A18" i="4"/>
  <c r="B27" i="3"/>
  <c r="B27" i="4"/>
  <c r="B3" i="3"/>
  <c r="B3" i="4"/>
  <c r="A41" i="3"/>
  <c r="A41" i="4"/>
  <c r="A17" i="3"/>
  <c r="A17" i="4"/>
  <c r="A40" i="3"/>
  <c r="A40" i="4"/>
  <c r="A32" i="3"/>
  <c r="A32" i="4"/>
  <c r="A24" i="3"/>
  <c r="A24" i="4"/>
  <c r="A16" i="3"/>
  <c r="A16" i="4"/>
  <c r="A8" i="3"/>
  <c r="A8" i="4"/>
  <c r="B41" i="3"/>
  <c r="B41" i="4"/>
  <c r="B33" i="3"/>
  <c r="B33" i="4"/>
  <c r="B25" i="3"/>
  <c r="B25" i="4"/>
  <c r="B17" i="3"/>
  <c r="B17" i="4"/>
  <c r="B9" i="3"/>
  <c r="B9" i="4"/>
  <c r="A13" i="3"/>
  <c r="A13" i="4"/>
  <c r="B37" i="3"/>
  <c r="B37" i="4"/>
  <c r="B28" i="3"/>
  <c r="B28" i="4"/>
  <c r="B35" i="3"/>
  <c r="B35" i="4"/>
  <c r="A23" i="3"/>
  <c r="A23" i="4"/>
  <c r="B40" i="3"/>
  <c r="B40" i="4"/>
  <c r="B32" i="3"/>
  <c r="B32" i="4"/>
  <c r="B16" i="3"/>
  <c r="B16" i="4"/>
  <c r="B8" i="3"/>
  <c r="B8" i="4"/>
  <c r="A37" i="3"/>
  <c r="A37" i="4"/>
  <c r="A21" i="3"/>
  <c r="A21" i="4"/>
  <c r="A5" i="3"/>
  <c r="A5" i="4"/>
  <c r="B6" i="3"/>
  <c r="B6" i="4"/>
  <c r="A20" i="3"/>
  <c r="A20" i="4"/>
  <c r="B29" i="3"/>
  <c r="B29" i="4"/>
  <c r="B21" i="3"/>
  <c r="B21" i="4"/>
  <c r="B36" i="3"/>
  <c r="B36" i="4"/>
  <c r="B12" i="3"/>
  <c r="B12" i="4"/>
  <c r="A26" i="3"/>
  <c r="A26" i="4"/>
  <c r="A10" i="3"/>
  <c r="A10" i="4"/>
  <c r="B11" i="3"/>
  <c r="B11" i="4"/>
  <c r="A39" i="3"/>
  <c r="A39" i="4"/>
  <c r="A31" i="3"/>
  <c r="A31" i="4"/>
  <c r="A15" i="3"/>
  <c r="A15" i="4"/>
  <c r="A7" i="3"/>
  <c r="A7" i="4"/>
  <c r="B24" i="3"/>
  <c r="B24" i="4"/>
  <c r="A38" i="3"/>
  <c r="A38" i="4"/>
  <c r="A30" i="3"/>
  <c r="A30" i="4"/>
  <c r="A22" i="3"/>
  <c r="A22" i="4"/>
  <c r="A14" i="3"/>
  <c r="A14" i="4"/>
  <c r="A6" i="3"/>
  <c r="A6" i="4"/>
  <c r="B39" i="3"/>
  <c r="B39" i="4"/>
  <c r="B31" i="3"/>
  <c r="B31" i="4"/>
  <c r="B23" i="3"/>
  <c r="B23" i="4"/>
  <c r="B15" i="3"/>
  <c r="B15" i="4"/>
  <c r="B7" i="3"/>
  <c r="B7" i="4"/>
  <c r="I10" i="2"/>
  <c r="J10" i="2" s="1"/>
  <c r="G10" i="1" s="1"/>
  <c r="I14" i="2"/>
  <c r="J14" i="2" s="1"/>
  <c r="G14" i="1" s="1"/>
  <c r="I18" i="2"/>
  <c r="J18" i="2" s="1"/>
  <c r="G18" i="1" s="1"/>
  <c r="I22" i="2"/>
  <c r="J22" i="2" s="1"/>
  <c r="G22" i="1" s="1"/>
  <c r="I26" i="2"/>
  <c r="J26" i="2" s="1"/>
  <c r="G26" i="1" s="1"/>
  <c r="I30" i="2"/>
  <c r="J30" i="2" s="1"/>
  <c r="G30" i="1" s="1"/>
  <c r="I39" i="2"/>
  <c r="J39" i="2" s="1"/>
  <c r="G39" i="1" s="1"/>
  <c r="I3" i="2"/>
  <c r="J3" i="2" s="1"/>
  <c r="G3" i="1" s="1"/>
  <c r="I7" i="2"/>
  <c r="J7" i="2" s="1"/>
  <c r="G7" i="1" s="1"/>
  <c r="I11" i="2"/>
  <c r="J11" i="2" s="1"/>
  <c r="G11" i="1" s="1"/>
  <c r="I15" i="2"/>
  <c r="J15" i="2" s="1"/>
  <c r="G15" i="1" s="1"/>
  <c r="I27" i="2"/>
  <c r="J27" i="2" s="1"/>
  <c r="G27" i="1" s="1"/>
  <c r="I31" i="2"/>
  <c r="J31" i="2" s="1"/>
  <c r="G31" i="1" s="1"/>
  <c r="T40" i="2"/>
  <c r="T37" i="2"/>
  <c r="T38" i="2"/>
  <c r="T14" i="2"/>
  <c r="T22" i="2"/>
  <c r="T30" i="2"/>
  <c r="T6" i="2"/>
  <c r="T32" i="2"/>
  <c r="T24" i="2"/>
  <c r="T16" i="2"/>
  <c r="T8" i="2"/>
  <c r="I35" i="2"/>
  <c r="J35" i="2" s="1"/>
  <c r="G35" i="1" s="1"/>
  <c r="I16" i="2"/>
  <c r="J16" i="2" s="1"/>
  <c r="G16" i="1" s="1"/>
  <c r="I24" i="2"/>
  <c r="J24" i="2" s="1"/>
  <c r="G24" i="1" s="1"/>
  <c r="I28" i="2"/>
  <c r="J28" i="2" s="1"/>
  <c r="G28" i="1" s="1"/>
  <c r="I17" i="2"/>
  <c r="J17" i="2" s="1"/>
  <c r="G17" i="1" s="1"/>
  <c r="I6" i="2"/>
  <c r="J6" i="2" s="1"/>
  <c r="G6" i="1" s="1"/>
  <c r="I4" i="2"/>
  <c r="J4" i="2" s="1"/>
  <c r="G4" i="1" s="1"/>
  <c r="I8" i="2"/>
  <c r="J8" i="2" s="1"/>
  <c r="G8" i="1" s="1"/>
  <c r="I19" i="2"/>
  <c r="J19" i="2" s="1"/>
  <c r="G19" i="1" s="1"/>
  <c r="I23" i="2"/>
  <c r="J23" i="2" s="1"/>
  <c r="G23" i="1" s="1"/>
  <c r="I34" i="2"/>
  <c r="J34" i="2" s="1"/>
  <c r="G34" i="1" s="1"/>
  <c r="I38" i="2"/>
  <c r="J38" i="2" s="1"/>
  <c r="G38" i="1" s="1"/>
  <c r="I36" i="2"/>
  <c r="J36" i="2" s="1"/>
  <c r="G36" i="1" s="1"/>
  <c r="I12" i="2"/>
  <c r="J12" i="2" s="1"/>
  <c r="G12" i="1" s="1"/>
  <c r="I2" i="2"/>
  <c r="J2" i="2" s="1"/>
  <c r="G2" i="1" s="1"/>
  <c r="I13" i="2"/>
  <c r="J13" i="2" s="1"/>
  <c r="G13" i="1" s="1"/>
  <c r="I20" i="2"/>
  <c r="J20" i="2" s="1"/>
  <c r="G20" i="1" s="1"/>
  <c r="I32" i="2"/>
  <c r="J32" i="2" s="1"/>
  <c r="G32" i="1" s="1"/>
  <c r="M41" i="4" l="1"/>
  <c r="I32" i="4"/>
  <c r="I16" i="4"/>
  <c r="U22" i="2"/>
  <c r="I22" i="1" s="1"/>
  <c r="U22" i="4"/>
  <c r="I11" i="4"/>
  <c r="I14" i="4"/>
  <c r="I21" i="4"/>
  <c r="U5" i="2"/>
  <c r="I5" i="1" s="1"/>
  <c r="U5" i="4"/>
  <c r="U4" i="2"/>
  <c r="I4" i="1" s="1"/>
  <c r="U4" i="4"/>
  <c r="I19" i="4"/>
  <c r="I7" i="4"/>
  <c r="U15" i="2"/>
  <c r="I15" i="1" s="1"/>
  <c r="U15" i="4"/>
  <c r="U17" i="2"/>
  <c r="I17" i="1" s="1"/>
  <c r="U17" i="4"/>
  <c r="I9" i="4"/>
  <c r="U31" i="2"/>
  <c r="I31" i="1" s="1"/>
  <c r="U31" i="4"/>
  <c r="U34" i="2"/>
  <c r="I34" i="1" s="1"/>
  <c r="U34" i="4"/>
  <c r="I29" i="4"/>
  <c r="I13" i="4"/>
  <c r="U8" i="2"/>
  <c r="I8" i="1" s="1"/>
  <c r="U8" i="4"/>
  <c r="U19" i="2"/>
  <c r="I19" i="1" s="1"/>
  <c r="U19" i="4"/>
  <c r="U29" i="2"/>
  <c r="I29" i="1" s="1"/>
  <c r="U29" i="4"/>
  <c r="U13" i="2"/>
  <c r="I13" i="1" s="1"/>
  <c r="U13" i="4"/>
  <c r="L42" i="4"/>
  <c r="H42" i="1" s="1"/>
  <c r="U12" i="2"/>
  <c r="I12" i="1" s="1"/>
  <c r="U12" i="4"/>
  <c r="I23" i="4"/>
  <c r="U3" i="2"/>
  <c r="I3" i="1" s="1"/>
  <c r="U3" i="4"/>
  <c r="U36" i="2"/>
  <c r="I36" i="1" s="1"/>
  <c r="U36" i="4"/>
  <c r="I20" i="4"/>
  <c r="I35" i="4"/>
  <c r="U14" i="2"/>
  <c r="I14" i="1" s="1"/>
  <c r="U14" i="4"/>
  <c r="I10" i="4"/>
  <c r="U23" i="2"/>
  <c r="I23" i="1" s="1"/>
  <c r="U23" i="4"/>
  <c r="I8" i="4"/>
  <c r="U38" i="2"/>
  <c r="I38" i="1" s="1"/>
  <c r="U38" i="4"/>
  <c r="I3" i="4"/>
  <c r="I2" i="4"/>
  <c r="I4" i="4"/>
  <c r="U16" i="2"/>
  <c r="I16" i="1" s="1"/>
  <c r="U16" i="4"/>
  <c r="U37" i="2"/>
  <c r="I37" i="1" s="1"/>
  <c r="U37" i="4"/>
  <c r="I39" i="4"/>
  <c r="I5" i="4"/>
  <c r="U39" i="2"/>
  <c r="I39" i="1" s="1"/>
  <c r="U39" i="4"/>
  <c r="U25" i="2"/>
  <c r="I25" i="1" s="1"/>
  <c r="U25" i="4"/>
  <c r="I37" i="4"/>
  <c r="U10" i="2"/>
  <c r="I10" i="1" s="1"/>
  <c r="U10" i="4"/>
  <c r="U2" i="2"/>
  <c r="I2" i="1" s="1"/>
  <c r="U2" i="4"/>
  <c r="I6" i="4"/>
  <c r="U24" i="2"/>
  <c r="I24" i="1" s="1"/>
  <c r="U24" i="4"/>
  <c r="I30" i="4"/>
  <c r="U20" i="2"/>
  <c r="I20" i="1" s="1"/>
  <c r="U20" i="4"/>
  <c r="I17" i="4"/>
  <c r="I31" i="4"/>
  <c r="I33" i="4"/>
  <c r="U33" i="2"/>
  <c r="I33" i="1" s="1"/>
  <c r="U33" i="4"/>
  <c r="U18" i="2"/>
  <c r="I18" i="1" s="1"/>
  <c r="U18" i="4"/>
  <c r="U11" i="2"/>
  <c r="I11" i="1" s="1"/>
  <c r="U11" i="4"/>
  <c r="J40" i="4"/>
  <c r="K40" i="4"/>
  <c r="I38" i="4"/>
  <c r="I28" i="4"/>
  <c r="U6" i="2"/>
  <c r="I6" i="1" s="1"/>
  <c r="U6" i="4"/>
  <c r="I27" i="4"/>
  <c r="I22" i="4"/>
  <c r="U21" i="2"/>
  <c r="I21" i="1" s="1"/>
  <c r="U21" i="4"/>
  <c r="I25" i="4"/>
  <c r="U28" i="2"/>
  <c r="I28" i="1" s="1"/>
  <c r="U28" i="4"/>
  <c r="I12" i="4"/>
  <c r="U40" i="2"/>
  <c r="I40" i="1" s="1"/>
  <c r="U40" i="4"/>
  <c r="U35" i="2"/>
  <c r="I35" i="1" s="1"/>
  <c r="U35" i="4"/>
  <c r="I36" i="4"/>
  <c r="U32" i="2"/>
  <c r="I32" i="1" s="1"/>
  <c r="U32" i="4"/>
  <c r="I26" i="4"/>
  <c r="I34" i="4"/>
  <c r="I24" i="4"/>
  <c r="U30" i="2"/>
  <c r="I30" i="1" s="1"/>
  <c r="U30" i="4"/>
  <c r="I15" i="4"/>
  <c r="I18" i="4"/>
  <c r="U9" i="2"/>
  <c r="I9" i="1" s="1"/>
  <c r="U9" i="4"/>
  <c r="U41" i="2"/>
  <c r="I41" i="1" s="1"/>
  <c r="U41" i="4"/>
  <c r="U7" i="2"/>
  <c r="I7" i="1" s="1"/>
  <c r="U7" i="4"/>
  <c r="U26" i="2"/>
  <c r="I26" i="1" s="1"/>
  <c r="U26" i="4"/>
  <c r="U27" i="2"/>
  <c r="I27" i="1" s="1"/>
  <c r="U27" i="4"/>
  <c r="B24" i="10"/>
  <c r="B24" i="9"/>
  <c r="A39" i="10"/>
  <c r="A39" i="9"/>
  <c r="B12" i="10"/>
  <c r="B12" i="9"/>
  <c r="A20" i="10"/>
  <c r="A20" i="9"/>
  <c r="A37" i="9"/>
  <c r="A37" i="10"/>
  <c r="B40" i="10"/>
  <c r="B40" i="9"/>
  <c r="B37" i="9"/>
  <c r="B37" i="10"/>
  <c r="B25" i="9"/>
  <c r="B25" i="10"/>
  <c r="A16" i="10"/>
  <c r="A16" i="9"/>
  <c r="A17" i="9"/>
  <c r="A17" i="10"/>
  <c r="A18" i="10"/>
  <c r="A18" i="9"/>
  <c r="A19" i="9"/>
  <c r="A19" i="10"/>
  <c r="A28" i="10"/>
  <c r="A28" i="9"/>
  <c r="B10" i="9"/>
  <c r="B10" i="10"/>
  <c r="B42" i="9"/>
  <c r="B42" i="10"/>
  <c r="B19" i="9"/>
  <c r="B19" i="10"/>
  <c r="A11" i="10"/>
  <c r="A11" i="9"/>
  <c r="A12" i="10"/>
  <c r="A12" i="9"/>
  <c r="B6" i="10"/>
  <c r="B6" i="9"/>
  <c r="B33" i="9"/>
  <c r="B33" i="10"/>
  <c r="A34" i="10"/>
  <c r="A34" i="9"/>
  <c r="B18" i="9"/>
  <c r="B18" i="10"/>
  <c r="A36" i="10"/>
  <c r="A36" i="9"/>
  <c r="B39" i="9"/>
  <c r="B39" i="10"/>
  <c r="A30" i="10"/>
  <c r="A30" i="9"/>
  <c r="A15" i="10"/>
  <c r="A15" i="9"/>
  <c r="A10" i="10"/>
  <c r="A10" i="9"/>
  <c r="B21" i="9"/>
  <c r="B21" i="10"/>
  <c r="A5" i="9"/>
  <c r="A5" i="10"/>
  <c r="B16" i="10"/>
  <c r="B16" i="9"/>
  <c r="B35" i="9"/>
  <c r="B35" i="10"/>
  <c r="B9" i="9"/>
  <c r="B9" i="10"/>
  <c r="B41" i="10"/>
  <c r="B41" i="9"/>
  <c r="A32" i="10"/>
  <c r="A32" i="9"/>
  <c r="B3" i="9"/>
  <c r="B3" i="10"/>
  <c r="B4" i="10"/>
  <c r="B4" i="9"/>
  <c r="B5" i="10"/>
  <c r="B5" i="9"/>
  <c r="B30" i="10"/>
  <c r="B30" i="9"/>
  <c r="B26" i="9"/>
  <c r="B26" i="10"/>
  <c r="A25" i="9"/>
  <c r="A25" i="10"/>
  <c r="A42" i="10"/>
  <c r="A42" i="9"/>
  <c r="A2" i="10"/>
  <c r="A2" i="9"/>
  <c r="B14" i="10"/>
  <c r="B14" i="9"/>
  <c r="A14" i="9"/>
  <c r="A14" i="10"/>
  <c r="A22" i="10"/>
  <c r="A22" i="9"/>
  <c r="B11" i="9"/>
  <c r="B11" i="10"/>
  <c r="B8" i="10"/>
  <c r="B8" i="9"/>
  <c r="A13" i="9"/>
  <c r="A13" i="10"/>
  <c r="A41" i="9"/>
  <c r="A41" i="10"/>
  <c r="A35" i="9"/>
  <c r="A35" i="10"/>
  <c r="B2" i="9"/>
  <c r="B2" i="10"/>
  <c r="B23" i="10"/>
  <c r="B23" i="9"/>
  <c r="B31" i="10"/>
  <c r="B31" i="9"/>
  <c r="A7" i="9"/>
  <c r="A7" i="10"/>
  <c r="B36" i="10"/>
  <c r="B36" i="9"/>
  <c r="A23" i="10"/>
  <c r="A23" i="9"/>
  <c r="A24" i="10"/>
  <c r="A24" i="9"/>
  <c r="B22" i="10"/>
  <c r="B22" i="9"/>
  <c r="A9" i="10"/>
  <c r="A9" i="9"/>
  <c r="A27" i="10"/>
  <c r="A27" i="9"/>
  <c r="B7" i="10"/>
  <c r="B7" i="9"/>
  <c r="B15" i="9"/>
  <c r="B15" i="10"/>
  <c r="A6" i="9"/>
  <c r="A6" i="10"/>
  <c r="A38" i="9"/>
  <c r="A38" i="10"/>
  <c r="A31" i="10"/>
  <c r="A31" i="9"/>
  <c r="A26" i="9"/>
  <c r="A26" i="10"/>
  <c r="B29" i="9"/>
  <c r="B29" i="10"/>
  <c r="A21" i="9"/>
  <c r="A21" i="10"/>
  <c r="B32" i="10"/>
  <c r="B32" i="9"/>
  <c r="B28" i="10"/>
  <c r="B28" i="9"/>
  <c r="B17" i="10"/>
  <c r="B17" i="9"/>
  <c r="A8" i="10"/>
  <c r="A8" i="9"/>
  <c r="A40" i="10"/>
  <c r="A40" i="9"/>
  <c r="B27" i="9"/>
  <c r="B27" i="10"/>
  <c r="A3" i="10"/>
  <c r="A3" i="9"/>
  <c r="A4" i="10"/>
  <c r="A4" i="9"/>
  <c r="A29" i="9"/>
  <c r="A29" i="10"/>
  <c r="B34" i="9"/>
  <c r="B34" i="10"/>
  <c r="A33" i="10"/>
  <c r="B20" i="10"/>
  <c r="B20" i="9"/>
  <c r="B13" i="9"/>
  <c r="B13" i="10"/>
  <c r="B38" i="10"/>
  <c r="B38" i="9"/>
  <c r="L41" i="4" l="1"/>
  <c r="H41" i="1" s="1"/>
  <c r="W41" i="4"/>
  <c r="V41" i="4"/>
  <c r="J39" i="4"/>
  <c r="K39" i="4"/>
  <c r="V12" i="4"/>
  <c r="W12" i="4"/>
  <c r="Y12" i="4" s="1"/>
  <c r="J19" i="4"/>
  <c r="K19" i="4"/>
  <c r="V22" i="4"/>
  <c r="W22" i="4"/>
  <c r="K28" i="4"/>
  <c r="J28" i="4"/>
  <c r="W11" i="4"/>
  <c r="V11" i="4"/>
  <c r="W25" i="4"/>
  <c r="V25" i="4"/>
  <c r="W36" i="4"/>
  <c r="V36" i="4"/>
  <c r="W17" i="4"/>
  <c r="V17" i="4"/>
  <c r="W27" i="4"/>
  <c r="V27" i="4"/>
  <c r="W9" i="4"/>
  <c r="V9" i="4"/>
  <c r="V30" i="4"/>
  <c r="W30" i="4"/>
  <c r="K26" i="4"/>
  <c r="J26" i="4"/>
  <c r="W35" i="4"/>
  <c r="V35" i="4"/>
  <c r="V28" i="4"/>
  <c r="W28" i="4"/>
  <c r="J31" i="4"/>
  <c r="K31" i="4"/>
  <c r="K30" i="4"/>
  <c r="J30" i="4"/>
  <c r="V2" i="4"/>
  <c r="W2" i="4"/>
  <c r="K2" i="4"/>
  <c r="J2" i="4"/>
  <c r="W8" i="4"/>
  <c r="V8" i="4"/>
  <c r="W34" i="4"/>
  <c r="V34" i="4"/>
  <c r="J14" i="4"/>
  <c r="K14" i="4"/>
  <c r="M14" i="4" s="1"/>
  <c r="J16" i="4"/>
  <c r="K16" i="4"/>
  <c r="W20" i="4"/>
  <c r="V20" i="4"/>
  <c r="W19" i="4"/>
  <c r="V19" i="4"/>
  <c r="J22" i="4"/>
  <c r="K22" i="4"/>
  <c r="M22" i="4" s="1"/>
  <c r="J8" i="4"/>
  <c r="K8" i="4"/>
  <c r="W14" i="4"/>
  <c r="V14" i="4"/>
  <c r="V18" i="4"/>
  <c r="W18" i="4"/>
  <c r="V39" i="4"/>
  <c r="W39" i="4"/>
  <c r="V37" i="4"/>
  <c r="W37" i="4"/>
  <c r="J35" i="4"/>
  <c r="K35" i="4"/>
  <c r="W3" i="4"/>
  <c r="V3" i="4"/>
  <c r="W15" i="4"/>
  <c r="V15" i="4"/>
  <c r="W4" i="4"/>
  <c r="Y4" i="4" s="1"/>
  <c r="V4" i="4"/>
  <c r="K18" i="4"/>
  <c r="J18" i="4"/>
  <c r="K24" i="4"/>
  <c r="J24" i="4"/>
  <c r="V40" i="4"/>
  <c r="W40" i="4"/>
  <c r="Y40" i="4" s="1"/>
  <c r="J27" i="4"/>
  <c r="K27" i="4"/>
  <c r="V10" i="4"/>
  <c r="W10" i="4"/>
  <c r="K3" i="4"/>
  <c r="J3" i="4"/>
  <c r="W23" i="4"/>
  <c r="V23" i="4"/>
  <c r="V13" i="4"/>
  <c r="W13" i="4"/>
  <c r="J13" i="4"/>
  <c r="K13" i="4"/>
  <c r="V31" i="4"/>
  <c r="W31" i="4"/>
  <c r="W33" i="4"/>
  <c r="V33" i="4"/>
  <c r="J17" i="4"/>
  <c r="K17" i="4"/>
  <c r="V24" i="4"/>
  <c r="W24" i="4"/>
  <c r="J5" i="4"/>
  <c r="K5" i="4"/>
  <c r="V16" i="4"/>
  <c r="W16" i="4"/>
  <c r="Y16" i="4" s="1"/>
  <c r="K23" i="4"/>
  <c r="J23" i="4"/>
  <c r="J7" i="4"/>
  <c r="K7" i="4"/>
  <c r="V5" i="4"/>
  <c r="W5" i="4"/>
  <c r="K11" i="4"/>
  <c r="J11" i="4"/>
  <c r="J32" i="4"/>
  <c r="K32" i="4"/>
  <c r="V7" i="4"/>
  <c r="W7" i="4"/>
  <c r="K12" i="4"/>
  <c r="J12" i="4"/>
  <c r="K37" i="4"/>
  <c r="J37" i="4"/>
  <c r="K10" i="4"/>
  <c r="M10" i="4" s="1"/>
  <c r="J10" i="4"/>
  <c r="J20" i="4"/>
  <c r="K20" i="4"/>
  <c r="V29" i="4"/>
  <c r="W29" i="4"/>
  <c r="K9" i="4"/>
  <c r="J9" i="4"/>
  <c r="W26" i="4"/>
  <c r="V26" i="4"/>
  <c r="J25" i="4"/>
  <c r="K25" i="4"/>
  <c r="J38" i="4"/>
  <c r="K38" i="4"/>
  <c r="V32" i="4"/>
  <c r="W32" i="4"/>
  <c r="J15" i="4"/>
  <c r="K15" i="4"/>
  <c r="K34" i="4"/>
  <c r="J34" i="4"/>
  <c r="J36" i="4"/>
  <c r="K36" i="4"/>
  <c r="V21" i="4"/>
  <c r="W21" i="4"/>
  <c r="Y21" i="4" s="1"/>
  <c r="W6" i="4"/>
  <c r="Y6" i="4" s="1"/>
  <c r="V6" i="4"/>
  <c r="M40" i="4"/>
  <c r="J33" i="4"/>
  <c r="K33" i="4"/>
  <c r="K6" i="4"/>
  <c r="J6" i="4"/>
  <c r="J4" i="4"/>
  <c r="K4" i="4"/>
  <c r="V38" i="4"/>
  <c r="W38" i="4"/>
  <c r="K29" i="4"/>
  <c r="J29" i="4"/>
  <c r="K21" i="4"/>
  <c r="J21" i="4"/>
  <c r="M4" i="4" l="1"/>
  <c r="Y32" i="4"/>
  <c r="Y39" i="4"/>
  <c r="Y2" i="4"/>
  <c r="Y26" i="4"/>
  <c r="L32" i="4"/>
  <c r="H32" i="1" s="1"/>
  <c r="X13" i="4"/>
  <c r="J13" i="1" s="1"/>
  <c r="X37" i="4"/>
  <c r="J37" i="1" s="1"/>
  <c r="L15" i="4"/>
  <c r="H15" i="1" s="1"/>
  <c r="M33" i="4"/>
  <c r="L27" i="4"/>
  <c r="H27" i="1" s="1"/>
  <c r="L8" i="4"/>
  <c r="H8" i="1" s="1"/>
  <c r="M2" i="4"/>
  <c r="X28" i="4"/>
  <c r="J28" i="1" s="1"/>
  <c r="Y9" i="4"/>
  <c r="Y25" i="4"/>
  <c r="L19" i="4"/>
  <c r="H19" i="1" s="1"/>
  <c r="X23" i="4"/>
  <c r="J23" i="1" s="1"/>
  <c r="X15" i="4"/>
  <c r="J15" i="1" s="1"/>
  <c r="M12" i="4"/>
  <c r="X31" i="4"/>
  <c r="J31" i="1" s="1"/>
  <c r="M24" i="4"/>
  <c r="Y3" i="4"/>
  <c r="X18" i="4"/>
  <c r="J18" i="1" s="1"/>
  <c r="Y34" i="4"/>
  <c r="M30" i="4"/>
  <c r="M26" i="4"/>
  <c r="Y17" i="4"/>
  <c r="M25" i="4"/>
  <c r="M20" i="4"/>
  <c r="Y7" i="4"/>
  <c r="M7" i="4"/>
  <c r="Y24" i="4"/>
  <c r="M13" i="4"/>
  <c r="Y10" i="4"/>
  <c r="M35" i="4"/>
  <c r="M31" i="4"/>
  <c r="Y30" i="4"/>
  <c r="Y22" i="4"/>
  <c r="L29" i="4"/>
  <c r="H29" i="1" s="1"/>
  <c r="L36" i="4"/>
  <c r="H36" i="1" s="1"/>
  <c r="M3" i="4"/>
  <c r="Y19" i="4"/>
  <c r="M21" i="4"/>
  <c r="M6" i="4"/>
  <c r="L38" i="4"/>
  <c r="H38" i="1" s="1"/>
  <c r="X29" i="4"/>
  <c r="J29" i="1" s="1"/>
  <c r="L16" i="4"/>
  <c r="H16" i="1" s="1"/>
  <c r="L4" i="4"/>
  <c r="H4" i="1" s="1"/>
  <c r="L11" i="4"/>
  <c r="H11" i="1" s="1"/>
  <c r="X33" i="4"/>
  <c r="J33" i="1" s="1"/>
  <c r="Y27" i="4"/>
  <c r="X27" i="4"/>
  <c r="J27" i="1" s="1"/>
  <c r="L21" i="4"/>
  <c r="H21" i="1" s="1"/>
  <c r="L6" i="4"/>
  <c r="H6" i="1" s="1"/>
  <c r="X21" i="4"/>
  <c r="J21" i="1" s="1"/>
  <c r="X32" i="4"/>
  <c r="J32" i="1" s="1"/>
  <c r="M37" i="4"/>
  <c r="M11" i="4"/>
  <c r="X16" i="4"/>
  <c r="J16" i="1" s="1"/>
  <c r="Y33" i="4"/>
  <c r="Y23" i="4"/>
  <c r="X40" i="4"/>
  <c r="J40" i="1" s="1"/>
  <c r="Y15" i="4"/>
  <c r="X39" i="4"/>
  <c r="J39" i="1" s="1"/>
  <c r="L22" i="4"/>
  <c r="H22" i="1" s="1"/>
  <c r="L14" i="4"/>
  <c r="H14" i="1" s="1"/>
  <c r="Y35" i="4"/>
  <c r="Y11" i="4"/>
  <c r="X12" i="4"/>
  <c r="J12" i="1" s="1"/>
  <c r="M9" i="4"/>
  <c r="L9" i="4"/>
  <c r="H9" i="1" s="1"/>
  <c r="X35" i="4"/>
  <c r="J35" i="1" s="1"/>
  <c r="L37" i="4"/>
  <c r="H37" i="1" s="1"/>
  <c r="M36" i="4"/>
  <c r="M38" i="4"/>
  <c r="Y29" i="4"/>
  <c r="L12" i="4"/>
  <c r="H12" i="1" s="1"/>
  <c r="Y5" i="4"/>
  <c r="M5" i="4"/>
  <c r="Y31" i="4"/>
  <c r="L3" i="4"/>
  <c r="H3" i="1" s="1"/>
  <c r="L24" i="4"/>
  <c r="H24" i="1" s="1"/>
  <c r="X3" i="4"/>
  <c r="J3" i="1" s="1"/>
  <c r="Y18" i="4"/>
  <c r="X19" i="4"/>
  <c r="J19" i="1" s="1"/>
  <c r="X34" i="4"/>
  <c r="J34" i="1" s="1"/>
  <c r="L30" i="4"/>
  <c r="H30" i="1" s="1"/>
  <c r="L26" i="4"/>
  <c r="H26" i="1" s="1"/>
  <c r="X17" i="4"/>
  <c r="J17" i="1" s="1"/>
  <c r="M28" i="4"/>
  <c r="L28" i="4"/>
  <c r="H28" i="1" s="1"/>
  <c r="M39" i="4"/>
  <c r="X5" i="4"/>
  <c r="J5" i="1" s="1"/>
  <c r="L39" i="4"/>
  <c r="H39" i="1" s="1"/>
  <c r="L33" i="4"/>
  <c r="H33" i="1" s="1"/>
  <c r="L34" i="4"/>
  <c r="H34" i="1" s="1"/>
  <c r="L18" i="4"/>
  <c r="H18" i="1" s="1"/>
  <c r="X14" i="4"/>
  <c r="J14" i="1" s="1"/>
  <c r="Y20" i="4"/>
  <c r="X20" i="4"/>
  <c r="J20" i="1" s="1"/>
  <c r="X8" i="4"/>
  <c r="J8" i="1" s="1"/>
  <c r="X36" i="4"/>
  <c r="J36" i="1" s="1"/>
  <c r="L40" i="4"/>
  <c r="H40" i="1" s="1"/>
  <c r="Y38" i="4"/>
  <c r="M34" i="4"/>
  <c r="L25" i="4"/>
  <c r="H25" i="1" s="1"/>
  <c r="L20" i="4"/>
  <c r="H20" i="1" s="1"/>
  <c r="X7" i="4"/>
  <c r="J7" i="1" s="1"/>
  <c r="L7" i="4"/>
  <c r="H7" i="1" s="1"/>
  <c r="X24" i="4"/>
  <c r="J24" i="1" s="1"/>
  <c r="L13" i="4"/>
  <c r="H13" i="1" s="1"/>
  <c r="X11" i="4"/>
  <c r="J11" i="1" s="1"/>
  <c r="X10" i="4"/>
  <c r="J10" i="1" s="1"/>
  <c r="M18" i="4"/>
  <c r="L35" i="4"/>
  <c r="H35" i="1" s="1"/>
  <c r="Y14" i="4"/>
  <c r="Y8" i="4"/>
  <c r="L31" i="4"/>
  <c r="H31" i="1" s="1"/>
  <c r="X30" i="4"/>
  <c r="J30" i="1" s="1"/>
  <c r="Y36" i="4"/>
  <c r="X22" i="4"/>
  <c r="J22" i="1" s="1"/>
  <c r="X41" i="4"/>
  <c r="J41" i="1" s="1"/>
  <c r="L5" i="4"/>
  <c r="H5" i="1" s="1"/>
  <c r="M29" i="4"/>
  <c r="X38" i="4"/>
  <c r="J38" i="1" s="1"/>
  <c r="X6" i="4"/>
  <c r="J6" i="1" s="1"/>
  <c r="M15" i="4"/>
  <c r="X26" i="4"/>
  <c r="J26" i="1" s="1"/>
  <c r="L10" i="4"/>
  <c r="H10" i="1" s="1"/>
  <c r="M32" i="4"/>
  <c r="M23" i="4"/>
  <c r="L23" i="4"/>
  <c r="H23" i="1" s="1"/>
  <c r="M17" i="4"/>
  <c r="Y13" i="4"/>
  <c r="M27" i="4"/>
  <c r="X4" i="4"/>
  <c r="J4" i="1" s="1"/>
  <c r="Y37" i="4"/>
  <c r="M8" i="4"/>
  <c r="L17" i="4"/>
  <c r="H17" i="1" s="1"/>
  <c r="M16" i="4"/>
  <c r="Y28" i="4"/>
  <c r="X9" i="4"/>
  <c r="J9" i="1" s="1"/>
  <c r="X25" i="4"/>
  <c r="J25" i="1" s="1"/>
  <c r="M19" i="4"/>
  <c r="Y41" i="4"/>
  <c r="X42" i="4"/>
  <c r="J42" i="1" s="1"/>
  <c r="F140" i="4"/>
  <c r="L140" i="9"/>
  <c r="R141" i="9" s="1"/>
  <c r="E140" i="9"/>
  <c r="J140" i="9"/>
  <c r="I140" i="9"/>
  <c r="O141" i="9" s="1"/>
  <c r="H140" i="9"/>
  <c r="N141" i="9" s="1"/>
  <c r="F140" i="9"/>
  <c r="K140" i="9"/>
  <c r="Q141" i="9" s="1"/>
  <c r="E140" i="4"/>
  <c r="G140" i="9"/>
  <c r="M140" i="9"/>
  <c r="P141" i="9" l="1"/>
  <c r="S141" i="9" s="1"/>
  <c r="U140" i="9"/>
  <c r="U141" i="9"/>
  <c r="D140" i="9"/>
  <c r="D140" i="4"/>
  <c r="H140" i="2"/>
  <c r="G140" i="2"/>
  <c r="G140" i="4" s="1"/>
  <c r="N140" i="4" s="1"/>
  <c r="H140" i="4" l="1"/>
  <c r="I140" i="2"/>
  <c r="I140" i="4" l="1"/>
  <c r="J140" i="4" s="1"/>
  <c r="J140" i="2"/>
  <c r="G140" i="1" s="1"/>
  <c r="K140" i="4" l="1"/>
  <c r="L140" i="4" s="1"/>
  <c r="H140" i="1" s="1"/>
  <c r="L141" i="4" l="1"/>
  <c r="H141" i="1" s="1"/>
  <c r="M140" i="4"/>
</calcChain>
</file>

<file path=xl/sharedStrings.xml><?xml version="1.0" encoding="utf-8"?>
<sst xmlns="http://schemas.openxmlformats.org/spreadsheetml/2006/main" count="2918" uniqueCount="481">
  <si>
    <t>Nifty</t>
  </si>
  <si>
    <t>Bank Nifty</t>
  </si>
  <si>
    <t>comment</t>
  </si>
  <si>
    <t>Bearish from start, then bounced after hitting S1, raises till BNF hits resistance and then bearish again, reaches S2</t>
  </si>
  <si>
    <t>Bearish from start, follows Nifty closely, oscillates between S1 and S2</t>
  </si>
  <si>
    <t>Bearish from start, then bounced after hitting S1, then it went till pivot, there it found resistance, developed selling doji with head wicks, then came down and the downward journey continued passing S1, S2</t>
  </si>
  <si>
    <t>Bearish from start, then it reversed after hitting S1 like Nifty, then it went up and crossed pivot but reversed when Nifty hit pivot line and then downward journey continued</t>
  </si>
  <si>
    <t>Down-consolidate-down</t>
  </si>
  <si>
    <t>During upward movement, CE developed bearish doji at resistance line, PE developed buying doji at support line and then reversal happened</t>
  </si>
  <si>
    <t>Bearish start, then bounced after Nifty futures hitted 10500 where high PCR is there, then upward journey till pivot and then oscillations u and down</t>
  </si>
  <si>
    <t>Bearish start, then bounced following Nifty, then oscillating up and down</t>
  </si>
  <si>
    <t>Down-up-consolidate</t>
  </si>
  <si>
    <t>Observations</t>
  </si>
  <si>
    <t>Both Nifty and BNF formed morning star pattern and then upward reversal happened</t>
  </si>
  <si>
    <t>Bearish start, then bounced after Nifty futures hitted 10480-490 where a hammer formed. Then it bounced up till BNF fut hit pivot point and Nifty fut close to S1. Then reversal happened and Nifty broke S1 and S2</t>
  </si>
  <si>
    <t>Bearish start, then bounced following Nifty, then came u till BNF fut hit pivot and then reversal happened which broke down S1 and S2 and came down further</t>
  </si>
  <si>
    <t>Down-up-down</t>
  </si>
  <si>
    <t>Nifty and BNF traded based on their futures levels may be because option writers care more about fut levels more. Also trading using hammers and engulfing patterns is very important.</t>
  </si>
  <si>
    <t>Positive opening, then suddenly dipped below pivot and then dipped further till Nifty Fut is close to 10400 where PCR is high. Then Nifty formed a hammer like pattern and a bullish engulfing candle. From then on, there was a 80 point rally and it reversed when Nifty Fut hit R1 where it formed inverted hammer. A sell below previous green candle would be great trade. Then it came down till Nifty pivot and then again reversed back to green and rallied another 80 points.</t>
  </si>
  <si>
    <t>Positive opening, then small dip and then back to green after forming a hammer. Then it rallied for 200 points until Nifty Fut hit R1. Here it formed a hanging man like pattern and then reversed to down. Then again it reversed back to green and then zoomed another 200 points.</t>
  </si>
  <si>
    <t>Up-down-up</t>
  </si>
  <si>
    <t>Trading using candle stick patterns is a good option. But those should be taken only for reversal trades.</t>
  </si>
  <si>
    <t>Positive from start, then it hit R1 just like Nifty, then it consolidated below r1 till 1 PM and then it rallied to reach very close to R2 where it booked some profits and again closed at days high</t>
  </si>
  <si>
    <t>Positive from start, then hit R1 at 9.45, consolidated around R1 and after 1.00 PM it again rallied up and then it reversed for some 30 points and again continued its rally to close at days high</t>
  </si>
  <si>
    <t>up-consolidate-up</t>
  </si>
  <si>
    <t>Day</t>
  </si>
  <si>
    <t>Friday</t>
  </si>
  <si>
    <t>Monday</t>
  </si>
  <si>
    <t>Tuesday</t>
  </si>
  <si>
    <t>Wednesday</t>
  </si>
  <si>
    <t>Thursday</t>
  </si>
  <si>
    <t>Date</t>
  </si>
  <si>
    <t>Don’t trade when RSI is between 40 and 60 in 3 min time frame, not even scalping. Don’t short when Rsi is above 60. Wait till it reaches below 60 and then short it if reversal candle stick is formed</t>
  </si>
  <si>
    <t>Positive from start, Nifty stood above R1 from the start, after some consolidation again rallied from 12.00 PM to 3.00 PM and then reversed down when Nifty Fut reached near to R2</t>
  </si>
  <si>
    <t>Positive from start, then it hovered around R1 and then it rallied again after 12 till 3 and then it reversed along with Nifty.</t>
  </si>
  <si>
    <t>Don’t short when RSI &gt; 60, trading against trend i.e longs is a big risk trade, so instead it RSI &gt; 60 trade longs.</t>
  </si>
  <si>
    <t>Negative from start, then raised and rallied till Nifty met R1 and the a perfect reversal candle formed and then reversal happened. Reversal continued from R1 till S2.</t>
  </si>
  <si>
    <t>Negative from start, then rallied a bit till Nifty hit R1 and then it reversed and finally consolidated when Nifty hit S2</t>
  </si>
  <si>
    <t>Going long when nifty crossed 20 MA with good candle body and RSI&gt;58 will give good results. Also going short when Nifty breaks 20 MA with good candle body also gives excellent results. Also Fut breaking Vwap confirms our view and we should increase our position at that time</t>
  </si>
  <si>
    <t>Negative from start, then raised and rallied till Nifty reached 10600 where heavy call writing is seen. Then it fell down immediately and then raised after some time again till 10600 level and again fell. This time raised again and formed cup and handle shape in 3/5 min chart and then rallied breaking 10600 levels. Rallied till Nifty and Fut reached pivot levels. there it reversed back and reached below 10600 near S1 area. Now again it rallied and fell and formed cup and handle. Need to see what happens tomorrow.</t>
  </si>
  <si>
    <t>Negative from start, then rallied and followed Nifty direction all the way. Finally formed cup and handle again. Need to see what happens tomorrow.</t>
  </si>
  <si>
    <t>chart patterns are valid in 3/5 min time frames also. For scalping use 1 min tf, aim for 10 points, for swing 3min tf, continue with the flow</t>
  </si>
  <si>
    <t>Gap up on open, then came down and filled gap then formed a hammer and then reversed to upside at around 10.15, then it rallied with buy on dips pattern and then consolidated after 1.30 PM for one hour around R1 and then again blasted after 2.30 PM till BNF fut R3 level was hit where it cooled down</t>
  </si>
  <si>
    <t>Gap up open , then came down and consolidated for 30 min and then rallied in buy on dips mode till 1.30, then again consolidated around R1 and then at 2.30 PM it again blasted till Fut hit R3 level</t>
  </si>
  <si>
    <t>Buying them when hammer is formed after gap got filled would be like buying on the bottom of the day. Also for the whole day RSI stayed above 50.</t>
  </si>
  <si>
    <t>Positive start, then Nifty Fut hit R1 and then all scrips came down till Bank Nifty took support on pivot where the value is 10700. Then again all bounced and again found resistance at the same point and then it came down and went into consolidation zone taking Pivot as support and bouncing off everytime. At the end it broke it and went down a little</t>
  </si>
  <si>
    <t>Positive from start and followed Nifty whole day. After 12.00 PM went into a consolidation zone till 3 PM</t>
  </si>
  <si>
    <t>Days first reversal happened when RSI is around 75, but it formed a good inverted hammer at R1. Next during consolidation, RSI is between 40 and 60 and never trended.</t>
  </si>
  <si>
    <t>Gap up open, then heavy selling started from the first minute and nifty came from above R1 to S1 where it took support and bounced up till Nifty is close to pivot and Nifty fut hit pivot. Then again it found resistance near pivot and started coming down after 12.45. Till close RSI didnt cross above 50</t>
  </si>
  <si>
    <t>Big gap up open, after that heavy selling and then it went into a consolidation zone and then it again went down after 12.45, selling started again and it continued till close</t>
  </si>
  <si>
    <t>Its good to open charts in 1 min tf and trade for the first 30 min.</t>
  </si>
  <si>
    <t>Negative from start, below 20 MA till 11 AM, then it hit S1 and then bounced up till Nifty fut reached close to pivot levels. Then it again reversed down after forming a hammer pattern at the top and near pivot. Now it came down till Nifty fut hit S1 level. then it bounced back and went up after 2.40</t>
  </si>
  <si>
    <t>Negative from start and followed Nifty whole day and oscillated between pivot and S1 without even coming close to them.</t>
  </si>
  <si>
    <t>following 20 MA rule and candle stick charts is a good idea. Also trade in that where good candle stick is formed, if nifty has hammer don’t trade in BNF</t>
  </si>
  <si>
    <t>Flat start and after some consolidation it started raising and then hit R1 and then came down and after some consolidation again broke R1 and reached R2 then again came down and then again raised and broke R2 and closed above R2</t>
  </si>
  <si>
    <t>Flat start and then followed Nifty whole day</t>
  </si>
  <si>
    <t>Formed a hammer at support, going long will give good returns</t>
  </si>
  <si>
    <t>consolidate-up-consolidate-up</t>
  </si>
  <si>
    <t>gap up open, then continued the momentum and Nifty reached R2 and there it faced resistance and came down and after sometime it again recovered and climbed up. It went up till it reached 10812 and 10800 has pcr &lt;1 so selling came and if reversed backto below 10800 by 40 points till bnf took support at R1</t>
  </si>
  <si>
    <t>Followed nifty all the while and finally took support on R1 at the end of the day.</t>
  </si>
  <si>
    <t>Nifty remained above 20 MA line  and carried its momentum. All this while RSI never dipped below 60. only when it dipped below 60, it crashed.</t>
  </si>
  <si>
    <t>Gap down and then took support on S1 and raised till Bnf hit S1 from S2. now Nifty reversed its track and went down till 10700 levels where it has good PCR, hence it bounced back and rallied till pivot</t>
  </si>
  <si>
    <t>Gap down and below S1, then took support on S2 and then bounced back from S2 to S1 and then faced resistance and went down till Nifty reached near 10700, now it reversed and then rallied back up this time breaking S1 and moving above it till the end</t>
  </si>
  <si>
    <t>When nifty or bnf seems to be taking support on pivot, go long placing SL below pivot and stay in the trade for as long as you can</t>
  </si>
  <si>
    <t>Gap up opening, then continued its positive run till BNF reached R2 by 10. then it came down and consolidated for some time and then continued its rally and crossed day high. Then suddenly at 10850 selling happened and its down by 80 points after 2.00 PM</t>
  </si>
  <si>
    <t>Gap up opening, then continued its rally till it reached R2. Then it came down and consplidated and then contined its rally. Then from 2 PM, it came down till the close</t>
  </si>
  <si>
    <t xml:space="preserve">After gap up, if the first 3 min candle formed is a solid candle, then can go long </t>
  </si>
  <si>
    <t>flat start and then came down. But 10800 PCR is building up continuously. Then after 9.30 it reversed and rallied till Nifty Fut, Bnf and Bnf fut reached R2. Here it reversed, consolidated for 1 hour and then continued its rally till yesterdays high levels where selling started again. from then till the close it consolidated and closed at days high.</t>
  </si>
  <si>
    <t>Flat start and then came down. Then followed Nifty and rallied till R2 where it faced resistance and consolidated for 1hr and then again continued its rally. Then after reaching yesterdays high, it again faced resistance and consolidated till end where it closed at day high.</t>
  </si>
  <si>
    <t>down-up-consolidate-up-down-consolidate</t>
  </si>
  <si>
    <t>Following 20 MA rule will give good results today</t>
  </si>
  <si>
    <t>Gap up open, then came down as couldn’t sustain above R1. Then it stayed there for some min and then rallied up till Nifty hit R1 again. There it consolidated and then increased till Nifty Fut hit R1. Then it faced resistance and came down sharply and consolidated there.</t>
  </si>
  <si>
    <t>Followed nifty all the while.</t>
  </si>
  <si>
    <t>up-down-up-consolidate-down</t>
  </si>
  <si>
    <t>Up-Down</t>
  </si>
  <si>
    <t>Up-down-up-down-up</t>
  </si>
  <si>
    <t>Up-down-consolidate-down</t>
  </si>
  <si>
    <t>Down-up-down-up</t>
  </si>
  <si>
    <t>up-consolidate-up-down</t>
  </si>
  <si>
    <t>A side ways day for most of the time as RSI stayed between 40 and 60</t>
  </si>
  <si>
    <t>Gap down and then the fall continued from S1, S2 to near S3 at which point BNF Fut S2. there it consolidated for sometime and reversed its trend and gradually went up and closed near S2</t>
  </si>
  <si>
    <t>Gap down and then the fall continued till it hit S2. Then it consolidated between S2 and S1 and then rallied slightly above S1 and again consolidated there till the end</t>
  </si>
  <si>
    <t>Flat start and then it went upp from pivot to R1. There it faced resistance and came down heavily till Nifty Fut hit S2. There it found support and again rallied till the point it opened.</t>
  </si>
  <si>
    <t>Flat start with slight bearishness and then it consolidated for a while. Then after 12, it came down heavily and finally rested when nifty hit support. Then it just consolidated with slight positiveness and ended near S2 as its resistance.</t>
  </si>
  <si>
    <t>consolidate-down-up</t>
  </si>
  <si>
    <t>For options scalping, in 1 min chart, when candle above 20 MA, buy it when it is about to cross the VWAP with a 5-10 point target.</t>
  </si>
  <si>
    <t>Flat start, Nifty oscillated in a zone for the whole day above pivot</t>
  </si>
  <si>
    <t>Flat start and then it oscillated in a zone for the whole day below pivot</t>
  </si>
  <si>
    <t>consolidate</t>
  </si>
  <si>
    <t>Negative start and the selling continued till 1 PM. Then it started consolidating and moved sideways around S3</t>
  </si>
  <si>
    <t>Negative start but less bearish than Nifty, so  it consolidated while Nifty is falling. Ultimately this also fell down by in a sideways down manner</t>
  </si>
  <si>
    <t>Down-consolidate</t>
  </si>
  <si>
    <t>Bullish engulfing pattern gave a good trade</t>
  </si>
  <si>
    <t>Selling after candles went below 20 MA and below VWAP would be great trade</t>
  </si>
  <si>
    <t>Positive start and then came down to pivot for some time and consolidated there and then rallied up from pivot to R1. Then it consolidated around R1 till close.</t>
  </si>
  <si>
    <t>Positive start and then it stayed above 20 MA while consolidating and then after some time it rallied up till Nifty hit R1 and then it consolidated and rallied again after 2.30 till R2</t>
  </si>
  <si>
    <t>Nifty formed a hammer on 15 min chart yesterday, following that candle stick pdf will be a great idea</t>
  </si>
  <si>
    <t>Positive start and then came down till BNF hit pivot, there it consolidated for a while and then rallied up till BNF hit R1. Then again it came down till BNF hit pivot. Overall Nifty followed BNF whole day.</t>
  </si>
  <si>
    <t>Positive start, opened at R1 and then came down till pivot and then consolidated and then again rallied till R1 and then reversed and again came down till pivot.</t>
  </si>
  <si>
    <t>Expiry day, BNF took the charge of Nifty</t>
  </si>
  <si>
    <t>Flat start and then came down till S1. There it bounced back from S1 and rallied up till pivot, there consolidated for 1 hr and then started rallying up from 2.30 PM till the close breaking R1 and closing below R2 due to resistance</t>
  </si>
  <si>
    <t>Flat start and came down below S1 but followed Nifty and again bounced back. Whole day it followed Nifty index</t>
  </si>
  <si>
    <t>down-up-consolidate-up</t>
  </si>
  <si>
    <t>Once Nifty came above 20 MA, whole day it never closed below lower BB with 1 standard deviation.</t>
  </si>
  <si>
    <t>Flat start and then it remained flat for the whole day remaining sideways. This is expected as the past 2 days were very volatile to very bullish. Nifty remained in BB 1 SD for almost whole day and after 2 PM, it came down from BB Bottom and then slided down till the end till Nifty Fut hit S1</t>
  </si>
  <si>
    <t>Remained range bound like Nifty for whole day oscillating between BB Top and bottom 1SD till 2 PM. Then it slided down briefly closing lower</t>
  </si>
  <si>
    <t>consolidate-down</t>
  </si>
  <si>
    <t>Avoid trades till Nifty or BNF braks out of Bollinger Bands 1 SD.</t>
  </si>
  <si>
    <t>Negative start and then Nifty formed a hammer in the first 3 min candle and then went up, till it reached pivot. There it faced resistance and came down and then again rallied post pivot to touch 10800 where it again faced resistance due to level 10800 so came down quickly. then it formed a hammer and then moved up to reach 10800 and again it faced resistance and quickly came down and closed there</t>
  </si>
  <si>
    <t>Negative start and followed Nifty for whole day</t>
  </si>
  <si>
    <t>Nifty formed a hammer after yesterdays selling, so perfect hammer setup, and it moved above and above and above from there. Observed that vix moved above BBT at 1.09 PM and then in the next 3 min, Nifty came down</t>
  </si>
  <si>
    <t>Flat start and then it rallied a bit but came down after 10.00 AM, since then it remained below 20 MA for 4hrs till BNF hit S2, then it went up and rallied till S1 and then again came down</t>
  </si>
  <si>
    <t>Flat start and then rallied a bit and came down. Finally took support on S2 and hot S1 and then again came down.</t>
  </si>
  <si>
    <t>consolidate-down-up-down</t>
  </si>
  <si>
    <t>Since morning more CE are getting added and PE are getting down but Nifty and BNF going up only because of HDFCBANK. So judging from PCR, shorted it on every raise. Should have stayed till it breaks 20 MA line</t>
  </si>
  <si>
    <t>Flat start and then it rallied a bit till BNF hit resistance at pivot and came down after 11 PM, then it came down till S1 where it took support and consolidated and then again selling started till S2 where it again took support and bounced back for some points</t>
  </si>
  <si>
    <t>Flat start and then rallied till pivot and from then it came down till S1 and then to S2 where it bounced back a bit and then closed for the day</t>
  </si>
  <si>
    <t>up-down-up-down-up</t>
  </si>
  <si>
    <t>Positive start above pivot and the momentum continued till R1, here it consolidated for some time 1hr and then the uptrend continued to reach R2 by the day close</t>
  </si>
  <si>
    <t>Positive start and continued till R1, there it consolidated and came down till pivot and then it consolidated between pivot and R1 for the whole day. BNF was less bullish than Nifty. In that case for going long, choose Nifty than BNF</t>
  </si>
  <si>
    <t>BB strategy will give losses if not booked at pivots, if booked then very good profits in shorts and longs</t>
  </si>
  <si>
    <t>BB starategy will give terrific profits from the start and will never exit as it never hit BBB</t>
  </si>
  <si>
    <t>Negative from start and then broke BBB and then it came down and down from 10720 till 10600 where it has PCR 3 so it sharply reversed from there. Broke BBT and so it rallied up from below S1 to almost till pivot</t>
  </si>
  <si>
    <t>Negative from start and followed Nifty whole day and then reversed when Nifty reversed and finally rallied from below S2 to S1 where it faced resistance and came down till S2</t>
  </si>
  <si>
    <t>down-up</t>
  </si>
  <si>
    <t>BB strategy will give terrific profits on shorts and losses</t>
  </si>
  <si>
    <t>Flat start and then selling pulled Nifty down, then it went up till Nifty Fut hit yesterday VWAP high. Then came down a bit and then rallied again till Nifty hit 10700. From here onwards it went range bound around 10700 till the day end.</t>
  </si>
  <si>
    <t>Flat start but less bullish than Nifty, followed Nifty whole day.</t>
  </si>
  <si>
    <t>up-down-up-consolidate</t>
  </si>
  <si>
    <t>Respected yesterdays VWAP high of Nifty Fut</t>
  </si>
  <si>
    <t>High</t>
  </si>
  <si>
    <t>Low</t>
  </si>
  <si>
    <t>Close</t>
  </si>
  <si>
    <t>CPL</t>
  </si>
  <si>
    <t>LB</t>
  </si>
  <si>
    <t>UB</t>
  </si>
  <si>
    <t>Nifty CPR</t>
  </si>
  <si>
    <t>BNF CPR</t>
  </si>
  <si>
    <t>Gap up opening and then came down till R1 where it took support and consolidated for some time and then after 11 it pierced BBT and from then onwards it rallied 20 points till R2 and there it consolidated till the end</t>
  </si>
  <si>
    <t>Gap up opening and then consolidated there till 11 taking support on R1. from then it rallied up crossing R2 and above and then consolidated from 1-3.30</t>
  </si>
  <si>
    <t>Once Nifty crossed vwap it rallied up and when initially Nifty came down, it didn’t come below yesterday's high</t>
  </si>
  <si>
    <t>Flat opening and then came down till pivot where it took support and then consolidated for some time and then after 10.30 it pierced BBT and then rallied up breaking r1 and R2</t>
  </si>
  <si>
    <t>Flat opening and then came down till S1 where it took support and then consolidated between pivot and S1 till 1 and after that it rallied up from pivot breaking R1, R2 and reached above R2</t>
  </si>
  <si>
    <t>down-consolidate-up</t>
  </si>
  <si>
    <t>after piercing BBt it rallied like mad dog</t>
  </si>
  <si>
    <t>Flat start and then consolidated and then came down took support on pivot and then rallied up till moring level and then came down making a range bound day</t>
  </si>
  <si>
    <t>Flat start and then rallied up from above pivot till R1 and then consolidated around it till the end</t>
  </si>
  <si>
    <t>consolidate-down-up-consolidate-down</t>
  </si>
  <si>
    <t>Range bound day because it ran like mad dog yesterday</t>
  </si>
  <si>
    <t>Flat start and then rallied from below pivot breaking R1 and reached R2. There it formed a inverse hammer and then Nifty reversed from there to reach R1 again. Again it rallied from R1 till R2 and then reversed back to reach R1</t>
  </si>
  <si>
    <t>Flat start and took support on S1 and rallied up from there breaking pivot to reach R1. there it consolidated between pivot and R1 for the whole day closing near the pivot</t>
  </si>
  <si>
    <t>up-down-up-down</t>
  </si>
  <si>
    <t>perfect hammer setup after an uptrend that too at the resistance</t>
  </si>
  <si>
    <t>Gap up of 50 point and above R2, then quickly came below r1 and again rallied from there till 9.40, after that it went into consolidation zone till the end</t>
  </si>
  <si>
    <t>Gap up above R2 and then quickly came down below R1 and then rallied up to above R2 and then consolidated there till end</t>
  </si>
  <si>
    <t>up-consolidate</t>
  </si>
  <si>
    <t>BNF fut took support on R1 on the first opening candle where as index slipped below R1</t>
  </si>
  <si>
    <t>Negative start due to global fears and then quickly fell down to pivot where it took support and bounced off to R1 gradually. There it felt resistance and then reveresed back to pivot again. After that it went into consolidation till close</t>
  </si>
  <si>
    <t>Negative start and then quickly came down till CPL where it bounced back up till yesterdays high. Then it went into consolidation till end</t>
  </si>
  <si>
    <t>down-up-consolidate</t>
  </si>
  <si>
    <t>BNF followed Nifty whole day</t>
  </si>
  <si>
    <t>Big gap up opening above R2 and the upward momentum continued breaking R3 and above. Later it came down when BNF couldn’t break R3 and came down. So nifty came from above R3 to near R2.</t>
  </si>
  <si>
    <t>Big gap up opening above R1 and the upward momentum continued and broke R2 and reached R3. there it consolidated for some time and facinf resistance and reversed and came down till R2.</t>
  </si>
  <si>
    <t>up-consolidate-down</t>
  </si>
  <si>
    <t>Buy the strong and sell the weak. Today BNF was weak and Nifty was strong so shorting BNF is better than shorting Nifty</t>
  </si>
  <si>
    <t>Gap up above pivot and then broke R1 and went above, but BNF just reached R1 and faced resistance there. So both Nifty and BNF came down. Nifty came down below pivot and reached 11000 level where it faced strong support. So it again bounced back above pivot but came down again as BNF faced resistance.</t>
  </si>
  <si>
    <t>flat opening and then went up till R1 where it faced resistance and then came down below where Nifty got support so it raised up again.</t>
  </si>
  <si>
    <t>Negative opening below pivot and then came down till BNF touced S2 where it got support. Then it again went up and after some minutes it came down and from there it went down and down till the close</t>
  </si>
  <si>
    <t>Negative opening below pivot and then it went down and down and down till the end</t>
  </si>
  <si>
    <t>down-consolidate-down</t>
  </si>
  <si>
    <t>BNF was weak compared to Nifty hence selling BNF is a good idea</t>
  </si>
  <si>
    <t xml:space="preserve">Flat opening and then it went up above pivot till BNF reached near R1 where it found resistance. From then onwards it consolidated till 1.30 around pivot. Then it broke piovt and rallied up breaking R1 till the end </t>
  </si>
  <si>
    <t>Flat opening above pivot and then it ralleied upto R1 and then consolidated below it till 1.30. Then it rallied up breaking R1 and reached R2 by the end</t>
  </si>
  <si>
    <t>RSI &gt; 60 works well</t>
  </si>
  <si>
    <t>Big gap up above R1 and below R2 but couldn’t sustain and so came down till R1 where it consolidated for 2hrs and then it broke down heavily till pivot and then consolidated there</t>
  </si>
  <si>
    <t>Big gap up opening above pivot and below R1 and then it came down a bit and then consolidated till 12 and then broke down and reached pivot. Then it consolidated till the end</t>
  </si>
  <si>
    <t>Flat start and then heavy selling breached yesterdays low and then came down very close to S1. Here it formed a hammer like pattern and then reversed its path and went up till the days open and then reversed back to days low and then went up again and then down</t>
  </si>
  <si>
    <t>Flat start and then heavy selling breached yesterdays low and then reversed its path. Then it rallied up above pivot and then consolidated there for a while and then again came down and then consolidate and then come down</t>
  </si>
  <si>
    <t>down-up-consolidate-down-consolidate-down</t>
  </si>
  <si>
    <t>Flat start and then rallied up from below pivot to above R1. There it consolidated  for a while and then came down and then again went up gradually closing above R1</t>
  </si>
  <si>
    <t>Flat start and then went up from below pivot to above pivot and then came down below pivot and consolidated there for a while and then came down and then again rallied up above pivot and closed there</t>
  </si>
  <si>
    <t>up-consolidate-down-up</t>
  </si>
  <si>
    <t>2 good candles above 20 MA gives good swing trade</t>
  </si>
  <si>
    <t>Flat start above pivot and then crossed yesterdays high and rallied till R1. then it consolidated between R1 and yesterdays high till 1.30. then it formed a solid green candle above 20 MA and then broke from the zone and reached R2</t>
  </si>
  <si>
    <t>Opened below pivot and near yesterdays low and then rallied up till pivot. Then it went into consolidation around pivot till 1.30. Then it formed a solid green candle and then broke R1 and closed there</t>
  </si>
  <si>
    <t>solid candle above 20 MA and the next candle open above the prev candle high</t>
  </si>
  <si>
    <t>gap up above yesterdays high and just above R1 and then the buying continued till R2. there it consolidated and finally broke down till yesterdays high level. Then buyers came in and again went up till R2</t>
  </si>
  <si>
    <t>Flat opening above pivot and then it rallied upto yesterdays highs and R1. Then it consolidated and came down till yesterdays low. Then buyers came and lifted  it up and then it consolidated till the close</t>
  </si>
  <si>
    <t>open above yesterdays high and above R1- confirmation of bullishness</t>
  </si>
  <si>
    <t>flat opening above yesterdays high but then came down till pivot. Then it bounced off up to R1 and then again came down to pivot.</t>
  </si>
  <si>
    <t>Flat opening above pivot and then consolidated around pivot for a while. Then it went up following Nifty but then came down when Nifty faced resistance and then went into consolidation till the close.</t>
  </si>
  <si>
    <t>down-up-down</t>
  </si>
  <si>
    <t>More than anything, predicitng the direction and using pivots is the key</t>
  </si>
  <si>
    <t>Positive opening above pivot and then it went up till R2, there it faced resistance and consolidated around it from 10.30 to 1.30. Then it came down to pivot and then it again went up to R2.</t>
  </si>
  <si>
    <t>Positive opening above pivot and then went up crossed r2 and reached R3. There it consolidated above R3 from 11 to 2.30 and then again went up in the end.</t>
  </si>
  <si>
    <t>Today BNF is bullish than Nifty. So short Nifty or long BNF</t>
  </si>
  <si>
    <t>Big gap up above R2 and then it went into consolidation from 10.30 to 1.30. Then it again rallied till R3.</t>
  </si>
  <si>
    <t>Gap up above pivot and then rallied up reached R1 and then consolidated around it till the end.</t>
  </si>
  <si>
    <t>Gapup-down-up-consolidate-up</t>
  </si>
  <si>
    <t>Gapup-down-consolidate-down</t>
  </si>
  <si>
    <t>gapdown-up-down-up</t>
  </si>
  <si>
    <t>gapup-consolidate-up-down</t>
  </si>
  <si>
    <t>gapdown-down-consolidate-up</t>
  </si>
  <si>
    <t>Gapup-consolidate-up-consolidate-up</t>
  </si>
  <si>
    <t>Gapup-down-up-down</t>
  </si>
  <si>
    <t>gapdown-up-down-up-down-up-down</t>
  </si>
  <si>
    <t>Gapup-down-up-consolidate</t>
  </si>
  <si>
    <t>gapup-down-up-down</t>
  </si>
  <si>
    <t>gapup-up-consolidate-down-up</t>
  </si>
  <si>
    <t>gapup-consolidate-up</t>
  </si>
  <si>
    <t>Since yesterday BNF rallied 1% and Nifty remained flat due to Maruti negative results, today BNF remained less bullish and Nifty went up 1%.</t>
  </si>
  <si>
    <t>gap up above R1 and then came down close to pivot, consolidated there for some time and then went up breaking R1 and R2 and then consolidated above R2 till end.</t>
  </si>
  <si>
    <t>gapup-down-consolidate-up</t>
  </si>
  <si>
    <t>Slight gap up above R1 and then came down close to pivot, there it consolidated for a while and then went up breaking R1 till R2.</t>
  </si>
  <si>
    <t>A good solid candle above 20 MA is the key to success today</t>
  </si>
  <si>
    <t>slight negative opening and then it went up suddenly but then couldn’t cross 20 MA. Then it went down till S1. it took support onS1 and then raised above consolidated at pivot. Then at 2.00 it started rallying up breaking R1 and reached R2.</t>
  </si>
  <si>
    <t>negative opening but above pivot. Then it consolidated and then selling started. It gradually went down from above pivot to S1. it took support on S1 and then went up  till pivot and closed there.</t>
  </si>
  <si>
    <t>consolidate-down-up-consolidate-up</t>
  </si>
  <si>
    <t>A good solid candle crossing 20 MA for Nifty and then next candle green. This makes a signal for long entry.</t>
  </si>
  <si>
    <t>S3</t>
  </si>
  <si>
    <t>S2</t>
  </si>
  <si>
    <t>S1</t>
  </si>
  <si>
    <t>PIOVT</t>
  </si>
  <si>
    <t>R1</t>
  </si>
  <si>
    <t>R2</t>
  </si>
  <si>
    <t>R3</t>
  </si>
  <si>
    <t>Flat opening and then went up till 10.30 and then came below 20 MA and fell close to pivot and then consolidated around it till the end</t>
  </si>
  <si>
    <t>Negative opening but then rallied to above 20 MA for sometime and then came below 20 MA and then fell below pivot, S1, till S2</t>
  </si>
  <si>
    <t>Up-down-consolidate</t>
  </si>
  <si>
    <t>Today is RBI policy day hence voltile and directionless</t>
  </si>
  <si>
    <t>Flat opening with negative bias then came down quickly from below pivot to S2. Then it consolidated between S1 and S2 till 1 and then again fell down to below S2</t>
  </si>
  <si>
    <t>Flat opening with negative bias and then fell down to S1 by 10 and from there it consolidated till the end.</t>
  </si>
  <si>
    <t>20 MA does little when there are huge gap ups or downs</t>
  </si>
  <si>
    <t>Gap up opening above R1 and then it went up till Nifty Fut hit R2. there it consolidated from 10 to 1. Then it broke R2 and went up till Nifty hit R2 at the close</t>
  </si>
  <si>
    <t>Gap up opening above R1 and then it went up above R2. Then it consolidated till 1 and then went up above R3.</t>
  </si>
  <si>
    <t>gapup-up-consolidate-up</t>
  </si>
  <si>
    <t>BB strategy will put you in long in afternoon</t>
  </si>
  <si>
    <t>Gap up opening and then it went up till BNF Fut hit R2. Then Nifty came down from above R2 to R1. Then Nifty consolidated between R1 and R2 till the end.</t>
  </si>
  <si>
    <t>Gap up opening near R1 and it went up breaking R1, R2 and above. Then it consolidated above R2 till the end to close at R2.</t>
  </si>
  <si>
    <t>gapup-up-down-consolidate</t>
  </si>
  <si>
    <t>Opened above R1 but then came down to S1. Then it bounced off to above pivot and then came down below pivot and consolidated till close.</t>
  </si>
  <si>
    <t>opening below R1 and then quickly came down till Nifty hit pivot, then it bounced back up above pivot and went into consolidation around pivot till close.</t>
  </si>
  <si>
    <t>Today Nifty is trending better than BNF</t>
  </si>
  <si>
    <t>Negative opening below R1 and then came down to pivot till Nifty Fut hit 10400. Then it bounced back up above pivot and till Nifty Fut hit R2. there it faced resistance and came down till BNF got support at R1. Then it again went up and closed at day high.</t>
  </si>
  <si>
    <t>Negative opening below R1 and quickly came to pivot. Then it bounced back to above R2. Then when Nifty Fut hit R2, it reversed and came down to R1. Then again it took support and went up above R2 and closed there.</t>
  </si>
  <si>
    <t>down-up-down-up</t>
  </si>
  <si>
    <t>Gap up above R1 and then came down immediately below R1. There it consolidated for the whole day</t>
  </si>
  <si>
    <t>Gap up above R1 and then rallied up till R2 by 10.30. Then it consolidated there whole day.</t>
  </si>
  <si>
    <t>gapup-up-consolidate</t>
  </si>
  <si>
    <t>Negative opening below pivot and then came down gradually to S2. There it went up to S1 and then again came down to S2 and then closed below S2.</t>
  </si>
  <si>
    <t>Negative opening below pivot and then it gradually went to S1. there it had a spike due to SBI results and went up above pivot, but again reversed and came down to below S1.</t>
  </si>
  <si>
    <t>SBI results greatly affected BNF</t>
  </si>
  <si>
    <t>Big gap down below S3 and then consolidated there till 10. Then it went up gradually breaking S3 and till S2. There it faced resistance and again came down to morning levels</t>
  </si>
  <si>
    <t>Big gap down below S3 and then it immediately rallied upto S3. Then it got rejected and came down and consolidated till end.</t>
  </si>
  <si>
    <t>gapdown-up-down-up-down</t>
  </si>
  <si>
    <t>Global queues affected</t>
  </si>
  <si>
    <t>Positive opening above pivot and then it went up above R1 and consolidated there. Then it again went up above R2 and then consolidated near R2 by the end</t>
  </si>
  <si>
    <t>Positive opening above pivot and then it went up above R1 and reached R2. There it consolidated around R2 till the end.</t>
  </si>
  <si>
    <t>up-consolidate-up-consolidate</t>
  </si>
  <si>
    <t>Negative opening below pivot but sustained S1. Then it went up from S1 to above pivot till BNF hit pivot. Then it reversed and came down gradually to opening levels of S1 by the end.</t>
  </si>
  <si>
    <t>Negative opening near S2, there ir found support and then it went up crossing S1 and reached pivot. Then it reveresed, consolidated and finally reached S2 again by the end.</t>
  </si>
  <si>
    <t>gapdown-up-down</t>
  </si>
  <si>
    <t>Positive opening above R1 and then it continued till R2 and consolidated there till the end</t>
  </si>
  <si>
    <t>Positive opening above R1 and then it continued up till R2 and consolidated there till the end.</t>
  </si>
  <si>
    <t>opening above y.close and R1 shows bullishness</t>
  </si>
  <si>
    <t>Positive opening above y.high and R1. It constinued up crossing R2 and gradually reached R3 by the end.</t>
  </si>
  <si>
    <t>Positive oening above pivot and above y.high. Then it went up crossing R1 and reached R2. there it consolidated for the whole day till end.</t>
  </si>
  <si>
    <t>Opened above pivot and y.high but just below R1. From there it faced resistance and came down till pivot. Whole day it consolidated between pivot and R1.</t>
  </si>
  <si>
    <t>Flat opening near y.close and then it came down to below pivot and then it came down to below R1 and then it again went up till pivot</t>
  </si>
  <si>
    <t>after 2 days of full bullishness, it is expected to correct</t>
  </si>
  <si>
    <t>Gap up above R2 and then immediately came down to R2, R1, pivot and to S1. Then it consolidated between pivot and R1</t>
  </si>
  <si>
    <t>Opening above y.high but just below R1. Then it came down immediately crossing pivot, S1. There it consolidated for some time and again came down near to S2</t>
  </si>
  <si>
    <t>While index crossed y.high at opening, fut opened below y.high and then came down. So trade based on fut opening levels not index opening levels</t>
  </si>
  <si>
    <t>Negative opening below pivot and then it went up to above pivot to 11600 level. Then it reversed back to below pivot and to S1. Then it consolidated around S1 till the end.</t>
  </si>
  <si>
    <t>Negative opening below pivot, y.close and above y.low. Then it went up till pivot. Then it reversed back to S1 and consolidated below it.</t>
  </si>
  <si>
    <t>up-down-consolidate</t>
  </si>
  <si>
    <t>Negative opening but not below y.low. So no shorting at opening</t>
  </si>
  <si>
    <t>gapup opening above y.high and then it went up crossing R2 and till R3 by the end</t>
  </si>
  <si>
    <t>gapup opening above y.close and pivot. Then it crossed R1 and went above it. Then it continued the rally till r2 and consolidated there by the end</t>
  </si>
  <si>
    <t>Global positive, opening above yclose and pivot and then crossed R1 -  bullish sign</t>
  </si>
  <si>
    <t>VAL</t>
  </si>
  <si>
    <t>POC</t>
  </si>
  <si>
    <t>VAH</t>
  </si>
  <si>
    <t>Day Type</t>
  </si>
  <si>
    <t>Open</t>
  </si>
  <si>
    <t>Nifty Pivot Range</t>
  </si>
  <si>
    <t>BNF Pivot Range</t>
  </si>
  <si>
    <t>Positive opening, but quickly came down till yesterday's close and then bounced up till pivot. There it consolidated for 2 hrs and then rejected by pivot came down broke yesterdays close, low reached S1 and closed there.</t>
  </si>
  <si>
    <t>Positive opening but then quickly came down to yesterday's close, low. Then bounced up to pivot. There it faced resistance and consolidated for some time and then came down broke yesterdays low, close and then reached S1 by close.</t>
  </si>
  <si>
    <t>What Day</t>
  </si>
  <si>
    <t>Pivot Range</t>
  </si>
  <si>
    <t>What day</t>
  </si>
  <si>
    <t>DIFF/PIV</t>
  </si>
  <si>
    <t>Positive opening above pivot, then crossed R1. Then it briefly crossed yesterdays high, then came down gradually to R1, pivot and then broke yesterdays low and then crashed to below S3</t>
  </si>
  <si>
    <t>Positive opening above pivot, then it came near to R1, but faced resistance. There it consolidated and then gradually it came down, broke pivot, y.close, y.low and then crashed to below S3</t>
  </si>
  <si>
    <t>Since the bias is bearish, it couldn’t cross R1.</t>
  </si>
  <si>
    <t>up-down</t>
  </si>
  <si>
    <t>yes</t>
  </si>
  <si>
    <t>flat opening above pivot and near y.close, then came down quickly to below close and pivot. From then it went down and down consolidating for some time near 11000</t>
  </si>
  <si>
    <t>Opened below y.close and below pivot, then came down gradually broke y.low and then finally reached S1 by the end.</t>
  </si>
  <si>
    <t>down-consolidate</t>
  </si>
  <si>
    <t>Since what day is bearish and it opened below pivot and went below y.close, short at open</t>
  </si>
  <si>
    <t>Trading range day</t>
  </si>
  <si>
    <t>Double distribution trend day</t>
  </si>
  <si>
    <t>opened below y.close and then broke y.low and quickly reached S1. there it formed a hammer and then went up till pivot. Again reversed here and came down to y.close and then reversed up to reach pivot. Again reversed and went down till pivot. Then again reversed and went up crossing pivot and closed above</t>
  </si>
  <si>
    <t>Opened below pivot and near y.close and then quickly came down till S1. There it formed a hammer and then went up till pivot. There it reversed and went down to near S1. Then again reversed and went up crossing pivot and reached R1.</t>
  </si>
  <si>
    <t>Opened below R1 and then came down crossed y.low and then reached pivot. There it went into consolidation around it till end.</t>
  </si>
  <si>
    <t>Opened below r1 and then came down to y.close. Then it went into consolidation whole day around this level.</t>
  </si>
  <si>
    <t>Most downfalls occur after initial morning movement goes up and then drastically reverses for the next 1 week. Similarly most bullish reversals happen after initial fall at opening and then take support at pivots and then reverses back to reach highs</t>
  </si>
  <si>
    <t>Today Nifty was bearish and bnf sideways</t>
  </si>
  <si>
    <t>no</t>
  </si>
  <si>
    <t>Sideways day</t>
  </si>
  <si>
    <t>Positive opening above, but couldn’t sustain and came down below pivot. From then it went down gradually to S2 and closed there.</t>
  </si>
  <si>
    <t>Positive opening above, but couldn’t sustain and came down below pivot. From then it went down gradually to S1 and closed there.</t>
  </si>
  <si>
    <t>8-20 bearish crossover and below pivot is clear bear signal</t>
  </si>
  <si>
    <t>Open-piv</t>
  </si>
  <si>
    <t>Open-R1</t>
  </si>
  <si>
    <t>Open-S1</t>
  </si>
  <si>
    <t>Initial bias</t>
  </si>
  <si>
    <t>Open-S2</t>
  </si>
  <si>
    <t>Open-R2</t>
  </si>
  <si>
    <t>Expanded typical day</t>
  </si>
  <si>
    <t>Positive opening above pivot and y.close, but then quickly came down crossing pivot. Then it crashed to S1. Then it bounced back up to opening levels and then again came back. This time it broke S1 and went to S2. Then again bounced back up and closed at S1.</t>
  </si>
  <si>
    <t>Opened above pivot, but then crashed to below pivot to reach S1. There it took support and bounced back to R1. Then again came down to S1 anf finally settled at pivot.</t>
  </si>
  <si>
    <t>Simple play between pivot levels. Even y.low, y.close seem not so important to plot on chart. But when price initially crosses y.low or y.high the movement will be very big because many of the stop losses are hit here, so there will be big candle here.</t>
  </si>
  <si>
    <t>Flat opening below y.close and then came down till S1. Then after 12, it bounced back and rallied till R1 till the end</t>
  </si>
  <si>
    <t>Flat opening and then went down to below S1. Then it recovered and went up and rallied till the end closing above R1</t>
  </si>
  <si>
    <t>Since Initial balance was very less, the chances of breakout were there and the breakout happened after 12</t>
  </si>
  <si>
    <t>gapup above R1, then went up close to R2 and then came down to below R1. After that in oscillated between initial balance high and low for whole day</t>
  </si>
  <si>
    <t>Gapup opening just below R1 and then it came down to pivot. From then it consolidates around pivot till the end</t>
  </si>
  <si>
    <t>gapup-down-consolidate</t>
  </si>
  <si>
    <t>It is expected to consolidate after yesterdays trending day, so it continued initial momentum and then came down and then consolidated</t>
  </si>
  <si>
    <t>Typical day</t>
  </si>
  <si>
    <t>Flat start near pivot and then went into consolidation respecting initial balance till the end, but closed near S2</t>
  </si>
  <si>
    <t>Flat start near pivot and went into consolidation till the end but closed near S1</t>
  </si>
  <si>
    <t>Flat start below pivot and then quickly came down. Took support on S1 and then went into consolidation till the end</t>
  </si>
  <si>
    <t>Flat start below pivot and then quickly came down broke S1 and to S2. Then it went into consolidation till the end</t>
  </si>
  <si>
    <t>Flat start above pivot and then it went up above pivot crossing R1 and reached very near to R2. Then it reversed and went down to S1. There it consolidated till the end closing at pivot</t>
  </si>
  <si>
    <t>Negative start below pivot  and close to S1. Then it went up to pivot and then came down to S1. then it consolidated till the end.</t>
  </si>
  <si>
    <t>Big gapup above r1 and then it quickly came down to pivot. Then it consolidated between pivot and r1 till 1.30. Then it broke down and crossed S1, S2 and closed between S2 and S3</t>
  </si>
  <si>
    <t>Big gapup above R1 and then it came down quickly to pivot. There it consolidated till 1.30 and then broke down and S1 and S2</t>
  </si>
  <si>
    <t>gapup-down-consolidate-down</t>
  </si>
  <si>
    <t>A big fall off starts with a positive news as FII's look to sell at extreme highs, today India GDP 8% is positive news, market opened gapup, FII's took this as advantage and sold at opening</t>
  </si>
  <si>
    <t>Negative opening below pivot and then came down and then consolidated. After 1.30 selling started and went to S1 and closed there</t>
  </si>
  <si>
    <t>negative opening below pivot and then went down to S1. there it consolidated and after 1.30 it went down, crossed S1, S2 and closed</t>
  </si>
  <si>
    <t>continued yesterdays momentum</t>
  </si>
  <si>
    <t>Flat start below pivot and then it gradually came down to S1. Then it went down to S2 and below it. After 2, it made a V turn and went up around 11400 level to reach above S1.</t>
  </si>
  <si>
    <t>flat start below pivot and then it gradually came down to S1. Then it went to below S1 and then took a V turn and closed above S1 at opening levels</t>
  </si>
  <si>
    <t>Took a V turn at big round number of Nifty</t>
  </si>
  <si>
    <t>Flat opening above pivot, but quickly came down to pivot. It formed an initial balance and traded in that range for whole day with some minor exceptions</t>
  </si>
  <si>
    <t>Positive opening above pivot but quickly came down to pivot. Then it went into trading zone till the end</t>
  </si>
  <si>
    <t>Positive opening above pivot but then quickly came down to pivot. Then again went up to opening range and consolidated there and then went up and closed above r1</t>
  </si>
  <si>
    <t>Flat opening above pivot and then came down heavily to S1. then it bounced up and reached pivot. There it consolidated till end and then went up a bit and closed above pivot</t>
  </si>
  <si>
    <t>Negative opening and then went below pivot. Fell gradually to S1 and then below S1, consolidated and again fell to S2</t>
  </si>
  <si>
    <t>Negative opening below pivot and then went down to S1 and then below it, consolidated there till the end</t>
  </si>
  <si>
    <t>Opened below pivot and then it went down consolidated till 1.30 . Then it broke down and fell badly to below S1 and S2 and closed below it</t>
  </si>
  <si>
    <t>Flat opening and consolidated till 1.30. Then it went down heavily breaking S1, S2 and reached S3 by the end</t>
  </si>
  <si>
    <t>Negative opening below pivot and then it went down a bit, consolidated there and finally went up above pivot by the end</t>
  </si>
  <si>
    <t>Negative opening below pivot and then it quickly came down to S1. Then it consolidated till the end</t>
  </si>
  <si>
    <t>Gap up above r1 and then went to R2, came down and consolidated till 1, then broke R2 and went up by the end</t>
  </si>
  <si>
    <t>negative opening below pivot, then quickly went down to S1, S2 and below S2 and then consolidated till end</t>
  </si>
  <si>
    <t>Negative opening below S1 and then quickly went to below S2 and then consolidated below it</t>
  </si>
  <si>
    <t>gapdown-down-consolidate</t>
  </si>
  <si>
    <t>Flat opening then went up to pivot and then came down to S1. Then went up to pivot, then came down and broke S1 and went down to below S2</t>
  </si>
  <si>
    <t>Negative opening below y.close and then consolidated and fell a bit below pivot. Then again rised above pivot multiple times but then ultimately gave up and came down below S1</t>
  </si>
  <si>
    <t>Negative opening below y.close and just above pivot. Then it took support on pivot and went up crossing y.high but couldn’t sustain, so broke down and closed below pivot</t>
  </si>
  <si>
    <t>consolidate-up-consolidate-down</t>
  </si>
  <si>
    <t>A big gapdown opening and then it consolidated there for some time and then went down to S3, there it bounced up a bit, then down etc and consolidated and then finally went down to close at day low</t>
  </si>
  <si>
    <t>A big gapdown near S2 and then it consolidated there for some time and then it went down and down for some time, again bounced back and closed near S2</t>
  </si>
  <si>
    <t>gapdown-consolidate-down-consolidate</t>
  </si>
  <si>
    <t>Today being an expiry day, bnf round numbers like 24500, 24300 had a significance, to benefit option sellers bnf didn’t go below this value</t>
  </si>
  <si>
    <t>Big gapdown and then it gradually came down and down, broke S1, S2 and closed near to S3</t>
  </si>
  <si>
    <t>Whole day oscillated between pivot and R1, but after RBI policy outcome, came down to S2</t>
  </si>
  <si>
    <t>RBI policy day, so traded in a trading range</t>
  </si>
  <si>
    <t>Flat opening and then quickly came down to round number level, where it took support at 10200. Then it went up to 10400. Then again it faced resistance and gradually came down to 10200 level, then again it went up to 10400 level and closed there</t>
  </si>
  <si>
    <t>Positive opening and went upto pivot, then came down for sometime and then again went up and consolidated and then came down. Then again faced support at day low level and went up to close at morning high levels</t>
  </si>
  <si>
    <t>Trending day</t>
  </si>
  <si>
    <t>Flat opening and came down to 10300 from 10400 and whole day it traded between these 2 ranges</t>
  </si>
  <si>
    <t>Followed Nifty whole day and traded in a range between pivot and yesterdays high</t>
  </si>
  <si>
    <t>Nifty and BNF pivot lines are almost same yesterday and today, can be seen in 15min chart</t>
  </si>
  <si>
    <t>Since we had 2 days of squeeze as seen by pivot spacing in 15min chart for last 2 days, there was a trending day today. Should've traded with 20MA as SL</t>
  </si>
  <si>
    <t>Valid bias</t>
  </si>
  <si>
    <t>Close means today and yesterday pivots are close</t>
  </si>
  <si>
    <t>Trending whole day</t>
  </si>
  <si>
    <t>up</t>
  </si>
  <si>
    <t>A big gapdown and then it consolidated for sometime and went up. Then it came down and closed near S2</t>
  </si>
  <si>
    <t>A big gapdown and then it consolidated for sometime and went up. Then it came down and closed near S1</t>
  </si>
  <si>
    <t>gapup-consolidate</t>
  </si>
  <si>
    <t>Big gapup opening near to y.high and then it went up crossing R1 and went up gradually consolodating to R2 and beyond</t>
  </si>
  <si>
    <t>Big gapup opening near to y.high and then it went up crossing R2 and went up gradually consolodating and closed near to R3</t>
  </si>
  <si>
    <t>When Nifty and BNF opens strongly and goes up, its better not to short, instead follow the trend</t>
  </si>
  <si>
    <t>opened just below R1 and then rejected it and came down to pivot very quickly.Then it took support near 10400 and bounced back.It went to morning open level near to R1, then got rejected and went down and again went up to R1 and closed there</t>
  </si>
  <si>
    <t>Followed Nifty whole day</t>
  </si>
  <si>
    <t>A big gapup opening just below 10700, rejected by that level, it came down to R2, R1, pivot. Then it bounced back to R1 and then again came down to S1, S2 and below it</t>
  </si>
  <si>
    <t>Big gapup opening just below R2 and from there it went down and down, followed Nifty and finally closed below S2</t>
  </si>
  <si>
    <t>gapup-down</t>
  </si>
  <si>
    <t>Positive opening above y.high and then it went up above R1 and to R2 which is also 10600, then it faced resistance and came down to R1, then after it traded between R1 and R2</t>
  </si>
  <si>
    <t>Positive opening near y.high and then it went up above R1 and R2, then it came down and consolidated between R1 and R2 till end</t>
  </si>
  <si>
    <t>A slight gapdown and then it formed a hammer and went up near to 10400 and turned back. Then it went into trading range inside IB till afternoon. Then it went a bit down near to S2 and then bounced up</t>
  </si>
  <si>
    <t>Since yesterday is trending day it's obvious that today is a sideways or trading range day</t>
  </si>
  <si>
    <t>A big gapup opening but couldn’t sustain, so came down heavily from 10400 to 10300. Then it bounced back up and stayed there till R1, then rejected and went to pivot and closed at S1</t>
  </si>
  <si>
    <t>Since IB is big, expected it to be Typical or Expa Typical.</t>
  </si>
  <si>
    <t>Big gap down opening and then it immediately went upto 10200 levels and rejected by it, came down to opening level. Then it went up crossing 10200 to yesterdays close level, there it consolidated and gradually drifted down and breached S1 and came down to S2. There it took support on 10100 level and bounced to S1 by the end</t>
  </si>
  <si>
    <t>IB or Nifty is small and BNF is big, so BNF did in a typical day format and Nifty went sideways, though exected an expanded typical or double distribution day</t>
  </si>
  <si>
    <t>Gap up opening just below R2 and then it went down to pivot and then to S1. There it found support and bounced upto pivot. Then again reversed and went a bit down below S1 but recovered and again went upto pivot and closed there</t>
  </si>
  <si>
    <t>gapup-down-up-down-up</t>
  </si>
  <si>
    <t>gap down opening and then went side ways, then drifted down to 10100 levels and then bounced up. Then it went side ways till end</t>
  </si>
  <si>
    <t>In a typical day, price hovers between IB, don’t jump into trades at pivot points itself, wait till it reverses at IB</t>
  </si>
  <si>
    <t>Flat opening just below pivot and then quickly came down for about 100 points and then took support near 10000 level , there it bounced back up to opening levels and then again reversed and reached day low</t>
  </si>
  <si>
    <t xml:space="preserve">Flat opening and then quickly came down, then consolidated till 2 and then fell down </t>
  </si>
  <si>
    <t>2 days Pivots Close</t>
  </si>
  <si>
    <t>Gapup opening just above R1 but then quickly came down to below pivot, then it took support there at 10000 levels and went up to opening levels. Then it took support on R1 and thrn went up and up crossing R2, R3 till the end</t>
  </si>
  <si>
    <t>Gapup opening just below R1 and then it came down to pivot, then it took support there and went up and up to cross R2 and close near R3</t>
  </si>
  <si>
    <t>Traded between y.high and pivot line whole day</t>
  </si>
  <si>
    <t>Follwed Nifty whole day</t>
  </si>
  <si>
    <t>Opened above y.high and then crossed R1 and then it consolidated above and then came down heavily y.high, y.close and reached pivot. There it consolidated around pivot for 3 hrs and then again broke down heavily and reached S1 and then S2</t>
  </si>
  <si>
    <t>Opened above y.high and then crossed R1 and then it consolidated above and then came down heavily y.high, y.close and reached pivot. There it consolidated around pivot for 3 hrs and then again broke down heavily and reached S1 and then S2, S3</t>
  </si>
  <si>
    <t>up-down-consolidate-down</t>
  </si>
  <si>
    <t>Draw boundaries of consolidation and put a SL-Limit order farther to this area. After consolidation it tends to break out or break down hugely</t>
  </si>
  <si>
    <t>Flat opening and went upto 10500 and rejected by it came down to oen area and then reversed. Then it broke morning high and then trended up and up till the close</t>
  </si>
  <si>
    <t>up-down-up</t>
  </si>
  <si>
    <t>A small gapup opening and then it came down heavily to below y.close. Then it went up and faced R1 and came down to pivot and then went up rejected by y.high again came down</t>
  </si>
  <si>
    <t>Flat opening, then went up to 10600 and rejected by it came down to y.close and took support on it, tested again and then it went up gradually crossed 10600 and reached R1</t>
  </si>
  <si>
    <t>Same as Nifty</t>
  </si>
  <si>
    <t>consolidate-up-consolidate</t>
  </si>
  <si>
    <t>A positive opening and then it went into consolidation till 2.00 PM due to RBI meeting, then after it gradually went up</t>
  </si>
  <si>
    <t>Due to RBI meeting it traded between pivot and R1 whole day</t>
  </si>
  <si>
    <t>Traded between R1 and R2 whole day</t>
  </si>
  <si>
    <t>Traded around R1 whole day</t>
  </si>
  <si>
    <t>Negative opening and then consolidated between pivot and S1, then it broke 10700 and went below gradually till the end</t>
  </si>
  <si>
    <t>Consolidated between S1 and S2 and then dipped below S2</t>
  </si>
  <si>
    <t>Flat opening and then came down heavily from pivot to S1, then it reversed and consolidated and finally went upto S1</t>
  </si>
  <si>
    <t>Flat opening and then went up from pivot to R1 and then it reversed and came to y.close where it had solid support, so consolidated here and then went up and up crossing y.high and finally closed at this level</t>
  </si>
  <si>
    <t>Flat opening, then went sideways till 1 and then broke down opening low and fell below pivot, S1 and near S2</t>
  </si>
  <si>
    <t>Flat opening, took support on pivot and bounced everytime, then after 1 it broke pivot and went down nea to S2</t>
  </si>
  <si>
    <t>Flat opening and then consolidated around pivot till 12, after that it rallied up crossing R1 and then near to R2 by the end</t>
  </si>
  <si>
    <t>Flat opening  and thenwent down below pivot, breakout failure of round number 10500 and then it went up and rallied till the end crossing R1</t>
  </si>
  <si>
    <t>Flat opening and then consolidated between y.high and round number 10600 till 1, then it went up and reached R1 by the end</t>
  </si>
  <si>
    <t>Followed Nifty and consolidated between pivot and R1 whole day</t>
  </si>
  <si>
    <t>Positive opening and then it traded between R1 and R2 whole day</t>
  </si>
  <si>
    <t>Followed Nifty</t>
  </si>
  <si>
    <t>Gap up opening and then it took support on R2 and then it went up and up crossed R3 and reached near to 10900</t>
  </si>
  <si>
    <t>consolidate-up</t>
  </si>
  <si>
    <t>Small gap up opening and then it consolidated and came down and then again consolidated taking support on pivot</t>
  </si>
  <si>
    <t>Followed Nifty, but sideways movement</t>
  </si>
  <si>
    <t>consolidate-down-consolidate</t>
  </si>
  <si>
    <t>Positive opening and then it traded between R1 and round number 10900 for some time and then it came down and then again consolidated between pivot and S1</t>
  </si>
  <si>
    <t>Positive opening and then consolidated between R1 and pivot and then came down and consolidate around pivot</t>
  </si>
  <si>
    <t>Consolidated between pivot and S1 whole day</t>
  </si>
  <si>
    <t>Consolidated between S1 and S2 whole day</t>
  </si>
  <si>
    <t>Since its RBI policy day, traded in a range whole day between S1 and S2 and around round number 10800</t>
  </si>
  <si>
    <t>Todays pivots are very close, that can tell before hand that a trending day can be expected</t>
  </si>
  <si>
    <t>Opened around pivot and then it came down to S1, S2. Here it took support on S2 and then it went up and up crossing R1 and R2 and closed near round number 10400</t>
  </si>
  <si>
    <t>Traded around 10400 whole day</t>
  </si>
  <si>
    <t>Gap up opening above R1 and then it went up and up crossed R2, R3 and there it hit 10600 and then closed there</t>
  </si>
  <si>
    <t>Gap up opening and then it went up from R2 to R3</t>
  </si>
  <si>
    <t>if there is an area where pivots and round numbers are placed close to each other then price tends to reach that location</t>
  </si>
  <si>
    <t>Traded between pivot and S1</t>
  </si>
  <si>
    <t>Traded between R1 and R2 and then came down and then again traded between pivot and round number 10500</t>
  </si>
  <si>
    <t>Traded between R1 and S1</t>
  </si>
  <si>
    <t>Traded between S2 and R1</t>
  </si>
  <si>
    <t>Traded between S1 and R1</t>
  </si>
  <si>
    <t>Negative opening around S2 and near to 10700, and once it dipped below 10700, it went to S3 level and there it took support and bounced up to 10700 level. Here it found resistance and sharply came down to 10600 level</t>
  </si>
  <si>
    <t>Opened near S1 and then dipped till S2, then it traded between these 2 levels</t>
  </si>
  <si>
    <t>Traded around pivot for the whole day, but at the end it bounced off 10500 and went up and up to 10600</t>
  </si>
  <si>
    <t>Consolidated between R1 and R2 and then went up again at the end</t>
  </si>
  <si>
    <t>Since yesterday was a trending day at the end, today it was expected to be a trading range day or consoldating day</t>
  </si>
  <si>
    <t>A big gap down opening and then it traded between S2 nd 10500</t>
  </si>
  <si>
    <t>Whole day traded near to y.low</t>
  </si>
  <si>
    <t>Big gapdown and then it consolidated for some time and then went up and up gradually and closed at R2 from S3</t>
  </si>
  <si>
    <t>Reversal day, wen from S3 to R1</t>
  </si>
  <si>
    <t>Opened just above y.high and then formed a hammer on first candle signalling buying pressure, then it went up and up and then consolidated for a while and again resumed its trend till the end</t>
  </si>
  <si>
    <t>After a reversal day, the next day will most probably be a trending day</t>
  </si>
  <si>
    <t>After a trending day comes a sideways day</t>
  </si>
  <si>
    <t>Openee above y.high and R2 and then consolidated above it till 2 and then it broke the range and went up till 10900 and got rejected by it and closed below it</t>
  </si>
  <si>
    <t>gapdown-consolidate-up</t>
  </si>
  <si>
    <t>Gapdown and then it consolidated below y.low till 12 and then it went up gradually trending up and up till the end</t>
  </si>
  <si>
    <t>A gapdown and then rallied up making it a reversal day</t>
  </si>
  <si>
    <t>Opened above y.high and then consolidated around R1 till 12 and then went up and up till R2 and then consolidated below it</t>
  </si>
  <si>
    <t>Since yesterday is a reversal day, expected today to have some bullish trend and it trended for sometime after initial consolidation</t>
  </si>
  <si>
    <t>Bearish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</si>
</sst>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
  </numFmts>
  <fonts count="7"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sz val="11"/>
      <color rgb="FF9C0006"/>
      <name val="Calibri"/>
      <family val="2"/>
      <scheme val="minor"/>
    </font>
    <font>
      <sz val="11"/>
      <color theme="0"/>
      <name val="Calibri"/>
      <family val="2"/>
      <scheme val="minor"/>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CC99"/>
      </patternFill>
    </fill>
    <fill>
      <patternFill patternType="solid">
        <fgColor rgb="FFFFC7CE"/>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patternFill>
    </fill>
    <fill>
      <patternFill patternType="solid">
        <fgColor rgb="FFFFFF00"/>
        <bgColor indexed="64"/>
      </patternFill>
    </fill>
    <fill>
      <patternFill patternType="solid">
        <fgColor theme="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indexed="64"/>
      </right>
      <top style="thin">
        <color rgb="FFB2B2B2"/>
      </top>
      <bottom style="thin">
        <color rgb="FFB2B2B2"/>
      </bottom>
      <diagonal/>
    </border>
    <border>
      <left style="thin">
        <color indexed="64"/>
      </left>
      <right style="thin">
        <color indexed="64"/>
      </right>
      <top style="thin">
        <color rgb="FFB2B2B2"/>
      </top>
      <bottom style="thin">
        <color rgb="FFB2B2B2"/>
      </bottom>
      <diagonal/>
    </border>
    <border>
      <left style="thin">
        <color rgb="FFB2B2B2"/>
      </left>
      <right/>
      <top style="thin">
        <color rgb="FFB2B2B2"/>
      </top>
      <bottom style="thin">
        <color rgb="FFB2B2B2"/>
      </bottom>
      <diagonal/>
    </border>
    <border>
      <left style="thin">
        <color indexed="64"/>
      </left>
      <right/>
      <top/>
      <bottom style="thin">
        <color indexed="64"/>
      </bottom>
      <diagonal/>
    </border>
  </borders>
  <cellStyleXfs count="1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xf numFmtId="0" fontId="1" fillId="6" borderId="0" applyNumberFormat="0" applyBorder="0" applyAlignment="0" applyProtection="0"/>
    <xf numFmtId="0" fontId="4" fillId="7" borderId="4" applyNumberFormat="0" applyAlignment="0" applyProtection="0"/>
    <xf numFmtId="0" fontId="5"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 fillId="15" borderId="0" applyNumberFormat="0" applyBorder="0" applyAlignment="0" applyProtection="0"/>
  </cellStyleXfs>
  <cellXfs count="46">
    <xf numFmtId="0" fontId="0" fillId="0" borderId="0" xfId="0"/>
    <xf numFmtId="0" fontId="0" fillId="0" borderId="0" xfId="0" applyAlignment="1">
      <alignment wrapText="1"/>
    </xf>
    <xf numFmtId="0" fontId="0" fillId="0" borderId="2" xfId="0" applyBorder="1"/>
    <xf numFmtId="0" fontId="0" fillId="0" borderId="3" xfId="0" applyBorder="1" applyAlignment="1">
      <alignment wrapText="1"/>
    </xf>
    <xf numFmtId="0" fontId="2" fillId="2" borderId="3" xfId="1" applyBorder="1" applyAlignment="1">
      <alignment wrapText="1"/>
    </xf>
    <xf numFmtId="0" fontId="3" fillId="3" borderId="3" xfId="2" applyBorder="1" applyAlignment="1">
      <alignment wrapText="1"/>
    </xf>
    <xf numFmtId="0" fontId="1" fillId="5" borderId="3" xfId="4" applyBorder="1" applyAlignment="1">
      <alignment wrapText="1"/>
    </xf>
    <xf numFmtId="0" fontId="0" fillId="6" borderId="0" xfId="5" applyFont="1" applyAlignment="1">
      <alignment wrapText="1"/>
    </xf>
    <xf numFmtId="0" fontId="0" fillId="4" borderId="2" xfId="3" applyFont="1" applyBorder="1"/>
    <xf numFmtId="14" fontId="0" fillId="0" borderId="3" xfId="0" applyNumberFormat="1" applyBorder="1"/>
    <xf numFmtId="0" fontId="0" fillId="0" borderId="3" xfId="0" applyBorder="1"/>
    <xf numFmtId="0" fontId="4" fillId="7" borderId="4" xfId="6"/>
    <xf numFmtId="2" fontId="0" fillId="0" borderId="0" xfId="0" applyNumberFormat="1"/>
    <xf numFmtId="2" fontId="0" fillId="0" borderId="2" xfId="0" applyNumberFormat="1" applyBorder="1"/>
    <xf numFmtId="2" fontId="5" fillId="8" borderId="0" xfId="7" applyNumberFormat="1"/>
    <xf numFmtId="2" fontId="3" fillId="3" borderId="0" xfId="2" applyNumberFormat="1"/>
    <xf numFmtId="2" fontId="2" fillId="2" borderId="0" xfId="1" applyNumberFormat="1"/>
    <xf numFmtId="0" fontId="0" fillId="0" borderId="0" xfId="0" applyNumberFormat="1"/>
    <xf numFmtId="0" fontId="1" fillId="6" borderId="0" xfId="5"/>
    <xf numFmtId="0" fontId="1" fillId="9" borderId="0" xfId="8"/>
    <xf numFmtId="0" fontId="1" fillId="10" borderId="0" xfId="9"/>
    <xf numFmtId="0" fontId="1" fillId="11" borderId="0" xfId="10"/>
    <xf numFmtId="0" fontId="1" fillId="12" borderId="0" xfId="11"/>
    <xf numFmtId="0" fontId="1" fillId="13" borderId="0" xfId="12"/>
    <xf numFmtId="0" fontId="1" fillId="14" borderId="2" xfId="13" applyBorder="1"/>
    <xf numFmtId="0" fontId="1" fillId="5" borderId="0" xfId="4"/>
    <xf numFmtId="0" fontId="0" fillId="4" borderId="6" xfId="3" applyFont="1" applyBorder="1"/>
    <xf numFmtId="164" fontId="0" fillId="0" borderId="3" xfId="0" applyNumberFormat="1" applyBorder="1"/>
    <xf numFmtId="0" fontId="0" fillId="0" borderId="0" xfId="0" applyFill="1" applyBorder="1" applyAlignment="1">
      <alignment wrapText="1"/>
    </xf>
    <xf numFmtId="2" fontId="0" fillId="0" borderId="0" xfId="0" applyNumberFormat="1" applyBorder="1"/>
    <xf numFmtId="2" fontId="0" fillId="0" borderId="0" xfId="0" applyNumberFormat="1" applyFill="1" applyBorder="1"/>
    <xf numFmtId="0" fontId="0" fillId="0" borderId="0" xfId="0" applyBorder="1" applyAlignment="1">
      <alignment wrapText="1"/>
    </xf>
    <xf numFmtId="0" fontId="0" fillId="4" borderId="7" xfId="3" applyFont="1" applyBorder="1"/>
    <xf numFmtId="0" fontId="2" fillId="2" borderId="0" xfId="1" applyAlignment="1">
      <alignment wrapText="1"/>
    </xf>
    <xf numFmtId="0" fontId="0" fillId="0" borderId="0" xfId="0" applyBorder="1"/>
    <xf numFmtId="0" fontId="6" fillId="15" borderId="0" xfId="14" applyAlignment="1">
      <alignment wrapText="1"/>
    </xf>
    <xf numFmtId="0" fontId="6" fillId="15" borderId="8" xfId="14" applyBorder="1" applyAlignment="1">
      <alignment wrapText="1"/>
    </xf>
    <xf numFmtId="4" fontId="0" fillId="0" borderId="0" xfId="0" applyNumberFormat="1"/>
    <xf numFmtId="165" fontId="0" fillId="4" borderId="2" xfId="3" applyNumberFormat="1" applyFont="1" applyBorder="1"/>
    <xf numFmtId="165" fontId="0" fillId="0" borderId="2" xfId="0" applyNumberFormat="1" applyBorder="1"/>
    <xf numFmtId="165" fontId="0" fillId="0" borderId="0" xfId="0" applyNumberFormat="1"/>
    <xf numFmtId="165" fontId="0" fillId="4" borderId="5" xfId="3" applyNumberFormat="1" applyFont="1" applyBorder="1"/>
    <xf numFmtId="0" fontId="0" fillId="0" borderId="3" xfId="0" applyFill="1" applyBorder="1"/>
    <xf numFmtId="0" fontId="0" fillId="16" borderId="0" xfId="0" applyFill="1" applyAlignment="1">
      <alignment wrapText="1"/>
    </xf>
    <xf numFmtId="0" fontId="0" fillId="17" borderId="0" xfId="0" applyFill="1" applyAlignment="1">
      <alignment wrapText="1"/>
    </xf>
    <xf numFmtId="0" fontId="0" fillId="0" borderId="0" xfId="0" applyAlignment="1">
      <alignment vertical="center" wrapText="1"/>
    </xf>
  </cellXfs>
  <cellStyles count="15">
    <cellStyle name="20% - Accent1" xfId="4" builtinId="30"/>
    <cellStyle name="20% - Accent2" xfId="5" builtinId="34"/>
    <cellStyle name="20% - Accent6" xfId="11" builtinId="50"/>
    <cellStyle name="40% - Accent2" xfId="8" builtinId="35"/>
    <cellStyle name="40% - Accent6" xfId="12" builtinId="51"/>
    <cellStyle name="60% - Accent2" xfId="9" builtinId="36"/>
    <cellStyle name="60% - Accent3" xfId="10" builtinId="40"/>
    <cellStyle name="60% - Accent6" xfId="13" builtinId="52"/>
    <cellStyle name="Accent6" xfId="14" builtinId="49"/>
    <cellStyle name="Bad" xfId="7" builtinId="27"/>
    <cellStyle name="Good" xfId="1" builtinId="26"/>
    <cellStyle name="Input" xfId="6" builtinId="20"/>
    <cellStyle name="Neutral" xfId="2" builtinId="28"/>
    <cellStyle name="Normal" xfId="0" builtinId="0"/>
    <cellStyle name="Note" xfId="3" builtinId="10"/>
  </cellStyles>
  <dxfs count="35">
    <dxf>
      <fill>
        <patternFill>
          <bgColor theme="0"/>
        </patternFill>
      </fill>
    </dxf>
    <dxf>
      <fill>
        <patternFill>
          <bgColor theme="0"/>
        </patternFill>
      </fill>
    </dxf>
    <dxf>
      <font>
        <color theme="9"/>
      </font>
      <fill>
        <patternFill patternType="none">
          <bgColor auto="1"/>
        </patternFill>
      </fill>
    </dxf>
    <dxf>
      <fill>
        <patternFill>
          <bgColor theme="7" tint="0.79998168889431442"/>
        </patternFill>
      </fill>
    </dxf>
    <dxf>
      <font>
        <color theme="9"/>
      </font>
      <fill>
        <patternFill patternType="none">
          <bgColor auto="1"/>
        </patternFill>
      </fill>
    </dxf>
    <dxf>
      <fill>
        <patternFill>
          <bgColor rgb="FFFFFF00"/>
        </patternFill>
      </fill>
    </dxf>
    <dxf>
      <fill>
        <patternFill>
          <bgColor theme="7" tint="0.79998168889431442"/>
        </patternFill>
      </fill>
    </dxf>
    <dxf>
      <font>
        <color theme="9"/>
      </font>
      <fill>
        <patternFill patternType="none">
          <bgColor auto="1"/>
        </patternFill>
      </fill>
    </dxf>
    <dxf>
      <fill>
        <patternFill>
          <bgColor theme="7" tint="0.79998168889431442"/>
        </patternFill>
      </fill>
    </dxf>
    <dxf>
      <font>
        <color theme="9"/>
      </font>
      <fill>
        <patternFill patternType="none">
          <bgColor auto="1"/>
        </patternFill>
      </fill>
    </dxf>
    <dxf>
      <fill>
        <patternFill>
          <bgColor rgb="FFFFFF00"/>
        </patternFill>
      </fill>
    </dxf>
    <dxf>
      <fill>
        <patternFill>
          <bgColor rgb="FFFFFF00"/>
        </patternFill>
      </fill>
    </dxf>
    <dxf>
      <fill>
        <patternFill>
          <bgColor theme="7" tint="0.79998168889431442"/>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ill>
        <patternFill>
          <bgColor rgb="FFFFFF00"/>
        </patternFill>
      </fill>
    </dxf>
    <dxf>
      <fill>
        <patternFill>
          <bgColor theme="9" tint="0.59996337778862885"/>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rgb="FF9C5700"/>
      </font>
      <fill>
        <patternFill>
          <bgColor rgb="FFFFEB9C"/>
        </patternFill>
      </fill>
    </dxf>
    <dxf>
      <font>
        <color rgb="FF9C5700"/>
      </font>
      <fill>
        <patternFill>
          <bgColor rgb="FFFFEB9C"/>
        </patternFill>
      </fill>
    </dxf>
    <dxf>
      <fill>
        <patternFill>
          <bgColor theme="9" tint="0.39994506668294322"/>
        </patternFill>
      </fill>
    </dxf>
    <dxf>
      <fill>
        <patternFill>
          <bgColor theme="5" tint="0.39994506668294322"/>
        </patternFill>
      </fill>
    </dxf>
    <dxf>
      <fill>
        <patternFill>
          <bgColor rgb="FFFFFF00"/>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
      <font>
        <color theme="9"/>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99"/>
  <sheetViews>
    <sheetView tabSelected="1" workbookViewId="0">
      <pane ySplit="1" topLeftCell="A269" activePane="bottomLeft" state="frozen"/>
      <selection pane="bottomLeft" activeCell="C290" sqref="C290"/>
    </sheetView>
  </sheetViews>
  <sheetFormatPr defaultRowHeight="14.4" x14ac:dyDescent="0.3"/>
  <cols>
    <col min="1" max="1" width="9.88671875" style="39" bestFit="1" customWidth="1"/>
    <col min="2" max="2" width="10.44140625" style="10" bestFit="1" customWidth="1"/>
    <col min="3" max="3" width="8.5546875" style="29" bestFit="1" customWidth="1"/>
    <col min="4" max="5" width="9" bestFit="1" customWidth="1"/>
    <col min="6" max="6" width="9.5546875" bestFit="1" customWidth="1"/>
    <col min="7" max="9" width="8.88671875" style="12"/>
    <col min="10" max="10" width="8.6640625" style="29" bestFit="1" customWidth="1"/>
    <col min="11" max="12" width="8.44140625" style="29" customWidth="1"/>
    <col min="13" max="13" width="8.88671875" style="13"/>
    <col min="14" max="14" width="8.5546875" style="29" bestFit="1" customWidth="1"/>
    <col min="18" max="20" width="8.88671875" style="12"/>
    <col min="21" max="21" width="7" style="29" customWidth="1"/>
    <col min="22" max="22" width="8.33203125" style="29" customWidth="1"/>
    <col min="23" max="23" width="8.44140625" style="29" customWidth="1"/>
    <col min="24" max="24" width="8.5546875" style="13" bestFit="1" customWidth="1"/>
  </cols>
  <sheetData>
    <row r="1" spans="1:24" x14ac:dyDescent="0.3">
      <c r="A1" s="38" t="s">
        <v>31</v>
      </c>
      <c r="B1" s="8" t="s">
        <v>25</v>
      </c>
      <c r="C1" s="25" t="s">
        <v>284</v>
      </c>
      <c r="D1" s="25" t="s">
        <v>130</v>
      </c>
      <c r="E1" s="25" t="s">
        <v>131</v>
      </c>
      <c r="F1" s="25" t="s">
        <v>132</v>
      </c>
      <c r="G1" s="15" t="s">
        <v>133</v>
      </c>
      <c r="H1" s="14" t="s">
        <v>134</v>
      </c>
      <c r="I1" s="16" t="s">
        <v>135</v>
      </c>
      <c r="J1" s="29" t="s">
        <v>136</v>
      </c>
      <c r="K1" s="29" t="s">
        <v>282</v>
      </c>
      <c r="L1" s="29" t="s">
        <v>281</v>
      </c>
      <c r="M1" s="13" t="s">
        <v>280</v>
      </c>
      <c r="N1" s="25" t="s">
        <v>284</v>
      </c>
      <c r="O1" s="25" t="s">
        <v>130</v>
      </c>
      <c r="P1" s="25" t="s">
        <v>131</v>
      </c>
      <c r="Q1" s="25" t="s">
        <v>132</v>
      </c>
      <c r="R1" s="15" t="s">
        <v>133</v>
      </c>
      <c r="S1" s="14" t="s">
        <v>134</v>
      </c>
      <c r="T1" s="16" t="s">
        <v>135</v>
      </c>
      <c r="U1" s="29" t="s">
        <v>137</v>
      </c>
      <c r="V1" s="29" t="s">
        <v>282</v>
      </c>
      <c r="W1" s="29" t="s">
        <v>281</v>
      </c>
      <c r="X1" s="13" t="s">
        <v>280</v>
      </c>
    </row>
    <row r="2" spans="1:24" x14ac:dyDescent="0.3">
      <c r="A2" s="39">
        <f>Analysis!A2</f>
        <v>43238</v>
      </c>
      <c r="B2" s="9" t="str">
        <f>Analysis!B2</f>
        <v>Friday</v>
      </c>
      <c r="C2" s="12">
        <v>10671.85</v>
      </c>
      <c r="D2">
        <v>10674.95</v>
      </c>
      <c r="E2">
        <v>10589.1</v>
      </c>
      <c r="F2">
        <v>10596.4</v>
      </c>
      <c r="G2" s="12">
        <f t="shared" ref="G2:G47" si="0">(D2+E2+F2)/3</f>
        <v>10620.150000000001</v>
      </c>
      <c r="H2" s="12">
        <f t="shared" ref="H2:H47" si="1">(D2+E2)/2</f>
        <v>10632.025000000001</v>
      </c>
      <c r="I2" s="12">
        <f>(G2-H2)+G2</f>
        <v>10608.275000000001</v>
      </c>
      <c r="J2" s="29">
        <f>ABS(I2-H2)</f>
        <v>23.75</v>
      </c>
      <c r="N2" s="12">
        <v>26025.599999999999</v>
      </c>
      <c r="O2">
        <v>26032</v>
      </c>
      <c r="P2">
        <v>25839</v>
      </c>
      <c r="Q2">
        <v>25875.599999999999</v>
      </c>
      <c r="R2" s="12">
        <f>(O2+P2+Q2)/3</f>
        <v>25915.533333333336</v>
      </c>
      <c r="S2" s="12">
        <f>(O2+P2)/2</f>
        <v>25935.5</v>
      </c>
      <c r="T2" s="12">
        <f>(R2-S2)+R2</f>
        <v>25895.566666666673</v>
      </c>
      <c r="U2" s="29">
        <f>ABS(T2-S2)</f>
        <v>39.933333333327028</v>
      </c>
    </row>
    <row r="3" spans="1:24" x14ac:dyDescent="0.3">
      <c r="A3" s="39">
        <f>Analysis!A3</f>
        <v>43241</v>
      </c>
      <c r="B3" s="9" t="str">
        <f>Analysis!B3</f>
        <v>Monday</v>
      </c>
      <c r="C3" s="12">
        <v>10616.7</v>
      </c>
      <c r="D3">
        <v>10621.7</v>
      </c>
      <c r="E3">
        <v>10505.8</v>
      </c>
      <c r="F3">
        <v>10516.7</v>
      </c>
      <c r="G3" s="12">
        <f t="shared" si="0"/>
        <v>10548.066666666668</v>
      </c>
      <c r="H3" s="12">
        <f t="shared" si="1"/>
        <v>10563.75</v>
      </c>
      <c r="I3" s="12">
        <f t="shared" ref="I3:I47" si="2">(G3-H3)+G3</f>
        <v>10532.383333333335</v>
      </c>
      <c r="J3" s="29">
        <f t="shared" ref="J3:J47" si="3">ABS(I3-H3)</f>
        <v>31.366666666664969</v>
      </c>
      <c r="N3" s="12">
        <v>26017.5</v>
      </c>
      <c r="O3">
        <v>26066.75</v>
      </c>
      <c r="P3">
        <v>25685.35</v>
      </c>
      <c r="Q3">
        <v>25750.799999999999</v>
      </c>
      <c r="R3" s="12">
        <f t="shared" ref="R3:R41" si="4">(O3+P3+Q3)/3</f>
        <v>25834.3</v>
      </c>
      <c r="S3" s="12">
        <f t="shared" ref="S3:S41" si="5">(O3+P3)/2</f>
        <v>25876.05</v>
      </c>
      <c r="T3" s="12">
        <f t="shared" ref="T3:T41" si="6">(R3-S3)+R3</f>
        <v>25792.55</v>
      </c>
      <c r="U3" s="29">
        <f t="shared" ref="U3:U41" si="7">ABS(T3-S3)</f>
        <v>83.5</v>
      </c>
    </row>
    <row r="4" spans="1:24" x14ac:dyDescent="0.3">
      <c r="A4" s="39">
        <f>Analysis!A4</f>
        <v>43242</v>
      </c>
      <c r="B4" s="9" t="str">
        <f>Analysis!B4</f>
        <v>Tuesday</v>
      </c>
      <c r="C4" s="12">
        <v>10518.45</v>
      </c>
      <c r="D4">
        <v>10558.6</v>
      </c>
      <c r="E4">
        <v>10490.55</v>
      </c>
      <c r="F4">
        <v>10536.7</v>
      </c>
      <c r="G4" s="12">
        <f t="shared" si="0"/>
        <v>10528.616666666667</v>
      </c>
      <c r="H4" s="12">
        <f t="shared" si="1"/>
        <v>10524.575000000001</v>
      </c>
      <c r="I4" s="12">
        <f t="shared" si="2"/>
        <v>10532.658333333333</v>
      </c>
      <c r="J4" s="29">
        <f t="shared" si="3"/>
        <v>8.0833333333321207</v>
      </c>
      <c r="N4" s="12">
        <v>25780.25</v>
      </c>
      <c r="O4">
        <v>25945.65</v>
      </c>
      <c r="P4">
        <v>25701.35</v>
      </c>
      <c r="Q4">
        <v>25777.7</v>
      </c>
      <c r="R4" s="12">
        <f t="shared" si="4"/>
        <v>25808.233333333334</v>
      </c>
      <c r="S4" s="12">
        <f t="shared" si="5"/>
        <v>25823.5</v>
      </c>
      <c r="T4" s="12">
        <f t="shared" si="6"/>
        <v>25792.966666666667</v>
      </c>
      <c r="U4" s="29">
        <f t="shared" si="7"/>
        <v>30.533333333332848</v>
      </c>
    </row>
    <row r="5" spans="1:24" x14ac:dyDescent="0.3">
      <c r="A5" s="39">
        <f>Analysis!A5</f>
        <v>43243</v>
      </c>
      <c r="B5" s="9" t="str">
        <f>Analysis!B5</f>
        <v>Wednesday</v>
      </c>
      <c r="C5" s="12">
        <v>10521.1</v>
      </c>
      <c r="D5">
        <v>10533.55</v>
      </c>
      <c r="E5">
        <v>10417.799999999999</v>
      </c>
      <c r="F5">
        <v>10430.35</v>
      </c>
      <c r="G5" s="12">
        <f t="shared" si="0"/>
        <v>10460.566666666666</v>
      </c>
      <c r="H5" s="12">
        <f t="shared" si="1"/>
        <v>10475.674999999999</v>
      </c>
      <c r="I5" s="12">
        <f t="shared" si="2"/>
        <v>10445.458333333332</v>
      </c>
      <c r="J5" s="29">
        <f t="shared" si="3"/>
        <v>30.216666666667152</v>
      </c>
      <c r="N5" s="12">
        <v>25726.95</v>
      </c>
      <c r="O5">
        <v>25903.9</v>
      </c>
      <c r="P5">
        <v>25622.15</v>
      </c>
      <c r="Q5">
        <v>25684.95</v>
      </c>
      <c r="R5" s="12">
        <f t="shared" si="4"/>
        <v>25737</v>
      </c>
      <c r="S5" s="12">
        <f t="shared" si="5"/>
        <v>25763.025000000001</v>
      </c>
      <c r="T5" s="12">
        <f t="shared" si="6"/>
        <v>25710.974999999999</v>
      </c>
      <c r="U5" s="29">
        <f t="shared" si="7"/>
        <v>52.05000000000291</v>
      </c>
    </row>
    <row r="6" spans="1:24" x14ac:dyDescent="0.3">
      <c r="A6" s="39">
        <f>Analysis!A6</f>
        <v>43244</v>
      </c>
      <c r="B6" s="9" t="str">
        <f>Analysis!B6</f>
        <v>Thursday</v>
      </c>
      <c r="C6" s="12">
        <v>10464.85</v>
      </c>
      <c r="D6">
        <v>10535.15</v>
      </c>
      <c r="E6">
        <v>10419.799999999999</v>
      </c>
      <c r="F6">
        <v>10513.85</v>
      </c>
      <c r="G6" s="12">
        <f t="shared" si="0"/>
        <v>10489.599999999999</v>
      </c>
      <c r="H6" s="12">
        <f t="shared" si="1"/>
        <v>10477.474999999999</v>
      </c>
      <c r="I6" s="12">
        <f t="shared" si="2"/>
        <v>10501.724999999999</v>
      </c>
      <c r="J6" s="29">
        <f t="shared" si="3"/>
        <v>24.25</v>
      </c>
      <c r="N6" s="12">
        <v>25722.9</v>
      </c>
      <c r="O6">
        <v>26073.1</v>
      </c>
      <c r="P6">
        <v>25658.400000000001</v>
      </c>
      <c r="Q6">
        <v>26016.799999999999</v>
      </c>
      <c r="R6" s="12">
        <f t="shared" si="4"/>
        <v>25916.100000000002</v>
      </c>
      <c r="S6" s="12">
        <f t="shared" si="5"/>
        <v>25865.75</v>
      </c>
      <c r="T6" s="12">
        <f t="shared" si="6"/>
        <v>25966.450000000004</v>
      </c>
      <c r="U6" s="29">
        <f t="shared" si="7"/>
        <v>100.70000000000437</v>
      </c>
    </row>
    <row r="7" spans="1:24" x14ac:dyDescent="0.3">
      <c r="A7" s="39">
        <f>Analysis!A7</f>
        <v>43245</v>
      </c>
      <c r="B7" s="9" t="str">
        <f>Analysis!B7</f>
        <v>Friday</v>
      </c>
      <c r="C7" s="12">
        <v>10533.05</v>
      </c>
      <c r="D7">
        <v>10628.05</v>
      </c>
      <c r="E7">
        <v>10524</v>
      </c>
      <c r="F7">
        <v>10605.15</v>
      </c>
      <c r="G7" s="12">
        <f t="shared" si="0"/>
        <v>10585.733333333332</v>
      </c>
      <c r="H7" s="12">
        <f t="shared" si="1"/>
        <v>10576.025</v>
      </c>
      <c r="I7" s="12">
        <f t="shared" si="2"/>
        <v>10595.441666666664</v>
      </c>
      <c r="J7" s="29">
        <f t="shared" si="3"/>
        <v>19.416666666664241</v>
      </c>
      <c r="N7" s="12">
        <v>26066.75</v>
      </c>
      <c r="O7">
        <v>26325.55</v>
      </c>
      <c r="P7">
        <v>26031.45</v>
      </c>
      <c r="Q7">
        <v>26273.55</v>
      </c>
      <c r="R7" s="12">
        <f t="shared" si="4"/>
        <v>26210.183333333334</v>
      </c>
      <c r="S7" s="12">
        <f t="shared" si="5"/>
        <v>26178.5</v>
      </c>
      <c r="T7" s="12">
        <f t="shared" si="6"/>
        <v>26241.866666666669</v>
      </c>
      <c r="U7" s="29">
        <f t="shared" si="7"/>
        <v>63.366666666668607</v>
      </c>
    </row>
    <row r="8" spans="1:24" x14ac:dyDescent="0.3">
      <c r="A8" s="39">
        <f>Analysis!A8</f>
        <v>43248</v>
      </c>
      <c r="B8" s="9" t="str">
        <f>Analysis!B8</f>
        <v>Monday</v>
      </c>
      <c r="C8" s="12">
        <v>10648.35</v>
      </c>
      <c r="D8">
        <v>10709.8</v>
      </c>
      <c r="E8">
        <v>10640.55</v>
      </c>
      <c r="F8">
        <v>10688.65</v>
      </c>
      <c r="G8" s="12">
        <f t="shared" si="0"/>
        <v>10679.666666666666</v>
      </c>
      <c r="H8" s="12">
        <f t="shared" si="1"/>
        <v>10675.174999999999</v>
      </c>
      <c r="I8" s="12">
        <f t="shared" si="2"/>
        <v>10684.158333333333</v>
      </c>
      <c r="J8" s="29">
        <f t="shared" si="3"/>
        <v>8.9833333333335759</v>
      </c>
      <c r="N8" s="12">
        <v>26291.65</v>
      </c>
      <c r="O8">
        <v>26713.65</v>
      </c>
      <c r="P8">
        <v>26273.9</v>
      </c>
      <c r="Q8">
        <v>26614.25</v>
      </c>
      <c r="R8" s="12">
        <f t="shared" si="4"/>
        <v>26533.933333333334</v>
      </c>
      <c r="S8" s="12">
        <f t="shared" si="5"/>
        <v>26493.775000000001</v>
      </c>
      <c r="T8" s="12">
        <f t="shared" si="6"/>
        <v>26574.091666666667</v>
      </c>
      <c r="U8" s="29">
        <f t="shared" si="7"/>
        <v>80.316666666665697</v>
      </c>
    </row>
    <row r="9" spans="1:24" x14ac:dyDescent="0.3">
      <c r="A9" s="39">
        <f>Analysis!A9</f>
        <v>43249</v>
      </c>
      <c r="B9" s="9" t="str">
        <f>Analysis!B9</f>
        <v>Tuesday</v>
      </c>
      <c r="C9" s="12">
        <v>10689.4</v>
      </c>
      <c r="D9">
        <v>10717.25</v>
      </c>
      <c r="E9">
        <v>10616.1</v>
      </c>
      <c r="F9">
        <v>10633.3</v>
      </c>
      <c r="G9" s="12">
        <f t="shared" si="0"/>
        <v>10655.55</v>
      </c>
      <c r="H9" s="12">
        <f t="shared" si="1"/>
        <v>10666.674999999999</v>
      </c>
      <c r="I9" s="12">
        <f t="shared" si="2"/>
        <v>10644.424999999999</v>
      </c>
      <c r="J9" s="29">
        <f t="shared" si="3"/>
        <v>22.25</v>
      </c>
      <c r="N9" s="12">
        <v>26567.25</v>
      </c>
      <c r="O9">
        <v>26570.95</v>
      </c>
      <c r="P9">
        <v>26221.1</v>
      </c>
      <c r="Q9">
        <v>26254.799999999999</v>
      </c>
      <c r="R9" s="12">
        <f t="shared" si="4"/>
        <v>26348.95</v>
      </c>
      <c r="S9" s="12">
        <f t="shared" si="5"/>
        <v>26396.025000000001</v>
      </c>
      <c r="T9" s="12">
        <f t="shared" si="6"/>
        <v>26301.875</v>
      </c>
      <c r="U9" s="29">
        <f t="shared" si="7"/>
        <v>94.150000000001455</v>
      </c>
    </row>
    <row r="10" spans="1:24" x14ac:dyDescent="0.3">
      <c r="A10" s="39">
        <f>Analysis!A10</f>
        <v>43250</v>
      </c>
      <c r="B10" s="9" t="str">
        <f>Analysis!B10</f>
        <v>Wednesday</v>
      </c>
      <c r="C10" s="12">
        <v>10579</v>
      </c>
      <c r="D10">
        <v>10648.7</v>
      </c>
      <c r="E10">
        <v>10558.45</v>
      </c>
      <c r="F10">
        <v>10614.35</v>
      </c>
      <c r="G10" s="12">
        <f t="shared" si="0"/>
        <v>10607.166666666666</v>
      </c>
      <c r="H10" s="12">
        <f t="shared" si="1"/>
        <v>10603.575000000001</v>
      </c>
      <c r="I10" s="12">
        <f t="shared" si="2"/>
        <v>10610.758333333331</v>
      </c>
      <c r="J10" s="29">
        <f t="shared" si="3"/>
        <v>7.1833333333306655</v>
      </c>
      <c r="N10" s="12">
        <v>26039.9</v>
      </c>
      <c r="O10">
        <v>26405.45</v>
      </c>
      <c r="P10">
        <v>25980.85</v>
      </c>
      <c r="Q10">
        <v>26327.8</v>
      </c>
      <c r="R10" s="12">
        <f t="shared" si="4"/>
        <v>26238.033333333336</v>
      </c>
      <c r="S10" s="12">
        <f t="shared" si="5"/>
        <v>26193.15</v>
      </c>
      <c r="T10" s="12">
        <f t="shared" si="6"/>
        <v>26282.916666666672</v>
      </c>
      <c r="U10" s="29">
        <f t="shared" si="7"/>
        <v>89.766666666670062</v>
      </c>
    </row>
    <row r="11" spans="1:24" x14ac:dyDescent="0.3">
      <c r="A11" s="39">
        <f>Analysis!A11</f>
        <v>43251</v>
      </c>
      <c r="B11" s="9" t="str">
        <f>Analysis!B11</f>
        <v>Thursday</v>
      </c>
      <c r="C11" s="12">
        <v>10670.1</v>
      </c>
      <c r="D11">
        <v>10763.8</v>
      </c>
      <c r="E11">
        <v>10620.4</v>
      </c>
      <c r="F11">
        <v>10736.15</v>
      </c>
      <c r="G11" s="12">
        <f t="shared" si="0"/>
        <v>10706.783333333333</v>
      </c>
      <c r="H11" s="12">
        <f t="shared" si="1"/>
        <v>10692.099999999999</v>
      </c>
      <c r="I11" s="12">
        <f t="shared" si="2"/>
        <v>10721.466666666667</v>
      </c>
      <c r="J11" s="29">
        <f t="shared" si="3"/>
        <v>29.366666666668607</v>
      </c>
      <c r="N11" s="12">
        <v>26587</v>
      </c>
      <c r="O11">
        <v>27164.55</v>
      </c>
      <c r="P11">
        <v>26354.55</v>
      </c>
      <c r="Q11">
        <v>26956.2</v>
      </c>
      <c r="R11" s="12">
        <f t="shared" si="4"/>
        <v>26825.100000000002</v>
      </c>
      <c r="S11" s="12">
        <f t="shared" si="5"/>
        <v>26759.55</v>
      </c>
      <c r="T11" s="12">
        <f t="shared" si="6"/>
        <v>26890.650000000005</v>
      </c>
      <c r="U11" s="29">
        <f t="shared" si="7"/>
        <v>131.10000000000582</v>
      </c>
    </row>
    <row r="12" spans="1:24" x14ac:dyDescent="0.3">
      <c r="A12" s="39">
        <f>Analysis!A12</f>
        <v>43252</v>
      </c>
      <c r="B12" s="9" t="str">
        <f>Analysis!B12</f>
        <v>Friday</v>
      </c>
      <c r="C12" s="12">
        <v>10738.45</v>
      </c>
      <c r="D12">
        <v>10764.75</v>
      </c>
      <c r="E12">
        <v>10681.5</v>
      </c>
      <c r="F12">
        <v>10696.2</v>
      </c>
      <c r="G12" s="12">
        <f t="shared" si="0"/>
        <v>10714.15</v>
      </c>
      <c r="H12" s="12">
        <f t="shared" si="1"/>
        <v>10723.125</v>
      </c>
      <c r="I12" s="12">
        <f t="shared" si="2"/>
        <v>10705.174999999999</v>
      </c>
      <c r="J12" s="29">
        <f t="shared" si="3"/>
        <v>17.950000000000728</v>
      </c>
      <c r="N12" s="12">
        <v>26913.4</v>
      </c>
      <c r="O12">
        <v>26996.799999999999</v>
      </c>
      <c r="P12">
        <v>26658.55</v>
      </c>
      <c r="Q12">
        <v>26692.799999999999</v>
      </c>
      <c r="R12" s="12">
        <f t="shared" si="4"/>
        <v>26782.716666666664</v>
      </c>
      <c r="S12" s="12">
        <f t="shared" si="5"/>
        <v>26827.674999999999</v>
      </c>
      <c r="T12" s="12">
        <f t="shared" si="6"/>
        <v>26737.758333333328</v>
      </c>
      <c r="U12" s="29">
        <f t="shared" si="7"/>
        <v>89.916666666671517</v>
      </c>
    </row>
    <row r="13" spans="1:24" x14ac:dyDescent="0.3">
      <c r="A13" s="39">
        <f>Analysis!A13</f>
        <v>43255</v>
      </c>
      <c r="B13" s="9" t="str">
        <f>Analysis!B13</f>
        <v>Monday</v>
      </c>
      <c r="C13" s="12">
        <v>10765.95</v>
      </c>
      <c r="D13">
        <v>10770.3</v>
      </c>
      <c r="E13">
        <v>10618.35</v>
      </c>
      <c r="F13">
        <v>10628.5</v>
      </c>
      <c r="G13" s="12">
        <f t="shared" si="0"/>
        <v>10672.383333333333</v>
      </c>
      <c r="H13" s="12">
        <f t="shared" si="1"/>
        <v>10694.325000000001</v>
      </c>
      <c r="I13" s="12">
        <f t="shared" si="2"/>
        <v>10650.441666666666</v>
      </c>
      <c r="J13" s="29">
        <f t="shared" si="3"/>
        <v>43.883333333335031</v>
      </c>
      <c r="N13" s="12">
        <v>27023.7</v>
      </c>
      <c r="O13">
        <v>27047.55</v>
      </c>
      <c r="P13">
        <v>26205.9</v>
      </c>
      <c r="Q13">
        <v>26257.55</v>
      </c>
      <c r="R13" s="12">
        <f t="shared" si="4"/>
        <v>26503.666666666668</v>
      </c>
      <c r="S13" s="12">
        <f t="shared" si="5"/>
        <v>26626.724999999999</v>
      </c>
      <c r="T13" s="12">
        <f t="shared" si="6"/>
        <v>26380.608333333337</v>
      </c>
      <c r="U13" s="29">
        <f t="shared" si="7"/>
        <v>246.11666666666133</v>
      </c>
    </row>
    <row r="14" spans="1:24" x14ac:dyDescent="0.3">
      <c r="A14" s="39">
        <f>Analysis!A14</f>
        <v>43256</v>
      </c>
      <c r="B14" s="9" t="str">
        <f>Analysis!B14</f>
        <v>Tuesday</v>
      </c>
      <c r="C14" s="12">
        <v>10630.7</v>
      </c>
      <c r="D14">
        <v>10633.15</v>
      </c>
      <c r="E14">
        <v>10550.9</v>
      </c>
      <c r="F14">
        <v>10593.15</v>
      </c>
      <c r="G14" s="12">
        <f t="shared" si="0"/>
        <v>10592.4</v>
      </c>
      <c r="H14" s="12">
        <f t="shared" si="1"/>
        <v>10592.025</v>
      </c>
      <c r="I14" s="12">
        <f t="shared" si="2"/>
        <v>10592.775</v>
      </c>
      <c r="J14" s="29">
        <f t="shared" si="3"/>
        <v>0.75</v>
      </c>
      <c r="N14" s="12">
        <v>26263</v>
      </c>
      <c r="O14">
        <v>26342.400000000001</v>
      </c>
      <c r="P14">
        <v>26069.55</v>
      </c>
      <c r="Q14">
        <v>26251</v>
      </c>
      <c r="R14" s="12">
        <f t="shared" si="4"/>
        <v>26220.983333333334</v>
      </c>
      <c r="S14" s="12">
        <f t="shared" si="5"/>
        <v>26205.974999999999</v>
      </c>
      <c r="T14" s="12">
        <f t="shared" si="6"/>
        <v>26235.991666666669</v>
      </c>
      <c r="U14" s="29">
        <f t="shared" si="7"/>
        <v>30.016666666670062</v>
      </c>
    </row>
    <row r="15" spans="1:24" x14ac:dyDescent="0.3">
      <c r="A15" s="39">
        <f>Analysis!A15</f>
        <v>43257</v>
      </c>
      <c r="B15" s="9" t="str">
        <f>Analysis!B15</f>
        <v>Wednesday</v>
      </c>
      <c r="C15" s="12">
        <v>10603.45</v>
      </c>
      <c r="D15">
        <v>10698.35</v>
      </c>
      <c r="E15">
        <v>10587.5</v>
      </c>
      <c r="F15">
        <v>10684.65</v>
      </c>
      <c r="G15" s="12">
        <f t="shared" si="0"/>
        <v>10656.833333333334</v>
      </c>
      <c r="H15" s="12">
        <f t="shared" si="1"/>
        <v>10642.924999999999</v>
      </c>
      <c r="I15" s="12">
        <f t="shared" si="2"/>
        <v>10670.741666666669</v>
      </c>
      <c r="J15" s="29">
        <f t="shared" si="3"/>
        <v>27.816666666669335</v>
      </c>
      <c r="N15" s="12">
        <v>26266.9</v>
      </c>
      <c r="O15">
        <v>26425.200000000001</v>
      </c>
      <c r="P15">
        <v>26147.8</v>
      </c>
      <c r="Q15">
        <v>26367.599999999999</v>
      </c>
      <c r="R15" s="12">
        <f t="shared" si="4"/>
        <v>26313.533333333336</v>
      </c>
      <c r="S15" s="12">
        <f t="shared" si="5"/>
        <v>26286.5</v>
      </c>
      <c r="T15" s="12">
        <f t="shared" si="6"/>
        <v>26340.566666666673</v>
      </c>
      <c r="U15" s="29">
        <f t="shared" si="7"/>
        <v>54.066666666672972</v>
      </c>
    </row>
    <row r="16" spans="1:24" x14ac:dyDescent="0.3">
      <c r="A16" s="39">
        <f>Analysis!A16</f>
        <v>43258</v>
      </c>
      <c r="B16" s="9" t="str">
        <f>Analysis!B16</f>
        <v>Thursday</v>
      </c>
      <c r="C16" s="12">
        <v>10722.6</v>
      </c>
      <c r="D16">
        <v>10818</v>
      </c>
      <c r="E16">
        <v>10722.6</v>
      </c>
      <c r="F16">
        <v>10768.35</v>
      </c>
      <c r="G16" s="12">
        <f t="shared" si="0"/>
        <v>10769.65</v>
      </c>
      <c r="H16" s="12">
        <f t="shared" si="1"/>
        <v>10770.3</v>
      </c>
      <c r="I16" s="12">
        <f t="shared" si="2"/>
        <v>10769</v>
      </c>
      <c r="J16" s="29">
        <f t="shared" si="3"/>
        <v>1.2999999999992724</v>
      </c>
      <c r="N16" s="12">
        <v>26577.95</v>
      </c>
      <c r="O16">
        <v>26766.95</v>
      </c>
      <c r="P16">
        <v>26483.9</v>
      </c>
      <c r="Q16">
        <v>26517.8</v>
      </c>
      <c r="R16" s="12">
        <f t="shared" si="4"/>
        <v>26589.550000000003</v>
      </c>
      <c r="S16" s="12">
        <f t="shared" si="5"/>
        <v>26625.425000000003</v>
      </c>
      <c r="T16" s="12">
        <f t="shared" si="6"/>
        <v>26553.675000000003</v>
      </c>
      <c r="U16" s="29">
        <f t="shared" si="7"/>
        <v>71.75</v>
      </c>
    </row>
    <row r="17" spans="1:21" x14ac:dyDescent="0.3">
      <c r="A17" s="39">
        <f>Analysis!A17</f>
        <v>43259</v>
      </c>
      <c r="B17" s="9" t="str">
        <f>Analysis!B17</f>
        <v>Friday</v>
      </c>
      <c r="C17" s="12">
        <v>10736.4</v>
      </c>
      <c r="D17">
        <v>10779.45</v>
      </c>
      <c r="E17">
        <v>10709.05</v>
      </c>
      <c r="F17">
        <v>10767.65</v>
      </c>
      <c r="G17" s="12">
        <f t="shared" si="0"/>
        <v>10752.050000000001</v>
      </c>
      <c r="H17" s="12">
        <f t="shared" si="1"/>
        <v>10744.25</v>
      </c>
      <c r="I17" s="12">
        <f t="shared" si="2"/>
        <v>10759.850000000002</v>
      </c>
      <c r="J17" s="29">
        <f t="shared" si="3"/>
        <v>15.600000000002183</v>
      </c>
      <c r="N17" s="12">
        <v>26457.25</v>
      </c>
      <c r="O17">
        <v>26481</v>
      </c>
      <c r="P17">
        <v>26284.2</v>
      </c>
      <c r="Q17">
        <v>26451.35</v>
      </c>
      <c r="R17" s="12">
        <f t="shared" si="4"/>
        <v>26405.516666666663</v>
      </c>
      <c r="S17" s="12">
        <f t="shared" si="5"/>
        <v>26382.6</v>
      </c>
      <c r="T17" s="12">
        <f t="shared" si="6"/>
        <v>26428.433333333327</v>
      </c>
      <c r="U17" s="29">
        <f t="shared" si="7"/>
        <v>45.833333333328483</v>
      </c>
    </row>
    <row r="18" spans="1:21" x14ac:dyDescent="0.3">
      <c r="A18" s="39">
        <f>Analysis!A18</f>
        <v>43262</v>
      </c>
      <c r="B18" s="9" t="str">
        <f>Analysis!B18</f>
        <v>Monday</v>
      </c>
      <c r="C18" s="12">
        <v>10781.85</v>
      </c>
      <c r="D18">
        <v>10850.55</v>
      </c>
      <c r="E18">
        <v>10777.05</v>
      </c>
      <c r="F18">
        <v>10786.95</v>
      </c>
      <c r="G18" s="12">
        <f t="shared" si="0"/>
        <v>10804.85</v>
      </c>
      <c r="H18" s="12">
        <f t="shared" si="1"/>
        <v>10813.8</v>
      </c>
      <c r="I18" s="12">
        <f t="shared" si="2"/>
        <v>10795.900000000001</v>
      </c>
      <c r="J18" s="29">
        <f t="shared" si="3"/>
        <v>17.899999999997817</v>
      </c>
      <c r="N18" s="12">
        <v>26473.200000000001</v>
      </c>
      <c r="O18">
        <v>26653</v>
      </c>
      <c r="P18">
        <v>26421.95</v>
      </c>
      <c r="Q18">
        <v>26453.55</v>
      </c>
      <c r="R18" s="12">
        <f t="shared" si="4"/>
        <v>26509.5</v>
      </c>
      <c r="S18" s="12">
        <f t="shared" si="5"/>
        <v>26537.474999999999</v>
      </c>
      <c r="T18" s="12">
        <f t="shared" si="6"/>
        <v>26481.525000000001</v>
      </c>
      <c r="U18" s="29">
        <f t="shared" si="7"/>
        <v>55.94999999999709</v>
      </c>
    </row>
    <row r="19" spans="1:21" x14ac:dyDescent="0.3">
      <c r="A19" s="39">
        <f>Analysis!A19</f>
        <v>43263</v>
      </c>
      <c r="B19" s="9" t="str">
        <f>Analysis!B19</f>
        <v>Tuesday</v>
      </c>
      <c r="C19" s="12">
        <v>10816.15</v>
      </c>
      <c r="D19">
        <v>10856.55</v>
      </c>
      <c r="E19">
        <v>10789.4</v>
      </c>
      <c r="F19">
        <v>10842.85</v>
      </c>
      <c r="G19" s="12">
        <f t="shared" si="0"/>
        <v>10829.599999999999</v>
      </c>
      <c r="H19" s="12">
        <f t="shared" si="1"/>
        <v>10822.974999999999</v>
      </c>
      <c r="I19" s="12">
        <f t="shared" si="2"/>
        <v>10836.224999999999</v>
      </c>
      <c r="J19" s="29">
        <f t="shared" si="3"/>
        <v>13.25</v>
      </c>
      <c r="N19" s="12">
        <v>26566.6</v>
      </c>
      <c r="O19">
        <v>26656.45</v>
      </c>
      <c r="P19">
        <v>26449.85</v>
      </c>
      <c r="Q19">
        <v>26607.1</v>
      </c>
      <c r="R19" s="12">
        <f t="shared" si="4"/>
        <v>26571.133333333331</v>
      </c>
      <c r="S19" s="12">
        <f t="shared" si="5"/>
        <v>26553.15</v>
      </c>
      <c r="T19" s="12">
        <f t="shared" si="6"/>
        <v>26589.116666666661</v>
      </c>
      <c r="U19" s="29">
        <f t="shared" si="7"/>
        <v>35.966666666659876</v>
      </c>
    </row>
    <row r="20" spans="1:21" x14ac:dyDescent="0.3">
      <c r="A20" s="39">
        <f>Analysis!A20</f>
        <v>43264</v>
      </c>
      <c r="B20" s="9" t="str">
        <f>Analysis!B20</f>
        <v>Wednesday</v>
      </c>
      <c r="C20" s="12">
        <v>10887.5</v>
      </c>
      <c r="D20">
        <v>10893.25</v>
      </c>
      <c r="E20">
        <v>10842.65</v>
      </c>
      <c r="F20">
        <v>10856.7</v>
      </c>
      <c r="G20" s="12">
        <f t="shared" si="0"/>
        <v>10864.2</v>
      </c>
      <c r="H20" s="12">
        <f t="shared" si="1"/>
        <v>10867.95</v>
      </c>
      <c r="I20" s="12">
        <f t="shared" si="2"/>
        <v>10860.45</v>
      </c>
      <c r="J20" s="29">
        <f t="shared" si="3"/>
        <v>7.5</v>
      </c>
      <c r="N20" s="12">
        <v>26721.95</v>
      </c>
      <c r="O20">
        <v>26765.45</v>
      </c>
      <c r="P20">
        <v>26598.2</v>
      </c>
      <c r="Q20">
        <v>26642.799999999999</v>
      </c>
      <c r="R20" s="12">
        <f t="shared" si="4"/>
        <v>26668.816666666666</v>
      </c>
      <c r="S20" s="12">
        <f t="shared" si="5"/>
        <v>26681.825000000001</v>
      </c>
      <c r="T20" s="12">
        <f t="shared" si="6"/>
        <v>26655.808333333331</v>
      </c>
      <c r="U20" s="29">
        <f t="shared" si="7"/>
        <v>26.016666666670062</v>
      </c>
    </row>
    <row r="21" spans="1:21" x14ac:dyDescent="0.3">
      <c r="A21" s="39">
        <f>Analysis!A21</f>
        <v>43265</v>
      </c>
      <c r="B21" s="9" t="str">
        <f>Analysis!B21</f>
        <v>Thursday</v>
      </c>
      <c r="C21" s="12">
        <v>10832.9</v>
      </c>
      <c r="D21">
        <v>10833.7</v>
      </c>
      <c r="E21">
        <v>10773.55</v>
      </c>
      <c r="F21">
        <v>10808.05</v>
      </c>
      <c r="G21" s="12">
        <f t="shared" si="0"/>
        <v>10805.1</v>
      </c>
      <c r="H21" s="12">
        <f t="shared" si="1"/>
        <v>10803.625</v>
      </c>
      <c r="I21" s="12">
        <f t="shared" si="2"/>
        <v>10806.575000000001</v>
      </c>
      <c r="J21" s="29">
        <f t="shared" si="3"/>
        <v>2.9500000000007276</v>
      </c>
      <c r="N21" s="12">
        <v>26612.3</v>
      </c>
      <c r="O21">
        <v>26623.25</v>
      </c>
      <c r="P21">
        <v>26503.1</v>
      </c>
      <c r="Q21">
        <v>26562.25</v>
      </c>
      <c r="R21" s="12">
        <f t="shared" si="4"/>
        <v>26562.866666666669</v>
      </c>
      <c r="S21" s="12">
        <f t="shared" si="5"/>
        <v>26563.174999999999</v>
      </c>
      <c r="T21" s="12">
        <f t="shared" si="6"/>
        <v>26562.558333333338</v>
      </c>
      <c r="U21" s="29">
        <f t="shared" si="7"/>
        <v>0.61666666666133096</v>
      </c>
    </row>
    <row r="22" spans="1:21" x14ac:dyDescent="0.3">
      <c r="A22" s="39">
        <f>Analysis!A22</f>
        <v>43266</v>
      </c>
      <c r="B22" s="9" t="str">
        <f>Analysis!B22</f>
        <v>Friday</v>
      </c>
      <c r="C22" s="12">
        <v>10808.65</v>
      </c>
      <c r="D22">
        <v>10834</v>
      </c>
      <c r="E22">
        <v>10755.4</v>
      </c>
      <c r="F22">
        <v>10817.7</v>
      </c>
      <c r="G22" s="12">
        <f t="shared" si="0"/>
        <v>10802.366666666667</v>
      </c>
      <c r="H22" s="12">
        <f t="shared" si="1"/>
        <v>10794.7</v>
      </c>
      <c r="I22" s="12">
        <f t="shared" si="2"/>
        <v>10810.033333333333</v>
      </c>
      <c r="J22" s="29">
        <f t="shared" si="3"/>
        <v>15.333333333332121</v>
      </c>
      <c r="N22" s="12">
        <v>26513.7</v>
      </c>
      <c r="O22">
        <v>26586.400000000001</v>
      </c>
      <c r="P22">
        <v>26344.95</v>
      </c>
      <c r="Q22">
        <v>26417.4</v>
      </c>
      <c r="R22" s="12">
        <f t="shared" si="4"/>
        <v>26449.583333333332</v>
      </c>
      <c r="S22" s="12">
        <f t="shared" si="5"/>
        <v>26465.675000000003</v>
      </c>
      <c r="T22" s="12">
        <f t="shared" si="6"/>
        <v>26433.491666666661</v>
      </c>
      <c r="U22" s="29">
        <f t="shared" si="7"/>
        <v>32.183333333341579</v>
      </c>
    </row>
    <row r="23" spans="1:21" x14ac:dyDescent="0.3">
      <c r="A23" s="39">
        <f>Analysis!A23</f>
        <v>43269</v>
      </c>
      <c r="B23" s="9" t="str">
        <f>Analysis!B23</f>
        <v>Monday</v>
      </c>
      <c r="C23" s="12">
        <v>10830.2</v>
      </c>
      <c r="D23">
        <v>10830.2</v>
      </c>
      <c r="E23">
        <v>10787.35</v>
      </c>
      <c r="F23">
        <v>10799.85</v>
      </c>
      <c r="G23" s="12">
        <f t="shared" si="0"/>
        <v>10805.800000000001</v>
      </c>
      <c r="H23" s="12">
        <f t="shared" si="1"/>
        <v>10808.775000000001</v>
      </c>
      <c r="I23" s="12">
        <f t="shared" si="2"/>
        <v>10802.825000000001</v>
      </c>
      <c r="J23" s="29">
        <f t="shared" si="3"/>
        <v>5.9500000000007276</v>
      </c>
      <c r="N23" s="12">
        <v>26444.3</v>
      </c>
      <c r="O23">
        <v>26477.5</v>
      </c>
      <c r="P23">
        <v>26322.45</v>
      </c>
      <c r="Q23">
        <v>26409.3</v>
      </c>
      <c r="R23" s="12">
        <f t="shared" si="4"/>
        <v>26403.083333333332</v>
      </c>
      <c r="S23" s="12">
        <f t="shared" si="5"/>
        <v>26399.974999999999</v>
      </c>
      <c r="T23" s="12">
        <f t="shared" si="6"/>
        <v>26406.191666666666</v>
      </c>
      <c r="U23" s="29">
        <f t="shared" si="7"/>
        <v>6.2166666666671517</v>
      </c>
    </row>
    <row r="24" spans="1:21" x14ac:dyDescent="0.3">
      <c r="A24" s="39">
        <f>Analysis!A24</f>
        <v>43270</v>
      </c>
      <c r="B24" s="9" t="str">
        <f>Analysis!B24</f>
        <v>Tuesday</v>
      </c>
      <c r="C24" s="12">
        <v>10789.45</v>
      </c>
      <c r="D24">
        <v>10789.45</v>
      </c>
      <c r="E24">
        <v>10701.2</v>
      </c>
      <c r="F24">
        <v>10710.45</v>
      </c>
      <c r="G24" s="12">
        <f t="shared" si="0"/>
        <v>10733.7</v>
      </c>
      <c r="H24" s="12">
        <f t="shared" si="1"/>
        <v>10745.325000000001</v>
      </c>
      <c r="I24" s="12">
        <f t="shared" si="2"/>
        <v>10722.075000000001</v>
      </c>
      <c r="J24" s="29">
        <f t="shared" si="3"/>
        <v>23.25</v>
      </c>
      <c r="N24" s="12">
        <v>26448.1</v>
      </c>
      <c r="O24">
        <v>26448.1</v>
      </c>
      <c r="P24">
        <v>26224.75</v>
      </c>
      <c r="Q24">
        <v>26265.75</v>
      </c>
      <c r="R24" s="12">
        <f t="shared" si="4"/>
        <v>26312.866666666669</v>
      </c>
      <c r="S24" s="12">
        <f t="shared" si="5"/>
        <v>26336.424999999999</v>
      </c>
      <c r="T24" s="12">
        <f t="shared" si="6"/>
        <v>26289.308333333338</v>
      </c>
      <c r="U24" s="29">
        <f t="shared" si="7"/>
        <v>47.116666666661331</v>
      </c>
    </row>
    <row r="25" spans="1:21" x14ac:dyDescent="0.3">
      <c r="A25" s="39">
        <f>Analysis!A25</f>
        <v>43271</v>
      </c>
      <c r="B25" s="9" t="str">
        <f>Analysis!B25</f>
        <v>Wednesday</v>
      </c>
      <c r="C25" s="12">
        <v>10734.65</v>
      </c>
      <c r="D25">
        <v>10781.8</v>
      </c>
      <c r="E25">
        <v>10724.05</v>
      </c>
      <c r="F25">
        <v>10772.05</v>
      </c>
      <c r="G25" s="12">
        <f t="shared" si="0"/>
        <v>10759.3</v>
      </c>
      <c r="H25" s="12">
        <f t="shared" si="1"/>
        <v>10752.924999999999</v>
      </c>
      <c r="I25" s="12">
        <f t="shared" si="2"/>
        <v>10765.674999999999</v>
      </c>
      <c r="J25" s="29">
        <f t="shared" si="3"/>
        <v>12.75</v>
      </c>
      <c r="N25" s="12">
        <v>26320.45</v>
      </c>
      <c r="O25">
        <v>26574.75</v>
      </c>
      <c r="P25">
        <v>26309.95</v>
      </c>
      <c r="Q25">
        <v>26557.7</v>
      </c>
      <c r="R25" s="12">
        <f t="shared" si="4"/>
        <v>26480.799999999999</v>
      </c>
      <c r="S25" s="12">
        <f t="shared" si="5"/>
        <v>26442.35</v>
      </c>
      <c r="T25" s="12">
        <f t="shared" si="6"/>
        <v>26519.25</v>
      </c>
      <c r="U25" s="29">
        <f t="shared" si="7"/>
        <v>76.900000000001455</v>
      </c>
    </row>
    <row r="26" spans="1:21" x14ac:dyDescent="0.3">
      <c r="A26" s="39">
        <f>Analysis!A26</f>
        <v>43272</v>
      </c>
      <c r="B26" s="9" t="str">
        <f>Analysis!B26</f>
        <v>Thursday</v>
      </c>
      <c r="C26" s="12">
        <v>10808.45</v>
      </c>
      <c r="D26">
        <v>10809.6</v>
      </c>
      <c r="E26">
        <v>10725.9</v>
      </c>
      <c r="F26">
        <v>10741.1</v>
      </c>
      <c r="G26" s="12">
        <f t="shared" si="0"/>
        <v>10758.866666666667</v>
      </c>
      <c r="H26" s="12">
        <f t="shared" si="1"/>
        <v>10767.75</v>
      </c>
      <c r="I26" s="12">
        <f t="shared" si="2"/>
        <v>10749.983333333334</v>
      </c>
      <c r="J26" s="29">
        <f t="shared" si="3"/>
        <v>17.766666666666424</v>
      </c>
      <c r="N26" s="12">
        <v>26645.3</v>
      </c>
      <c r="O26">
        <v>26682.95</v>
      </c>
      <c r="P26">
        <v>26454.95</v>
      </c>
      <c r="Q26">
        <v>26496.95</v>
      </c>
      <c r="R26" s="12">
        <f t="shared" si="4"/>
        <v>26544.95</v>
      </c>
      <c r="S26" s="12">
        <f t="shared" si="5"/>
        <v>26568.95</v>
      </c>
      <c r="T26" s="12">
        <f t="shared" si="6"/>
        <v>26520.95</v>
      </c>
      <c r="U26" s="29">
        <f t="shared" si="7"/>
        <v>48</v>
      </c>
    </row>
    <row r="27" spans="1:21" x14ac:dyDescent="0.3">
      <c r="A27" s="39">
        <f>Analysis!A27</f>
        <v>43273</v>
      </c>
      <c r="B27" s="9" t="str">
        <f>Analysis!B27</f>
        <v>Friday</v>
      </c>
      <c r="C27" s="12">
        <v>10742.7</v>
      </c>
      <c r="D27">
        <v>10837</v>
      </c>
      <c r="E27">
        <v>10710.45</v>
      </c>
      <c r="F27">
        <v>10821.85</v>
      </c>
      <c r="G27" s="12">
        <f t="shared" si="0"/>
        <v>10789.766666666668</v>
      </c>
      <c r="H27" s="12">
        <f t="shared" si="1"/>
        <v>10773.725</v>
      </c>
      <c r="I27" s="12">
        <f t="shared" si="2"/>
        <v>10805.808333333336</v>
      </c>
      <c r="J27" s="29">
        <f t="shared" si="3"/>
        <v>32.083333333335759</v>
      </c>
      <c r="N27" s="12">
        <v>26518.400000000001</v>
      </c>
      <c r="O27">
        <v>26806.55</v>
      </c>
      <c r="P27">
        <v>26364.25</v>
      </c>
      <c r="Q27">
        <v>26766.85</v>
      </c>
      <c r="R27" s="12">
        <f t="shared" si="4"/>
        <v>26645.883333333331</v>
      </c>
      <c r="S27" s="12">
        <f t="shared" si="5"/>
        <v>26585.4</v>
      </c>
      <c r="T27" s="12">
        <f t="shared" si="6"/>
        <v>26706.366666666661</v>
      </c>
      <c r="U27" s="29">
        <f t="shared" si="7"/>
        <v>120.96666666665988</v>
      </c>
    </row>
    <row r="28" spans="1:21" x14ac:dyDescent="0.3">
      <c r="A28" s="39">
        <f>Analysis!A28</f>
        <v>43276</v>
      </c>
      <c r="B28" s="9" t="str">
        <f>Analysis!B28</f>
        <v>Monday</v>
      </c>
      <c r="C28" s="12">
        <v>10822.9</v>
      </c>
      <c r="D28">
        <v>10831.05</v>
      </c>
      <c r="E28">
        <v>10753.05</v>
      </c>
      <c r="F28">
        <v>10762.45</v>
      </c>
      <c r="G28" s="12">
        <f t="shared" si="0"/>
        <v>10782.183333333332</v>
      </c>
      <c r="H28" s="12">
        <f t="shared" si="1"/>
        <v>10792.05</v>
      </c>
      <c r="I28" s="12">
        <f t="shared" si="2"/>
        <v>10772.316666666666</v>
      </c>
      <c r="J28" s="29">
        <f t="shared" si="3"/>
        <v>19.733333333333576</v>
      </c>
      <c r="N28" s="12">
        <v>26718.15</v>
      </c>
      <c r="O28">
        <v>26804.9</v>
      </c>
      <c r="P28">
        <v>26573</v>
      </c>
      <c r="Q28">
        <v>26609.7</v>
      </c>
      <c r="R28" s="12">
        <f t="shared" si="4"/>
        <v>26662.533333333336</v>
      </c>
      <c r="S28" s="12">
        <f t="shared" si="5"/>
        <v>26688.95</v>
      </c>
      <c r="T28" s="12">
        <f t="shared" si="6"/>
        <v>26636.116666666672</v>
      </c>
      <c r="U28" s="29">
        <f t="shared" si="7"/>
        <v>52.833333333328483</v>
      </c>
    </row>
    <row r="29" spans="1:21" x14ac:dyDescent="0.3">
      <c r="A29" s="39">
        <f>Analysis!A29</f>
        <v>43277</v>
      </c>
      <c r="B29" s="9" t="str">
        <f>Analysis!B29</f>
        <v>Tuesday</v>
      </c>
      <c r="C29" s="12">
        <v>10742.7</v>
      </c>
      <c r="D29">
        <v>10805.25</v>
      </c>
      <c r="E29">
        <v>10732.55</v>
      </c>
      <c r="F29">
        <v>10769.15</v>
      </c>
      <c r="G29" s="12">
        <f t="shared" si="0"/>
        <v>10768.983333333332</v>
      </c>
      <c r="H29" s="12">
        <f t="shared" si="1"/>
        <v>10768.9</v>
      </c>
      <c r="I29" s="12">
        <f t="shared" si="2"/>
        <v>10769.066666666664</v>
      </c>
      <c r="J29" s="29">
        <f t="shared" si="3"/>
        <v>0.16666666666424135</v>
      </c>
      <c r="N29" s="12">
        <v>26495.65</v>
      </c>
      <c r="O29">
        <v>26712.6</v>
      </c>
      <c r="P29">
        <v>26479.65</v>
      </c>
      <c r="Q29">
        <v>26601.7</v>
      </c>
      <c r="R29" s="12">
        <f t="shared" si="4"/>
        <v>26597.983333333334</v>
      </c>
      <c r="S29" s="12">
        <f t="shared" si="5"/>
        <v>26596.125</v>
      </c>
      <c r="T29" s="12">
        <f t="shared" si="6"/>
        <v>26599.841666666667</v>
      </c>
      <c r="U29" s="29">
        <f t="shared" si="7"/>
        <v>3.7166666666671517</v>
      </c>
    </row>
    <row r="30" spans="1:21" x14ac:dyDescent="0.3">
      <c r="A30" s="39">
        <f>Analysis!A30</f>
        <v>43278</v>
      </c>
      <c r="B30" s="9" t="str">
        <f>Analysis!B30</f>
        <v>Wednesday</v>
      </c>
      <c r="C30" s="12">
        <v>10785.5</v>
      </c>
      <c r="D30">
        <v>10785.5</v>
      </c>
      <c r="E30">
        <v>10652.4</v>
      </c>
      <c r="F30">
        <v>10671.4</v>
      </c>
      <c r="G30" s="12">
        <f t="shared" si="0"/>
        <v>10703.1</v>
      </c>
      <c r="H30" s="12">
        <f t="shared" si="1"/>
        <v>10718.95</v>
      </c>
      <c r="I30" s="12">
        <f t="shared" si="2"/>
        <v>10687.25</v>
      </c>
      <c r="J30" s="29">
        <f t="shared" si="3"/>
        <v>31.700000000000728</v>
      </c>
      <c r="N30" s="12">
        <v>26616.3</v>
      </c>
      <c r="O30">
        <v>26634.3</v>
      </c>
      <c r="P30">
        <v>26336.5</v>
      </c>
      <c r="Q30">
        <v>26423.4</v>
      </c>
      <c r="R30" s="12">
        <f t="shared" si="4"/>
        <v>26464.733333333337</v>
      </c>
      <c r="S30" s="12">
        <f t="shared" si="5"/>
        <v>26485.4</v>
      </c>
      <c r="T30" s="12">
        <f t="shared" si="6"/>
        <v>26444.066666666673</v>
      </c>
      <c r="U30" s="29">
        <f t="shared" si="7"/>
        <v>41.333333333328483</v>
      </c>
    </row>
    <row r="31" spans="1:21" x14ac:dyDescent="0.3">
      <c r="A31" s="39">
        <f>Analysis!A31</f>
        <v>43279</v>
      </c>
      <c r="B31" s="9" t="str">
        <f>Analysis!B31</f>
        <v>Thursday</v>
      </c>
      <c r="C31" s="12">
        <v>10660.8</v>
      </c>
      <c r="D31">
        <v>10674.2</v>
      </c>
      <c r="E31">
        <v>10557.7</v>
      </c>
      <c r="F31">
        <v>10589.1</v>
      </c>
      <c r="G31" s="12">
        <f t="shared" si="0"/>
        <v>10607</v>
      </c>
      <c r="H31" s="12">
        <f t="shared" si="1"/>
        <v>10615.95</v>
      </c>
      <c r="I31" s="12">
        <f t="shared" si="2"/>
        <v>10598.05</v>
      </c>
      <c r="J31" s="29">
        <f t="shared" si="3"/>
        <v>17.900000000001455</v>
      </c>
      <c r="N31" s="12">
        <v>26398.1</v>
      </c>
      <c r="O31">
        <v>26487.85</v>
      </c>
      <c r="P31">
        <v>26161</v>
      </c>
      <c r="Q31">
        <v>26324.6</v>
      </c>
      <c r="R31" s="12">
        <f t="shared" si="4"/>
        <v>26324.483333333334</v>
      </c>
      <c r="S31" s="12">
        <f t="shared" si="5"/>
        <v>26324.424999999999</v>
      </c>
      <c r="T31" s="12">
        <f t="shared" si="6"/>
        <v>26324.541666666668</v>
      </c>
      <c r="U31" s="29">
        <f t="shared" si="7"/>
        <v>0.11666666666860692</v>
      </c>
    </row>
    <row r="32" spans="1:21" x14ac:dyDescent="0.3">
      <c r="A32" s="39">
        <f>Analysis!A32</f>
        <v>43280</v>
      </c>
      <c r="B32" s="9" t="str">
        <f>Analysis!B32</f>
        <v>Friday</v>
      </c>
      <c r="C32" s="12">
        <v>10612.85</v>
      </c>
      <c r="D32">
        <v>10723.05</v>
      </c>
      <c r="E32">
        <v>10612.35</v>
      </c>
      <c r="F32">
        <v>10714.3</v>
      </c>
      <c r="G32" s="12">
        <f t="shared" si="0"/>
        <v>10683.233333333334</v>
      </c>
      <c r="H32" s="12">
        <f t="shared" si="1"/>
        <v>10667.7</v>
      </c>
      <c r="I32" s="12">
        <f t="shared" si="2"/>
        <v>10698.766666666666</v>
      </c>
      <c r="J32" s="29">
        <f t="shared" si="3"/>
        <v>31.066666666665697</v>
      </c>
      <c r="N32" s="12">
        <v>26312.7</v>
      </c>
      <c r="O32">
        <v>26465</v>
      </c>
      <c r="P32">
        <v>26291.35</v>
      </c>
      <c r="Q32">
        <v>26364.2</v>
      </c>
      <c r="R32" s="12">
        <f t="shared" si="4"/>
        <v>26373.516666666666</v>
      </c>
      <c r="S32" s="12">
        <f t="shared" si="5"/>
        <v>26378.174999999999</v>
      </c>
      <c r="T32" s="12">
        <f t="shared" si="6"/>
        <v>26368.858333333334</v>
      </c>
      <c r="U32" s="29">
        <f t="shared" si="7"/>
        <v>9.3166666666656965</v>
      </c>
    </row>
    <row r="33" spans="1:21" x14ac:dyDescent="0.3">
      <c r="A33" s="39">
        <f>Analysis!A33</f>
        <v>43283</v>
      </c>
      <c r="B33" s="9" t="str">
        <f>Analysis!B33</f>
        <v>Monday</v>
      </c>
      <c r="C33" s="12">
        <v>10732.35</v>
      </c>
      <c r="D33">
        <v>10736.15</v>
      </c>
      <c r="E33">
        <v>10604.65</v>
      </c>
      <c r="F33">
        <v>10657.3</v>
      </c>
      <c r="G33" s="12">
        <f t="shared" si="0"/>
        <v>10666.033333333333</v>
      </c>
      <c r="H33" s="12">
        <f t="shared" si="1"/>
        <v>10670.4</v>
      </c>
      <c r="I33" s="12">
        <f t="shared" si="2"/>
        <v>10661.666666666666</v>
      </c>
      <c r="J33" s="29">
        <f t="shared" si="3"/>
        <v>8.7333333333335759</v>
      </c>
      <c r="N33" s="12">
        <v>26364.45</v>
      </c>
      <c r="O33">
        <v>26371.599999999999</v>
      </c>
      <c r="P33">
        <v>26060.6</v>
      </c>
      <c r="Q33">
        <v>26230.3</v>
      </c>
      <c r="R33" s="12">
        <f t="shared" si="4"/>
        <v>26220.833333333332</v>
      </c>
      <c r="S33" s="12">
        <f t="shared" si="5"/>
        <v>26216.1</v>
      </c>
      <c r="T33" s="12">
        <f t="shared" si="6"/>
        <v>26225.566666666666</v>
      </c>
      <c r="U33" s="29">
        <f t="shared" si="7"/>
        <v>9.4666666666671517</v>
      </c>
    </row>
    <row r="34" spans="1:21" x14ac:dyDescent="0.3">
      <c r="A34" s="39">
        <f>Analysis!A34</f>
        <v>43284</v>
      </c>
      <c r="B34" s="9" t="str">
        <f>Analysis!B34</f>
        <v>Tuesday</v>
      </c>
      <c r="C34" s="12">
        <v>10668.6</v>
      </c>
      <c r="D34">
        <v>10713.3</v>
      </c>
      <c r="E34">
        <v>10630.25</v>
      </c>
      <c r="F34">
        <v>10699.9</v>
      </c>
      <c r="G34" s="12">
        <f t="shared" si="0"/>
        <v>10681.15</v>
      </c>
      <c r="H34" s="12">
        <f t="shared" si="1"/>
        <v>10671.775</v>
      </c>
      <c r="I34" s="12">
        <f t="shared" si="2"/>
        <v>10690.525</v>
      </c>
      <c r="J34" s="29">
        <f t="shared" si="3"/>
        <v>18.75</v>
      </c>
      <c r="N34" s="12">
        <v>26210.1</v>
      </c>
      <c r="O34">
        <v>26316.1</v>
      </c>
      <c r="P34">
        <v>26142</v>
      </c>
      <c r="Q34">
        <v>26204.1</v>
      </c>
      <c r="R34" s="12">
        <f t="shared" si="4"/>
        <v>26220.733333333334</v>
      </c>
      <c r="S34" s="12">
        <f t="shared" si="5"/>
        <v>26229.05</v>
      </c>
      <c r="T34" s="12">
        <f t="shared" si="6"/>
        <v>26212.416666666668</v>
      </c>
      <c r="U34" s="29">
        <f t="shared" si="7"/>
        <v>16.633333333331393</v>
      </c>
    </row>
    <row r="35" spans="1:21" x14ac:dyDescent="0.3">
      <c r="A35" s="39">
        <f>Analysis!A35</f>
        <v>43285</v>
      </c>
      <c r="B35" s="9" t="str">
        <f>Analysis!B35</f>
        <v>Wednesday</v>
      </c>
      <c r="C35" s="12">
        <v>10715</v>
      </c>
      <c r="D35">
        <v>10777.15</v>
      </c>
      <c r="E35">
        <v>10677.75</v>
      </c>
      <c r="F35">
        <v>10769.9</v>
      </c>
      <c r="G35" s="12">
        <f t="shared" si="0"/>
        <v>10741.6</v>
      </c>
      <c r="H35" s="12">
        <f t="shared" si="1"/>
        <v>10727.45</v>
      </c>
      <c r="I35" s="12">
        <f t="shared" si="2"/>
        <v>10755.75</v>
      </c>
      <c r="J35" s="29">
        <f t="shared" si="3"/>
        <v>28.299999999999272</v>
      </c>
      <c r="N35" s="12">
        <v>26249.25</v>
      </c>
      <c r="O35">
        <v>26480.5</v>
      </c>
      <c r="P35">
        <v>26132.9</v>
      </c>
      <c r="Q35">
        <v>26433.95</v>
      </c>
      <c r="R35" s="12">
        <f t="shared" si="4"/>
        <v>26349.116666666669</v>
      </c>
      <c r="S35" s="12">
        <f t="shared" si="5"/>
        <v>26306.7</v>
      </c>
      <c r="T35" s="12">
        <f t="shared" si="6"/>
        <v>26391.533333333336</v>
      </c>
      <c r="U35" s="29">
        <f t="shared" si="7"/>
        <v>84.833333333335759</v>
      </c>
    </row>
    <row r="36" spans="1:21" x14ac:dyDescent="0.3">
      <c r="A36" s="39">
        <f>Analysis!A36</f>
        <v>43286</v>
      </c>
      <c r="B36" s="9" t="str">
        <f>Analysis!B36</f>
        <v>Thursday</v>
      </c>
      <c r="C36" s="12">
        <v>10786.05</v>
      </c>
      <c r="D36">
        <v>10786.05</v>
      </c>
      <c r="E36">
        <v>10726.25</v>
      </c>
      <c r="F36">
        <v>10749.75</v>
      </c>
      <c r="G36" s="12">
        <f t="shared" si="0"/>
        <v>10754.016666666666</v>
      </c>
      <c r="H36" s="12">
        <f t="shared" si="1"/>
        <v>10756.15</v>
      </c>
      <c r="I36" s="12">
        <f t="shared" si="2"/>
        <v>10751.883333333333</v>
      </c>
      <c r="J36" s="29">
        <f t="shared" si="3"/>
        <v>4.2666666666664241</v>
      </c>
      <c r="N36" s="12">
        <v>26481.55</v>
      </c>
      <c r="O36">
        <v>26598.45</v>
      </c>
      <c r="P36">
        <v>26415.200000000001</v>
      </c>
      <c r="Q36">
        <v>26503.3</v>
      </c>
      <c r="R36" s="12">
        <f t="shared" si="4"/>
        <v>26505.649999999998</v>
      </c>
      <c r="S36" s="12">
        <f t="shared" si="5"/>
        <v>26506.825000000001</v>
      </c>
      <c r="T36" s="12">
        <f t="shared" si="6"/>
        <v>26504.474999999995</v>
      </c>
      <c r="U36" s="29">
        <f t="shared" si="7"/>
        <v>2.3500000000058208</v>
      </c>
    </row>
    <row r="37" spans="1:21" x14ac:dyDescent="0.3">
      <c r="A37" s="39">
        <f>Analysis!A37</f>
        <v>43287</v>
      </c>
      <c r="B37" s="9" t="str">
        <f>Analysis!B37</f>
        <v>Friday</v>
      </c>
      <c r="C37" s="12">
        <v>10744.15</v>
      </c>
      <c r="D37">
        <v>10816.35</v>
      </c>
      <c r="E37">
        <v>10735.05</v>
      </c>
      <c r="F37">
        <v>10772.65</v>
      </c>
      <c r="G37" s="12">
        <f t="shared" si="0"/>
        <v>10774.683333333334</v>
      </c>
      <c r="H37" s="12">
        <f t="shared" si="1"/>
        <v>10775.7</v>
      </c>
      <c r="I37" s="12">
        <f t="shared" si="2"/>
        <v>10773.666666666668</v>
      </c>
      <c r="J37" s="29">
        <f t="shared" si="3"/>
        <v>2.0333333333328483</v>
      </c>
      <c r="N37" s="12">
        <v>26427.55</v>
      </c>
      <c r="O37">
        <v>26609.85</v>
      </c>
      <c r="P37">
        <v>26410</v>
      </c>
      <c r="Q37">
        <v>26493.85</v>
      </c>
      <c r="R37" s="12">
        <f t="shared" si="4"/>
        <v>26504.566666666666</v>
      </c>
      <c r="S37" s="12">
        <f t="shared" si="5"/>
        <v>26509.924999999999</v>
      </c>
      <c r="T37" s="12">
        <f t="shared" si="6"/>
        <v>26499.208333333332</v>
      </c>
      <c r="U37" s="29">
        <f t="shared" si="7"/>
        <v>10.716666666667152</v>
      </c>
    </row>
    <row r="38" spans="1:21" x14ac:dyDescent="0.3">
      <c r="A38" s="39">
        <f>Analysis!A38</f>
        <v>43290</v>
      </c>
      <c r="B38" s="9" t="str">
        <f>Analysis!B38</f>
        <v>Monday</v>
      </c>
      <c r="C38" s="12">
        <v>10838.3</v>
      </c>
      <c r="D38">
        <v>10860.35</v>
      </c>
      <c r="E38">
        <v>10807.15</v>
      </c>
      <c r="F38">
        <v>10852.9</v>
      </c>
      <c r="G38" s="12">
        <f t="shared" si="0"/>
        <v>10840.133333333333</v>
      </c>
      <c r="H38" s="12">
        <f t="shared" si="1"/>
        <v>10833.75</v>
      </c>
      <c r="I38" s="12">
        <f t="shared" si="2"/>
        <v>10846.516666666666</v>
      </c>
      <c r="J38" s="29">
        <f t="shared" si="3"/>
        <v>12.766666666666424</v>
      </c>
      <c r="N38" s="12">
        <v>26642.35</v>
      </c>
      <c r="O38">
        <v>26781.200000000001</v>
      </c>
      <c r="P38">
        <v>26611.55</v>
      </c>
      <c r="Q38">
        <v>26753.3</v>
      </c>
      <c r="R38" s="12">
        <f t="shared" si="4"/>
        <v>26715.350000000002</v>
      </c>
      <c r="S38" s="12">
        <f t="shared" si="5"/>
        <v>26696.375</v>
      </c>
      <c r="T38" s="12">
        <f t="shared" si="6"/>
        <v>26734.325000000004</v>
      </c>
      <c r="U38" s="29">
        <f t="shared" si="7"/>
        <v>37.950000000004366</v>
      </c>
    </row>
    <row r="39" spans="1:21" x14ac:dyDescent="0.3">
      <c r="A39" s="39">
        <f>Analysis!A39</f>
        <v>43291</v>
      </c>
      <c r="B39" s="9" t="str">
        <f>Analysis!B39</f>
        <v>Tuesday</v>
      </c>
      <c r="C39" s="12">
        <v>10902.75</v>
      </c>
      <c r="D39">
        <v>10956.9</v>
      </c>
      <c r="E39">
        <v>10876.65</v>
      </c>
      <c r="F39">
        <v>10947.25</v>
      </c>
      <c r="G39" s="12">
        <f t="shared" si="0"/>
        <v>10926.933333333334</v>
      </c>
      <c r="H39" s="12">
        <f t="shared" si="1"/>
        <v>10916.775</v>
      </c>
      <c r="I39" s="12">
        <f t="shared" si="2"/>
        <v>10937.091666666669</v>
      </c>
      <c r="J39" s="29">
        <f t="shared" si="3"/>
        <v>20.316666666669335</v>
      </c>
      <c r="N39" s="12">
        <v>26844.55</v>
      </c>
      <c r="O39">
        <v>26939.55</v>
      </c>
      <c r="P39">
        <v>26778.5</v>
      </c>
      <c r="Q39">
        <v>26894.55</v>
      </c>
      <c r="R39" s="12">
        <f t="shared" si="4"/>
        <v>26870.866666666669</v>
      </c>
      <c r="S39" s="12">
        <f t="shared" si="5"/>
        <v>26859.025000000001</v>
      </c>
      <c r="T39" s="12">
        <f t="shared" si="6"/>
        <v>26882.708333333336</v>
      </c>
      <c r="U39" s="29">
        <f t="shared" si="7"/>
        <v>23.683333333334303</v>
      </c>
    </row>
    <row r="40" spans="1:21" x14ac:dyDescent="0.3">
      <c r="A40" s="39">
        <f>Analysis!A40</f>
        <v>43292</v>
      </c>
      <c r="B40" s="9" t="str">
        <f>Analysis!B40</f>
        <v>Wednesday</v>
      </c>
      <c r="C40" s="12">
        <v>10956.4</v>
      </c>
      <c r="D40">
        <v>10976.65</v>
      </c>
      <c r="E40">
        <v>10923</v>
      </c>
      <c r="F40">
        <v>10948.3</v>
      </c>
      <c r="G40" s="12">
        <f t="shared" si="0"/>
        <v>10949.316666666666</v>
      </c>
      <c r="H40" s="12">
        <f t="shared" si="1"/>
        <v>10949.825000000001</v>
      </c>
      <c r="I40" s="12">
        <f t="shared" si="2"/>
        <v>10948.808333333331</v>
      </c>
      <c r="J40" s="29">
        <f t="shared" si="3"/>
        <v>1.0166666666700621</v>
      </c>
      <c r="N40" s="12">
        <v>26900.65</v>
      </c>
      <c r="O40">
        <v>26938.85</v>
      </c>
      <c r="P40">
        <v>26774.6</v>
      </c>
      <c r="Q40">
        <v>26816.2</v>
      </c>
      <c r="R40" s="12">
        <f t="shared" si="4"/>
        <v>26843.216666666664</v>
      </c>
      <c r="S40" s="12">
        <f t="shared" si="5"/>
        <v>26856.724999999999</v>
      </c>
      <c r="T40" s="12">
        <f t="shared" si="6"/>
        <v>26829.708333333328</v>
      </c>
      <c r="U40" s="29">
        <f t="shared" si="7"/>
        <v>27.016666666670062</v>
      </c>
    </row>
    <row r="41" spans="1:21" x14ac:dyDescent="0.3">
      <c r="A41" s="39">
        <f>Analysis!A41</f>
        <v>43293</v>
      </c>
      <c r="B41" s="9" t="str">
        <f>Analysis!B41</f>
        <v>Thursday</v>
      </c>
      <c r="C41" s="12">
        <v>11006.95</v>
      </c>
      <c r="D41">
        <v>11078.3</v>
      </c>
      <c r="E41">
        <v>10999.65</v>
      </c>
      <c r="F41">
        <v>11023.2</v>
      </c>
      <c r="G41" s="12">
        <f t="shared" si="0"/>
        <v>11033.716666666665</v>
      </c>
      <c r="H41" s="12">
        <f t="shared" si="1"/>
        <v>11038.974999999999</v>
      </c>
      <c r="I41" s="12">
        <f t="shared" si="2"/>
        <v>11028.458333333332</v>
      </c>
      <c r="J41" s="29">
        <f t="shared" si="3"/>
        <v>10.516666666666424</v>
      </c>
      <c r="N41" s="12">
        <v>26937.5</v>
      </c>
      <c r="O41">
        <v>27164.799999999999</v>
      </c>
      <c r="P41">
        <v>26936.05</v>
      </c>
      <c r="Q41">
        <v>27026.55</v>
      </c>
      <c r="R41" s="12">
        <f t="shared" si="4"/>
        <v>27042.466666666664</v>
      </c>
      <c r="S41" s="12">
        <f t="shared" si="5"/>
        <v>27050.424999999999</v>
      </c>
      <c r="T41" s="12">
        <f t="shared" si="6"/>
        <v>27034.508333333328</v>
      </c>
      <c r="U41" s="29">
        <f t="shared" si="7"/>
        <v>15.916666666671517</v>
      </c>
    </row>
    <row r="42" spans="1:21" x14ac:dyDescent="0.3">
      <c r="A42" s="39">
        <f>Analysis!A42</f>
        <v>43294</v>
      </c>
      <c r="B42" s="9" t="str">
        <f>Analysis!B42</f>
        <v>Friday</v>
      </c>
      <c r="C42" s="12">
        <v>11056.9</v>
      </c>
      <c r="D42">
        <v>11071.35</v>
      </c>
      <c r="E42">
        <v>10999.75</v>
      </c>
      <c r="F42">
        <v>11018.9</v>
      </c>
      <c r="G42" s="12">
        <f t="shared" si="0"/>
        <v>11030</v>
      </c>
      <c r="H42" s="12">
        <f t="shared" si="1"/>
        <v>11035.55</v>
      </c>
      <c r="I42" s="12">
        <f t="shared" si="2"/>
        <v>11024.45</v>
      </c>
      <c r="J42" s="29">
        <f t="shared" si="3"/>
        <v>11.099999999998545</v>
      </c>
      <c r="N42" s="12">
        <v>27046.85</v>
      </c>
      <c r="O42">
        <v>27102.35</v>
      </c>
      <c r="P42">
        <v>26902.3</v>
      </c>
      <c r="Q42">
        <v>26935.95</v>
      </c>
      <c r="R42" s="12">
        <f t="shared" ref="R42:R47" si="8">(O42+P42+Q42)/3</f>
        <v>26980.199999999997</v>
      </c>
      <c r="S42" s="12">
        <f t="shared" ref="S42:S47" si="9">(O42+P42)/2</f>
        <v>27002.324999999997</v>
      </c>
      <c r="T42" s="12">
        <f t="shared" ref="T42:T47" si="10">(R42-S42)+R42</f>
        <v>26958.074999999997</v>
      </c>
      <c r="U42" s="29">
        <f t="shared" ref="U42:U47" si="11">ABS(T42-S42)</f>
        <v>44.25</v>
      </c>
    </row>
    <row r="43" spans="1:21" x14ac:dyDescent="0.3">
      <c r="A43" s="39">
        <v>43297</v>
      </c>
      <c r="B43" s="10" t="s">
        <v>27</v>
      </c>
      <c r="C43" s="12">
        <v>11018.95</v>
      </c>
      <c r="D43">
        <v>11019.5</v>
      </c>
      <c r="E43">
        <v>10926.25</v>
      </c>
      <c r="F43">
        <v>10936.85</v>
      </c>
      <c r="G43" s="12">
        <f t="shared" si="0"/>
        <v>10960.866666666667</v>
      </c>
      <c r="H43" s="12">
        <f t="shared" si="1"/>
        <v>10972.875</v>
      </c>
      <c r="I43" s="12">
        <f t="shared" si="2"/>
        <v>10948.858333333334</v>
      </c>
      <c r="J43" s="29">
        <f t="shared" si="3"/>
        <v>24.016666666666424</v>
      </c>
      <c r="N43" s="12">
        <v>26914.5</v>
      </c>
      <c r="O43">
        <v>26939.05</v>
      </c>
      <c r="P43">
        <v>26643.95</v>
      </c>
      <c r="Q43">
        <v>26679.8</v>
      </c>
      <c r="R43" s="12">
        <f t="shared" si="8"/>
        <v>26754.266666666666</v>
      </c>
      <c r="S43" s="12">
        <f t="shared" si="9"/>
        <v>26791.5</v>
      </c>
      <c r="T43" s="12">
        <f t="shared" si="10"/>
        <v>26717.033333333333</v>
      </c>
      <c r="U43" s="29">
        <f t="shared" si="11"/>
        <v>74.466666666667152</v>
      </c>
    </row>
    <row r="44" spans="1:21" x14ac:dyDescent="0.3">
      <c r="A44" s="39">
        <v>43298</v>
      </c>
      <c r="B44" s="10" t="s">
        <v>28</v>
      </c>
      <c r="C44" s="12">
        <v>10939.65</v>
      </c>
      <c r="D44">
        <v>11018.5</v>
      </c>
      <c r="E44">
        <v>10925.6</v>
      </c>
      <c r="F44">
        <v>11008.05</v>
      </c>
      <c r="G44" s="12">
        <f t="shared" si="0"/>
        <v>10984.049999999997</v>
      </c>
      <c r="H44" s="12">
        <f t="shared" si="1"/>
        <v>10972.05</v>
      </c>
      <c r="I44" s="12">
        <f t="shared" si="2"/>
        <v>10996.049999999996</v>
      </c>
      <c r="J44" s="29">
        <f t="shared" si="3"/>
        <v>23.999999999996362</v>
      </c>
      <c r="N44" s="12">
        <v>26662.85</v>
      </c>
      <c r="O44">
        <v>27041.35</v>
      </c>
      <c r="P44">
        <v>26653.65</v>
      </c>
      <c r="Q44">
        <v>27008.1</v>
      </c>
      <c r="R44" s="12">
        <f t="shared" si="8"/>
        <v>26901.033333333336</v>
      </c>
      <c r="S44" s="12">
        <f t="shared" si="9"/>
        <v>26847.5</v>
      </c>
      <c r="T44" s="12">
        <f t="shared" si="10"/>
        <v>26954.566666666673</v>
      </c>
      <c r="U44" s="29">
        <f t="shared" si="11"/>
        <v>107.06666666667297</v>
      </c>
    </row>
    <row r="45" spans="1:21" x14ac:dyDescent="0.3">
      <c r="A45" s="39">
        <v>43299</v>
      </c>
      <c r="B45" s="10" t="s">
        <v>29</v>
      </c>
      <c r="C45" s="12">
        <v>11060.2</v>
      </c>
      <c r="D45">
        <v>11076.2</v>
      </c>
      <c r="E45">
        <v>10956.3</v>
      </c>
      <c r="F45">
        <v>10980.45</v>
      </c>
      <c r="G45" s="12">
        <f t="shared" si="0"/>
        <v>11004.316666666666</v>
      </c>
      <c r="H45" s="12">
        <f t="shared" si="1"/>
        <v>11016.25</v>
      </c>
      <c r="I45" s="12">
        <f t="shared" si="2"/>
        <v>10992.383333333331</v>
      </c>
      <c r="J45" s="29">
        <f t="shared" si="3"/>
        <v>23.866666666668607</v>
      </c>
      <c r="N45" s="12">
        <v>27107.35</v>
      </c>
      <c r="O45">
        <v>27187.15</v>
      </c>
      <c r="P45">
        <v>26834.45</v>
      </c>
      <c r="Q45">
        <v>26880.9</v>
      </c>
      <c r="R45" s="12">
        <f t="shared" si="8"/>
        <v>26967.5</v>
      </c>
      <c r="S45" s="12">
        <f t="shared" si="9"/>
        <v>27010.800000000003</v>
      </c>
      <c r="T45" s="12">
        <f t="shared" si="10"/>
        <v>26924.199999999997</v>
      </c>
      <c r="U45" s="29">
        <f t="shared" si="11"/>
        <v>86.600000000005821</v>
      </c>
    </row>
    <row r="46" spans="1:21" x14ac:dyDescent="0.3">
      <c r="A46" s="39">
        <v>43300</v>
      </c>
      <c r="B46" s="10" t="s">
        <v>30</v>
      </c>
      <c r="C46" s="12">
        <v>10999.5</v>
      </c>
      <c r="D46">
        <v>11006.5</v>
      </c>
      <c r="E46">
        <v>10935.45</v>
      </c>
      <c r="F46">
        <v>10957.1</v>
      </c>
      <c r="G46" s="12">
        <f t="shared" si="0"/>
        <v>10966.35</v>
      </c>
      <c r="H46" s="12">
        <f t="shared" si="1"/>
        <v>10970.975</v>
      </c>
      <c r="I46" s="12">
        <f t="shared" si="2"/>
        <v>10961.725</v>
      </c>
      <c r="J46" s="29">
        <f t="shared" si="3"/>
        <v>9.25</v>
      </c>
      <c r="N46" s="12">
        <v>26960.2</v>
      </c>
      <c r="O46">
        <v>27025.45</v>
      </c>
      <c r="P46">
        <v>26730.1</v>
      </c>
      <c r="Q46">
        <v>26789.65</v>
      </c>
      <c r="R46" s="12">
        <f t="shared" si="8"/>
        <v>26848.400000000005</v>
      </c>
      <c r="S46" s="12">
        <f t="shared" si="9"/>
        <v>26877.775000000001</v>
      </c>
      <c r="T46" s="12">
        <f t="shared" si="10"/>
        <v>26819.025000000009</v>
      </c>
      <c r="U46" s="29">
        <f t="shared" si="11"/>
        <v>58.749999999992724</v>
      </c>
    </row>
    <row r="47" spans="1:21" x14ac:dyDescent="0.3">
      <c r="A47" s="39">
        <v>43301</v>
      </c>
      <c r="B47" s="10" t="s">
        <v>26</v>
      </c>
      <c r="C47" s="12">
        <v>10963.5</v>
      </c>
      <c r="D47">
        <v>11030.25</v>
      </c>
      <c r="E47">
        <v>10946.2</v>
      </c>
      <c r="F47">
        <v>11010.2</v>
      </c>
      <c r="G47" s="12">
        <f t="shared" si="0"/>
        <v>10995.550000000001</v>
      </c>
      <c r="H47" s="12">
        <f t="shared" si="1"/>
        <v>10988.225</v>
      </c>
      <c r="I47" s="12">
        <f t="shared" si="2"/>
        <v>11002.875000000002</v>
      </c>
      <c r="J47" s="29">
        <f t="shared" si="3"/>
        <v>14.650000000001455</v>
      </c>
      <c r="N47" s="12">
        <v>26764.400000000001</v>
      </c>
      <c r="O47">
        <v>26946.55</v>
      </c>
      <c r="P47">
        <v>26718.6</v>
      </c>
      <c r="Q47">
        <v>26873.200000000001</v>
      </c>
      <c r="R47" s="12">
        <f t="shared" si="8"/>
        <v>26846.116666666665</v>
      </c>
      <c r="S47" s="12">
        <f t="shared" si="9"/>
        <v>26832.574999999997</v>
      </c>
      <c r="T47" s="12">
        <f t="shared" si="10"/>
        <v>26859.658333333333</v>
      </c>
      <c r="U47" s="29">
        <f t="shared" si="11"/>
        <v>27.083333333335759</v>
      </c>
    </row>
    <row r="48" spans="1:21" x14ac:dyDescent="0.3">
      <c r="A48" s="39">
        <v>43304</v>
      </c>
      <c r="B48" s="10" t="s">
        <v>27</v>
      </c>
      <c r="C48" s="12">
        <v>11019.85</v>
      </c>
      <c r="D48">
        <v>11093.4</v>
      </c>
      <c r="E48">
        <v>11010.95</v>
      </c>
      <c r="F48">
        <v>11084.75</v>
      </c>
      <c r="G48" s="12">
        <f t="shared" ref="G48:G57" si="12">(D48+E48+F48)/3</f>
        <v>11063.033333333333</v>
      </c>
      <c r="H48" s="12">
        <f t="shared" ref="H48:H57" si="13">(D48+E48)/2</f>
        <v>11052.174999999999</v>
      </c>
      <c r="I48" s="12">
        <f t="shared" ref="I48:I57" si="14">(G48-H48)+G48</f>
        <v>11073.891666666666</v>
      </c>
      <c r="J48" s="29">
        <f t="shared" ref="J48:J57" si="15">ABS(I48-H48)</f>
        <v>21.716666666667152</v>
      </c>
      <c r="N48" s="12">
        <v>26701.3</v>
      </c>
      <c r="O48">
        <v>27040.1</v>
      </c>
      <c r="P48">
        <v>26671.35</v>
      </c>
      <c r="Q48">
        <v>27008.15</v>
      </c>
      <c r="R48" s="12">
        <f t="shared" ref="R48:R56" si="16">(O48+P48+Q48)/3</f>
        <v>26906.533333333336</v>
      </c>
      <c r="S48" s="12">
        <f t="shared" ref="S48:S55" si="17">(O48+P48)/2</f>
        <v>26855.724999999999</v>
      </c>
      <c r="T48" s="12">
        <f t="shared" ref="T48:T55" si="18">(R48-S48)+R48</f>
        <v>26957.341666666674</v>
      </c>
      <c r="U48" s="29">
        <f t="shared" ref="U48:U55" si="19">ABS(T48-S48)</f>
        <v>101.61666666667588</v>
      </c>
    </row>
    <row r="49" spans="1:21" x14ac:dyDescent="0.3">
      <c r="A49" s="39">
        <v>43305</v>
      </c>
      <c r="B49" s="10" t="s">
        <v>28</v>
      </c>
      <c r="C49" s="12">
        <v>11109</v>
      </c>
      <c r="D49">
        <v>11143.4</v>
      </c>
      <c r="E49">
        <v>11092.5</v>
      </c>
      <c r="F49">
        <v>11134.3</v>
      </c>
      <c r="G49" s="12">
        <f t="shared" si="12"/>
        <v>11123.4</v>
      </c>
      <c r="H49" s="12">
        <f t="shared" si="13"/>
        <v>11117.95</v>
      </c>
      <c r="I49" s="12">
        <f t="shared" si="14"/>
        <v>11128.849999999999</v>
      </c>
      <c r="J49" s="29">
        <f t="shared" si="15"/>
        <v>10.899999999997817</v>
      </c>
      <c r="N49" s="12">
        <v>26984.15</v>
      </c>
      <c r="O49">
        <v>27128</v>
      </c>
      <c r="P49">
        <v>26868.15</v>
      </c>
      <c r="Q49">
        <v>26974.400000000001</v>
      </c>
      <c r="R49" s="12">
        <f t="shared" si="16"/>
        <v>26990.183333333334</v>
      </c>
      <c r="S49" s="12">
        <f t="shared" si="17"/>
        <v>26998.075000000001</v>
      </c>
      <c r="T49" s="12">
        <f t="shared" si="18"/>
        <v>26982.291666666668</v>
      </c>
      <c r="U49" s="29">
        <f t="shared" si="19"/>
        <v>15.783333333332848</v>
      </c>
    </row>
    <row r="50" spans="1:21" x14ac:dyDescent="0.3">
      <c r="A50" s="39">
        <v>43306</v>
      </c>
      <c r="B50" s="10" t="s">
        <v>29</v>
      </c>
      <c r="C50" s="12">
        <v>11148.4</v>
      </c>
      <c r="D50">
        <v>11157.15</v>
      </c>
      <c r="E50">
        <v>11113.25</v>
      </c>
      <c r="F50">
        <v>11132</v>
      </c>
      <c r="G50" s="12">
        <f t="shared" si="12"/>
        <v>11134.133333333333</v>
      </c>
      <c r="H50" s="12">
        <f t="shared" si="13"/>
        <v>11135.2</v>
      </c>
      <c r="I50" s="12">
        <f t="shared" si="14"/>
        <v>11133.066666666666</v>
      </c>
      <c r="J50" s="29">
        <f t="shared" si="15"/>
        <v>2.1333333333350311</v>
      </c>
      <c r="N50" s="12">
        <v>26992.55</v>
      </c>
      <c r="O50">
        <v>27074</v>
      </c>
      <c r="P50">
        <v>26939.35</v>
      </c>
      <c r="Q50">
        <v>27031.3</v>
      </c>
      <c r="R50" s="12">
        <f t="shared" si="16"/>
        <v>27014.883333333331</v>
      </c>
      <c r="S50" s="12">
        <f t="shared" si="17"/>
        <v>27006.674999999999</v>
      </c>
      <c r="T50" s="12">
        <f t="shared" si="18"/>
        <v>27023.091666666664</v>
      </c>
      <c r="U50" s="29">
        <f t="shared" si="19"/>
        <v>16.416666666664241</v>
      </c>
    </row>
    <row r="51" spans="1:21" x14ac:dyDescent="0.3">
      <c r="A51" s="39">
        <v>43307</v>
      </c>
      <c r="B51" s="10" t="s">
        <v>30</v>
      </c>
      <c r="C51" s="12">
        <v>11132.95</v>
      </c>
      <c r="D51">
        <v>11185.85</v>
      </c>
      <c r="E51">
        <v>11125.7</v>
      </c>
      <c r="F51">
        <v>11167.3</v>
      </c>
      <c r="G51" s="12">
        <f t="shared" si="12"/>
        <v>11159.616666666669</v>
      </c>
      <c r="H51" s="12">
        <f t="shared" si="13"/>
        <v>11155.775000000001</v>
      </c>
      <c r="I51" s="12">
        <f t="shared" si="14"/>
        <v>11163.458333333336</v>
      </c>
      <c r="J51" s="29">
        <f t="shared" si="15"/>
        <v>7.6833333333343035</v>
      </c>
      <c r="N51" s="12">
        <v>27054.7</v>
      </c>
      <c r="O51">
        <v>27455.1</v>
      </c>
      <c r="P51">
        <v>27045.05</v>
      </c>
      <c r="Q51">
        <v>27406.400000000001</v>
      </c>
      <c r="R51" s="12">
        <f t="shared" si="16"/>
        <v>27302.183333333331</v>
      </c>
      <c r="S51" s="12">
        <f t="shared" si="17"/>
        <v>27250.074999999997</v>
      </c>
      <c r="T51" s="12">
        <f t="shared" si="18"/>
        <v>27354.291666666664</v>
      </c>
      <c r="U51" s="29">
        <f t="shared" si="19"/>
        <v>104.21666666666715</v>
      </c>
    </row>
    <row r="52" spans="1:21" x14ac:dyDescent="0.3">
      <c r="A52" s="39">
        <v>43308</v>
      </c>
      <c r="B52" s="10" t="s">
        <v>26</v>
      </c>
      <c r="C52" s="12">
        <v>11232.75</v>
      </c>
      <c r="D52">
        <v>11283.4</v>
      </c>
      <c r="E52">
        <v>11210.25</v>
      </c>
      <c r="F52">
        <v>11278.35</v>
      </c>
      <c r="G52" s="12">
        <f t="shared" si="12"/>
        <v>11257.333333333334</v>
      </c>
      <c r="H52" s="12">
        <f t="shared" si="13"/>
        <v>11246.825000000001</v>
      </c>
      <c r="I52" s="12">
        <f t="shared" si="14"/>
        <v>11267.841666666667</v>
      </c>
      <c r="J52" s="29">
        <f t="shared" si="15"/>
        <v>21.016666666666424</v>
      </c>
      <c r="N52" s="12">
        <v>27497.8</v>
      </c>
      <c r="O52">
        <v>27661.05</v>
      </c>
      <c r="P52">
        <v>27455</v>
      </c>
      <c r="Q52">
        <v>27634.400000000001</v>
      </c>
      <c r="R52" s="12">
        <f t="shared" si="16"/>
        <v>27583.483333333337</v>
      </c>
      <c r="S52" s="12">
        <f t="shared" si="17"/>
        <v>27558.025000000001</v>
      </c>
      <c r="T52" s="12">
        <f t="shared" si="18"/>
        <v>27608.941666666673</v>
      </c>
      <c r="U52" s="29">
        <f t="shared" si="19"/>
        <v>50.916666666671517</v>
      </c>
    </row>
    <row r="53" spans="1:21" x14ac:dyDescent="0.3">
      <c r="A53" s="39">
        <v>43311</v>
      </c>
      <c r="B53" s="10" t="s">
        <v>27</v>
      </c>
      <c r="C53" s="12">
        <v>11296.65</v>
      </c>
      <c r="D53">
        <v>11328.1</v>
      </c>
      <c r="E53">
        <v>11261.45</v>
      </c>
      <c r="F53">
        <v>11319.55</v>
      </c>
      <c r="G53" s="12">
        <f t="shared" si="12"/>
        <v>11303.033333333335</v>
      </c>
      <c r="H53" s="12">
        <f t="shared" si="13"/>
        <v>11294.775000000001</v>
      </c>
      <c r="I53" s="12">
        <f t="shared" si="14"/>
        <v>11311.291666666668</v>
      </c>
      <c r="J53" s="29">
        <f t="shared" si="15"/>
        <v>16.516666666666424</v>
      </c>
      <c r="N53" s="12">
        <v>27767.65</v>
      </c>
      <c r="O53">
        <v>27873.7</v>
      </c>
      <c r="P53">
        <v>27607.95</v>
      </c>
      <c r="Q53">
        <v>27842.6</v>
      </c>
      <c r="R53" s="12">
        <f t="shared" si="16"/>
        <v>27774.75</v>
      </c>
      <c r="S53" s="12">
        <f t="shared" si="17"/>
        <v>27740.825000000001</v>
      </c>
      <c r="T53" s="12">
        <f t="shared" si="18"/>
        <v>27808.674999999999</v>
      </c>
      <c r="U53" s="29">
        <f t="shared" si="19"/>
        <v>67.849999999998545</v>
      </c>
    </row>
    <row r="54" spans="1:21" x14ac:dyDescent="0.3">
      <c r="A54" s="39">
        <v>43312</v>
      </c>
      <c r="B54" s="10" t="s">
        <v>28</v>
      </c>
      <c r="C54" s="12">
        <v>11311.05</v>
      </c>
      <c r="D54">
        <v>11366</v>
      </c>
      <c r="E54">
        <v>11267.75</v>
      </c>
      <c r="F54">
        <v>11356.5</v>
      </c>
      <c r="G54" s="12">
        <f t="shared" si="12"/>
        <v>11330.083333333334</v>
      </c>
      <c r="H54" s="12">
        <f t="shared" si="13"/>
        <v>11316.875</v>
      </c>
      <c r="I54" s="12">
        <f t="shared" si="14"/>
        <v>11343.291666666668</v>
      </c>
      <c r="J54" s="29">
        <f t="shared" si="15"/>
        <v>26.416666666667879</v>
      </c>
      <c r="N54" s="12">
        <v>27797.200000000001</v>
      </c>
      <c r="O54">
        <v>27839.200000000001</v>
      </c>
      <c r="P54">
        <v>27651.3</v>
      </c>
      <c r="Q54">
        <v>27764.15</v>
      </c>
      <c r="R54" s="12">
        <f t="shared" si="16"/>
        <v>27751.55</v>
      </c>
      <c r="S54" s="12">
        <f t="shared" si="17"/>
        <v>27745.25</v>
      </c>
      <c r="T54" s="12">
        <f t="shared" si="18"/>
        <v>27757.85</v>
      </c>
      <c r="U54" s="29">
        <f t="shared" si="19"/>
        <v>12.599999999998545</v>
      </c>
    </row>
    <row r="55" spans="1:21" x14ac:dyDescent="0.3">
      <c r="A55" s="39">
        <v>43313</v>
      </c>
      <c r="B55" s="10" t="s">
        <v>29</v>
      </c>
      <c r="C55" s="12">
        <v>11359.8</v>
      </c>
      <c r="D55">
        <v>11390.55</v>
      </c>
      <c r="E55">
        <v>11313.55</v>
      </c>
      <c r="F55">
        <v>11346.2</v>
      </c>
      <c r="G55" s="12">
        <f t="shared" si="12"/>
        <v>11350.1</v>
      </c>
      <c r="H55" s="12">
        <f t="shared" si="13"/>
        <v>11352.05</v>
      </c>
      <c r="I55" s="12">
        <f t="shared" si="14"/>
        <v>11348.150000000001</v>
      </c>
      <c r="J55" s="29">
        <f t="shared" si="15"/>
        <v>3.8999999999978172</v>
      </c>
      <c r="N55" s="12">
        <v>27684.799999999999</v>
      </c>
      <c r="O55">
        <v>27820.15</v>
      </c>
      <c r="P55">
        <v>27477.9</v>
      </c>
      <c r="Q55">
        <v>27596.6</v>
      </c>
      <c r="R55" s="12">
        <f t="shared" si="16"/>
        <v>27631.55</v>
      </c>
      <c r="S55" s="12">
        <f t="shared" si="17"/>
        <v>27649.025000000001</v>
      </c>
      <c r="T55" s="12">
        <f t="shared" si="18"/>
        <v>27614.074999999997</v>
      </c>
      <c r="U55" s="29">
        <f t="shared" si="19"/>
        <v>34.950000000004366</v>
      </c>
    </row>
    <row r="56" spans="1:21" x14ac:dyDescent="0.3">
      <c r="A56" s="39">
        <v>43314</v>
      </c>
      <c r="B56" s="10" t="s">
        <v>30</v>
      </c>
      <c r="C56" s="12">
        <v>11328.9</v>
      </c>
      <c r="D56">
        <v>11328.9</v>
      </c>
      <c r="E56">
        <v>11234.95</v>
      </c>
      <c r="F56">
        <v>11244.7</v>
      </c>
      <c r="G56" s="12">
        <f t="shared" si="12"/>
        <v>11269.516666666668</v>
      </c>
      <c r="H56" s="12">
        <f t="shared" si="13"/>
        <v>11281.924999999999</v>
      </c>
      <c r="I56" s="12">
        <f t="shared" si="14"/>
        <v>11257.108333333337</v>
      </c>
      <c r="J56" s="29">
        <f t="shared" si="15"/>
        <v>24.816666666662059</v>
      </c>
      <c r="N56" s="12">
        <v>27469.5</v>
      </c>
      <c r="O56">
        <v>27487.9</v>
      </c>
      <c r="P56">
        <v>27327.95</v>
      </c>
      <c r="Q56">
        <v>27355.95</v>
      </c>
      <c r="R56" s="12">
        <f t="shared" si="16"/>
        <v>27390.600000000002</v>
      </c>
      <c r="S56" s="12">
        <f t="shared" ref="S56" si="20">(O56+P56)/2</f>
        <v>27407.925000000003</v>
      </c>
      <c r="T56" s="12">
        <f t="shared" ref="T56" si="21">(R56-S56)+R56</f>
        <v>27373.275000000001</v>
      </c>
      <c r="U56" s="29">
        <f t="shared" ref="U56" si="22">ABS(T56-S56)</f>
        <v>34.650000000001455</v>
      </c>
    </row>
    <row r="57" spans="1:21" x14ac:dyDescent="0.3">
      <c r="A57" s="39">
        <v>43315</v>
      </c>
      <c r="B57" s="10" t="s">
        <v>26</v>
      </c>
      <c r="C57" s="12">
        <v>11297.8</v>
      </c>
      <c r="D57">
        <v>11368</v>
      </c>
      <c r="E57">
        <v>11294.55</v>
      </c>
      <c r="F57">
        <v>11360.8</v>
      </c>
      <c r="G57" s="12">
        <f t="shared" si="12"/>
        <v>11341.116666666667</v>
      </c>
      <c r="H57" s="12">
        <f t="shared" si="13"/>
        <v>11331.275</v>
      </c>
      <c r="I57" s="12">
        <f t="shared" si="14"/>
        <v>11350.958333333334</v>
      </c>
      <c r="J57" s="29">
        <f t="shared" si="15"/>
        <v>19.683333333334303</v>
      </c>
      <c r="N57" s="12">
        <v>27471.95</v>
      </c>
      <c r="O57">
        <v>27723</v>
      </c>
      <c r="P57">
        <v>27448.15</v>
      </c>
      <c r="Q57">
        <v>27695.5</v>
      </c>
      <c r="R57" s="12">
        <f t="shared" ref="R57:R65" si="23">(O57+P57+Q57)/3</f>
        <v>27622.216666666664</v>
      </c>
      <c r="S57" s="12">
        <f t="shared" ref="S57:S65" si="24">(O57+P57)/2</f>
        <v>27585.575000000001</v>
      </c>
      <c r="T57" s="12">
        <f t="shared" ref="T57:T65" si="25">(R57-S57)+R57</f>
        <v>27658.858333333326</v>
      </c>
      <c r="U57" s="29">
        <f t="shared" ref="U57:U65" si="26">ABS(T57-S57)</f>
        <v>73.283333333325572</v>
      </c>
    </row>
    <row r="58" spans="1:21" x14ac:dyDescent="0.3">
      <c r="A58" s="39">
        <v>43318</v>
      </c>
      <c r="B58" s="10" t="s">
        <v>27</v>
      </c>
      <c r="C58" s="12">
        <v>11401.5</v>
      </c>
      <c r="D58">
        <v>11427.65</v>
      </c>
      <c r="E58">
        <v>11370.6</v>
      </c>
      <c r="F58">
        <v>11387.1</v>
      </c>
      <c r="G58" s="12">
        <f t="shared" ref="G58:G75" si="27">(D58+E58+F58)/3</f>
        <v>11395.116666666667</v>
      </c>
      <c r="H58" s="12">
        <f t="shared" ref="H58:H75" si="28">(D58+E58)/2</f>
        <v>11399.125</v>
      </c>
      <c r="I58" s="12">
        <f t="shared" ref="I58:I75" si="29">(G58-H58)+G58</f>
        <v>11391.108333333334</v>
      </c>
      <c r="J58" s="29">
        <f t="shared" ref="J58:J75" si="30">ABS(I58-H58)</f>
        <v>8.0166666666664241</v>
      </c>
      <c r="N58" s="12">
        <v>27769.55</v>
      </c>
      <c r="O58">
        <v>27994</v>
      </c>
      <c r="P58">
        <v>27766.05</v>
      </c>
      <c r="Q58">
        <v>27898.5</v>
      </c>
      <c r="R58" s="12">
        <f t="shared" si="23"/>
        <v>27886.183333333334</v>
      </c>
      <c r="S58" s="12">
        <f t="shared" si="24"/>
        <v>27880.025000000001</v>
      </c>
      <c r="T58" s="12">
        <f t="shared" si="25"/>
        <v>27892.341666666667</v>
      </c>
      <c r="U58" s="29">
        <f t="shared" si="26"/>
        <v>12.316666666665697</v>
      </c>
    </row>
    <row r="59" spans="1:21" x14ac:dyDescent="0.3">
      <c r="A59" s="39">
        <v>43319</v>
      </c>
      <c r="B59" s="10" t="s">
        <v>28</v>
      </c>
      <c r="C59" s="12">
        <v>11423.15</v>
      </c>
      <c r="D59">
        <v>11428.95</v>
      </c>
      <c r="E59">
        <v>11359.7</v>
      </c>
      <c r="F59">
        <v>11389.45</v>
      </c>
      <c r="G59" s="12">
        <f t="shared" si="27"/>
        <v>11392.700000000003</v>
      </c>
      <c r="H59" s="12">
        <f t="shared" si="28"/>
        <v>11394.325000000001</v>
      </c>
      <c r="I59" s="12">
        <f t="shared" si="29"/>
        <v>11391.075000000004</v>
      </c>
      <c r="J59" s="29">
        <f t="shared" si="30"/>
        <v>3.249999999996362</v>
      </c>
      <c r="N59" s="12">
        <v>27972.95</v>
      </c>
      <c r="O59">
        <v>27988.2</v>
      </c>
      <c r="P59">
        <v>27827.3</v>
      </c>
      <c r="Q59">
        <v>27875.9</v>
      </c>
      <c r="R59" s="12">
        <f t="shared" si="23"/>
        <v>27897.133333333331</v>
      </c>
      <c r="S59" s="12">
        <f t="shared" si="24"/>
        <v>27907.75</v>
      </c>
      <c r="T59" s="12">
        <f t="shared" si="25"/>
        <v>27886.516666666663</v>
      </c>
      <c r="U59" s="29">
        <f t="shared" si="26"/>
        <v>21.233333333337214</v>
      </c>
    </row>
    <row r="60" spans="1:21" x14ac:dyDescent="0.3">
      <c r="A60" s="39">
        <v>43320</v>
      </c>
      <c r="B60" s="10" t="s">
        <v>29</v>
      </c>
      <c r="C60" s="12">
        <v>11412.5</v>
      </c>
      <c r="D60">
        <v>11459.95</v>
      </c>
      <c r="E60">
        <v>11379.3</v>
      </c>
      <c r="F60">
        <v>11450</v>
      </c>
      <c r="G60" s="12">
        <f t="shared" si="27"/>
        <v>11429.75</v>
      </c>
      <c r="H60" s="12">
        <f t="shared" si="28"/>
        <v>11419.625</v>
      </c>
      <c r="I60" s="12">
        <f t="shared" si="29"/>
        <v>11439.875</v>
      </c>
      <c r="J60" s="29">
        <f t="shared" si="30"/>
        <v>20.25</v>
      </c>
      <c r="N60" s="12">
        <v>27930.55</v>
      </c>
      <c r="O60">
        <v>28128.65</v>
      </c>
      <c r="P60">
        <v>27858.75</v>
      </c>
      <c r="Q60">
        <v>28062.45</v>
      </c>
      <c r="R60" s="12">
        <f t="shared" si="23"/>
        <v>28016.616666666669</v>
      </c>
      <c r="S60" s="12">
        <f t="shared" si="24"/>
        <v>27993.7</v>
      </c>
      <c r="T60" s="12">
        <f t="shared" si="25"/>
        <v>28039.533333333336</v>
      </c>
      <c r="U60" s="29">
        <f t="shared" si="26"/>
        <v>45.833333333335759</v>
      </c>
    </row>
    <row r="61" spans="1:21" x14ac:dyDescent="0.3">
      <c r="A61" s="39">
        <v>43321</v>
      </c>
      <c r="B61" s="10" t="s">
        <v>30</v>
      </c>
      <c r="C61" s="12">
        <v>11493.25</v>
      </c>
      <c r="D61">
        <v>11495.2</v>
      </c>
      <c r="E61">
        <v>11454.1</v>
      </c>
      <c r="F61">
        <v>11470.7</v>
      </c>
      <c r="G61" s="12">
        <f t="shared" si="27"/>
        <v>11473.333333333334</v>
      </c>
      <c r="H61" s="12">
        <f t="shared" si="28"/>
        <v>11474.650000000001</v>
      </c>
      <c r="I61" s="12">
        <f t="shared" si="29"/>
        <v>11472.016666666666</v>
      </c>
      <c r="J61" s="29">
        <f t="shared" si="30"/>
        <v>2.6333333333350311</v>
      </c>
      <c r="N61" s="12">
        <v>28173.65</v>
      </c>
      <c r="O61">
        <v>28363.4</v>
      </c>
      <c r="P61">
        <v>28132</v>
      </c>
      <c r="Q61">
        <v>28320</v>
      </c>
      <c r="R61" s="12">
        <f t="shared" si="23"/>
        <v>28271.8</v>
      </c>
      <c r="S61" s="12">
        <f t="shared" si="24"/>
        <v>28247.7</v>
      </c>
      <c r="T61" s="12">
        <f t="shared" si="25"/>
        <v>28295.899999999998</v>
      </c>
      <c r="U61" s="29">
        <f t="shared" si="26"/>
        <v>48.19999999999709</v>
      </c>
    </row>
    <row r="62" spans="1:21" x14ac:dyDescent="0.3">
      <c r="A62" s="39">
        <v>43322</v>
      </c>
      <c r="B62" s="10" t="s">
        <v>26</v>
      </c>
      <c r="C62" s="12">
        <v>11474.95</v>
      </c>
      <c r="D62">
        <v>11478.75</v>
      </c>
      <c r="E62">
        <v>11419.65</v>
      </c>
      <c r="F62">
        <v>11429.5</v>
      </c>
      <c r="G62" s="12">
        <f t="shared" si="27"/>
        <v>11442.633333333333</v>
      </c>
      <c r="H62" s="12">
        <f t="shared" si="28"/>
        <v>11449.2</v>
      </c>
      <c r="I62" s="12">
        <f t="shared" si="29"/>
        <v>11436.066666666666</v>
      </c>
      <c r="J62" s="29">
        <f t="shared" si="30"/>
        <v>13.133333333335031</v>
      </c>
      <c r="N62" s="12">
        <v>28348.95</v>
      </c>
      <c r="O62">
        <v>28377.9</v>
      </c>
      <c r="P62">
        <v>28087.65</v>
      </c>
      <c r="Q62">
        <v>28124.25</v>
      </c>
      <c r="R62" s="12">
        <f t="shared" si="23"/>
        <v>28196.600000000002</v>
      </c>
      <c r="S62" s="12">
        <f t="shared" si="24"/>
        <v>28232.775000000001</v>
      </c>
      <c r="T62" s="12">
        <f t="shared" si="25"/>
        <v>28160.425000000003</v>
      </c>
      <c r="U62" s="29">
        <f t="shared" si="26"/>
        <v>72.349999999998545</v>
      </c>
    </row>
    <row r="63" spans="1:21" x14ac:dyDescent="0.3">
      <c r="A63" s="39">
        <v>43325</v>
      </c>
      <c r="B63" s="10" t="s">
        <v>27</v>
      </c>
      <c r="C63" s="12">
        <v>11369.6</v>
      </c>
      <c r="D63">
        <v>11406.3</v>
      </c>
      <c r="E63">
        <v>11340.3</v>
      </c>
      <c r="F63">
        <v>11355.75</v>
      </c>
      <c r="G63" s="12">
        <f t="shared" si="27"/>
        <v>11367.449999999999</v>
      </c>
      <c r="H63" s="12">
        <f t="shared" si="28"/>
        <v>11373.3</v>
      </c>
      <c r="I63" s="12">
        <f t="shared" si="29"/>
        <v>11361.599999999999</v>
      </c>
      <c r="J63" s="29">
        <f t="shared" si="30"/>
        <v>11.700000000000728</v>
      </c>
      <c r="N63" s="12">
        <v>27760.799999999999</v>
      </c>
      <c r="O63">
        <v>27911.85</v>
      </c>
      <c r="P63">
        <v>27739.5</v>
      </c>
      <c r="Q63">
        <v>27794.400000000001</v>
      </c>
      <c r="R63" s="12">
        <f t="shared" si="23"/>
        <v>27815.25</v>
      </c>
      <c r="S63" s="12">
        <f t="shared" si="24"/>
        <v>27825.674999999999</v>
      </c>
      <c r="T63" s="12">
        <f t="shared" si="25"/>
        <v>27804.825000000001</v>
      </c>
      <c r="U63" s="29">
        <f t="shared" si="26"/>
        <v>20.849999999998545</v>
      </c>
    </row>
    <row r="64" spans="1:21" x14ac:dyDescent="0.3">
      <c r="A64" s="39">
        <v>43326</v>
      </c>
      <c r="B64" s="10" t="s">
        <v>28</v>
      </c>
      <c r="C64" s="12">
        <v>11381.7</v>
      </c>
      <c r="D64">
        <v>11452.45</v>
      </c>
      <c r="E64">
        <v>11370.8</v>
      </c>
      <c r="F64">
        <v>11435.1</v>
      </c>
      <c r="G64" s="12">
        <f t="shared" si="27"/>
        <v>11419.449999999999</v>
      </c>
      <c r="H64" s="12">
        <f t="shared" si="28"/>
        <v>11411.625</v>
      </c>
      <c r="I64" s="12">
        <f t="shared" si="29"/>
        <v>11427.274999999998</v>
      </c>
      <c r="J64" s="29">
        <f t="shared" si="30"/>
        <v>15.649999999997817</v>
      </c>
      <c r="N64" s="12">
        <v>27864.400000000001</v>
      </c>
      <c r="O64">
        <v>28053.05</v>
      </c>
      <c r="P64">
        <v>27854.9</v>
      </c>
      <c r="Q64">
        <v>28021.7</v>
      </c>
      <c r="R64" s="12">
        <f t="shared" si="23"/>
        <v>27976.55</v>
      </c>
      <c r="S64" s="12">
        <f t="shared" si="24"/>
        <v>27953.974999999999</v>
      </c>
      <c r="T64" s="12">
        <f t="shared" si="25"/>
        <v>27999.125</v>
      </c>
      <c r="U64" s="29">
        <f t="shared" si="26"/>
        <v>45.150000000001455</v>
      </c>
    </row>
    <row r="65" spans="1:24" x14ac:dyDescent="0.3">
      <c r="A65" s="39">
        <v>43328</v>
      </c>
      <c r="B65" s="10" t="s">
        <v>30</v>
      </c>
      <c r="C65" s="12">
        <v>11397.15</v>
      </c>
      <c r="D65">
        <v>11449.85</v>
      </c>
      <c r="E65">
        <v>11366.25</v>
      </c>
      <c r="F65">
        <v>11385.05</v>
      </c>
      <c r="G65" s="12">
        <f t="shared" si="27"/>
        <v>11400.383333333331</v>
      </c>
      <c r="H65" s="12">
        <f t="shared" si="28"/>
        <v>11408.05</v>
      </c>
      <c r="I65" s="12">
        <f t="shared" si="29"/>
        <v>11392.716666666664</v>
      </c>
      <c r="J65" s="29">
        <f t="shared" si="30"/>
        <v>15.333333333335759</v>
      </c>
      <c r="N65" s="12">
        <v>27836.15</v>
      </c>
      <c r="O65">
        <v>28013.1</v>
      </c>
      <c r="P65">
        <v>27779.5</v>
      </c>
      <c r="Q65">
        <v>27826.55</v>
      </c>
      <c r="R65" s="12">
        <f t="shared" si="23"/>
        <v>27873.05</v>
      </c>
      <c r="S65" s="12">
        <f t="shared" si="24"/>
        <v>27896.3</v>
      </c>
      <c r="T65" s="12">
        <f t="shared" si="25"/>
        <v>27849.8</v>
      </c>
      <c r="U65" s="29">
        <f t="shared" si="26"/>
        <v>46.5</v>
      </c>
    </row>
    <row r="66" spans="1:24" x14ac:dyDescent="0.3">
      <c r="A66" s="39">
        <v>43329</v>
      </c>
      <c r="B66" s="10" t="s">
        <v>26</v>
      </c>
      <c r="C66" s="12">
        <v>11437.15</v>
      </c>
      <c r="D66">
        <v>11486.45</v>
      </c>
      <c r="E66">
        <v>11431.8</v>
      </c>
      <c r="F66">
        <v>11470.75</v>
      </c>
      <c r="G66" s="12">
        <f t="shared" si="27"/>
        <v>11463</v>
      </c>
      <c r="H66" s="12">
        <f t="shared" si="28"/>
        <v>11459.125</v>
      </c>
      <c r="I66" s="12">
        <f t="shared" si="29"/>
        <v>11466.875</v>
      </c>
      <c r="J66" s="29">
        <f t="shared" si="30"/>
        <v>7.75</v>
      </c>
      <c r="N66" s="12">
        <v>27991.75</v>
      </c>
      <c r="O66">
        <v>28178.15</v>
      </c>
      <c r="P66">
        <v>27953.8</v>
      </c>
      <c r="Q66">
        <v>28128.55</v>
      </c>
      <c r="R66" s="12">
        <f t="shared" ref="R66:R75" si="31">(O66+P66+Q66)/3</f>
        <v>28086.833333333332</v>
      </c>
      <c r="S66" s="12">
        <f t="shared" ref="S66:S75" si="32">(O66+P66)/2</f>
        <v>28065.974999999999</v>
      </c>
      <c r="T66" s="12">
        <f t="shared" ref="T66:T75" si="33">(R66-S66)+R66</f>
        <v>28107.691666666666</v>
      </c>
      <c r="U66" s="29">
        <f t="shared" ref="U66:U75" si="34">ABS(T66-S66)</f>
        <v>41.716666666667152</v>
      </c>
    </row>
    <row r="67" spans="1:24" x14ac:dyDescent="0.3">
      <c r="A67" s="39">
        <v>43332</v>
      </c>
      <c r="B67" s="10" t="s">
        <v>27</v>
      </c>
      <c r="C67" s="12">
        <v>11502.1</v>
      </c>
      <c r="D67">
        <v>11565.3</v>
      </c>
      <c r="E67">
        <v>11499.65</v>
      </c>
      <c r="F67">
        <v>11551.75</v>
      </c>
      <c r="G67" s="12">
        <f t="shared" si="27"/>
        <v>11538.9</v>
      </c>
      <c r="H67" s="12">
        <f t="shared" si="28"/>
        <v>11532.474999999999</v>
      </c>
      <c r="I67" s="12">
        <f t="shared" si="29"/>
        <v>11545.325000000001</v>
      </c>
      <c r="J67" s="29">
        <f t="shared" si="30"/>
        <v>12.850000000002183</v>
      </c>
      <c r="N67" s="12">
        <v>28171.65</v>
      </c>
      <c r="O67">
        <v>28322.3</v>
      </c>
      <c r="P67">
        <v>28171.65</v>
      </c>
      <c r="Q67">
        <v>28274.25</v>
      </c>
      <c r="R67" s="12">
        <f t="shared" si="31"/>
        <v>28256.066666666666</v>
      </c>
      <c r="S67" s="12">
        <f t="shared" si="32"/>
        <v>28246.974999999999</v>
      </c>
      <c r="T67" s="12">
        <f t="shared" si="33"/>
        <v>28265.158333333333</v>
      </c>
      <c r="U67" s="29">
        <f t="shared" si="34"/>
        <v>18.183333333334303</v>
      </c>
    </row>
    <row r="68" spans="1:24" x14ac:dyDescent="0.3">
      <c r="A68" s="39">
        <v>43333</v>
      </c>
      <c r="B68" s="10" t="s">
        <v>28</v>
      </c>
      <c r="C68" s="12">
        <v>11576.2</v>
      </c>
      <c r="D68">
        <v>11581.75</v>
      </c>
      <c r="E68">
        <v>11539.6</v>
      </c>
      <c r="F68">
        <v>11570.9</v>
      </c>
      <c r="G68" s="12">
        <f t="shared" si="27"/>
        <v>11564.083333333334</v>
      </c>
      <c r="H68" s="12">
        <f t="shared" si="28"/>
        <v>11560.674999999999</v>
      </c>
      <c r="I68" s="12">
        <f t="shared" si="29"/>
        <v>11567.491666666669</v>
      </c>
      <c r="J68" s="29">
        <f t="shared" si="30"/>
        <v>6.8166666666693345</v>
      </c>
      <c r="N68" s="12">
        <v>28295.85</v>
      </c>
      <c r="O68">
        <v>28305.95</v>
      </c>
      <c r="P68">
        <v>28151.9</v>
      </c>
      <c r="Q68">
        <v>28305.95</v>
      </c>
      <c r="R68" s="12">
        <f t="shared" si="31"/>
        <v>28254.600000000002</v>
      </c>
      <c r="S68" s="12">
        <f t="shared" si="32"/>
        <v>28228.925000000003</v>
      </c>
      <c r="T68" s="12">
        <f t="shared" si="33"/>
        <v>28280.275000000001</v>
      </c>
      <c r="U68" s="29">
        <f t="shared" si="34"/>
        <v>51.349999999998545</v>
      </c>
    </row>
    <row r="69" spans="1:24" x14ac:dyDescent="0.3">
      <c r="A69" s="39">
        <v>43335</v>
      </c>
      <c r="B69" s="10" t="s">
        <v>30</v>
      </c>
      <c r="C69" s="12">
        <v>11620.7</v>
      </c>
      <c r="D69">
        <v>11620.7</v>
      </c>
      <c r="E69">
        <v>11546.7</v>
      </c>
      <c r="F69">
        <v>11582.75</v>
      </c>
      <c r="G69" s="12">
        <f t="shared" si="27"/>
        <v>11583.383333333333</v>
      </c>
      <c r="H69" s="12">
        <f t="shared" si="28"/>
        <v>11583.7</v>
      </c>
      <c r="I69" s="12">
        <f t="shared" si="29"/>
        <v>11583.066666666666</v>
      </c>
      <c r="J69" s="29">
        <f t="shared" si="30"/>
        <v>0.63333333333503106</v>
      </c>
      <c r="N69" s="12">
        <v>28321.95</v>
      </c>
      <c r="O69">
        <v>28325.45</v>
      </c>
      <c r="P69">
        <v>27965.35</v>
      </c>
      <c r="Q69">
        <v>28027.9</v>
      </c>
      <c r="R69" s="12">
        <f t="shared" si="31"/>
        <v>28106.233333333337</v>
      </c>
      <c r="S69" s="12">
        <f t="shared" si="32"/>
        <v>28145.4</v>
      </c>
      <c r="T69" s="12">
        <f t="shared" si="33"/>
        <v>28067.066666666673</v>
      </c>
      <c r="U69" s="29">
        <f t="shared" si="34"/>
        <v>78.333333333328483</v>
      </c>
    </row>
    <row r="70" spans="1:24" x14ac:dyDescent="0.3">
      <c r="A70" s="39">
        <v>43336</v>
      </c>
      <c r="B70" s="10" t="s">
        <v>26</v>
      </c>
      <c r="C70" s="12">
        <v>11566.6</v>
      </c>
      <c r="D70">
        <v>11604.6</v>
      </c>
      <c r="E70">
        <v>11532</v>
      </c>
      <c r="F70">
        <v>11557.1</v>
      </c>
      <c r="G70" s="12">
        <f t="shared" si="27"/>
        <v>11564.566666666666</v>
      </c>
      <c r="H70" s="12">
        <f t="shared" si="28"/>
        <v>11568.3</v>
      </c>
      <c r="I70" s="12">
        <f t="shared" si="29"/>
        <v>11560.833333333332</v>
      </c>
      <c r="J70" s="29">
        <f t="shared" si="30"/>
        <v>7.4666666666671517</v>
      </c>
      <c r="N70" s="12">
        <v>27954.25</v>
      </c>
      <c r="O70">
        <v>28122.75</v>
      </c>
      <c r="P70">
        <v>27782.799999999999</v>
      </c>
      <c r="Q70">
        <v>27834.7</v>
      </c>
      <c r="R70" s="12">
        <f t="shared" si="31"/>
        <v>27913.416666666668</v>
      </c>
      <c r="S70" s="12">
        <f t="shared" si="32"/>
        <v>27952.775000000001</v>
      </c>
      <c r="T70" s="12">
        <f t="shared" si="33"/>
        <v>27874.058333333334</v>
      </c>
      <c r="U70" s="29">
        <f t="shared" si="34"/>
        <v>78.716666666667152</v>
      </c>
    </row>
    <row r="71" spans="1:24" x14ac:dyDescent="0.3">
      <c r="A71" s="39">
        <v>43339</v>
      </c>
      <c r="B71" s="10" t="s">
        <v>27</v>
      </c>
      <c r="C71" s="12">
        <v>11605.85</v>
      </c>
      <c r="D71">
        <v>11700.95</v>
      </c>
      <c r="E71">
        <v>11595.6</v>
      </c>
      <c r="F71">
        <v>11691.95</v>
      </c>
      <c r="G71" s="12">
        <f t="shared" si="27"/>
        <v>11662.833333333334</v>
      </c>
      <c r="H71" s="12">
        <f t="shared" si="28"/>
        <v>11648.275000000001</v>
      </c>
      <c r="I71" s="12">
        <f t="shared" si="29"/>
        <v>11677.391666666666</v>
      </c>
      <c r="J71" s="29">
        <f t="shared" si="30"/>
        <v>29.116666666664969</v>
      </c>
      <c r="N71" s="12">
        <v>27971.25</v>
      </c>
      <c r="O71">
        <v>28317.75</v>
      </c>
      <c r="P71">
        <v>27958.2</v>
      </c>
      <c r="Q71">
        <v>28264.2</v>
      </c>
      <c r="R71" s="12">
        <f t="shared" si="31"/>
        <v>28180.05</v>
      </c>
      <c r="S71" s="12">
        <f t="shared" si="32"/>
        <v>28137.974999999999</v>
      </c>
      <c r="T71" s="12">
        <f t="shared" si="33"/>
        <v>28222.125</v>
      </c>
      <c r="U71" s="29">
        <f t="shared" si="34"/>
        <v>84.150000000001455</v>
      </c>
    </row>
    <row r="72" spans="1:24" x14ac:dyDescent="0.3">
      <c r="A72" s="39">
        <v>43340</v>
      </c>
      <c r="B72" s="10" t="s">
        <v>28</v>
      </c>
      <c r="C72" s="12">
        <v>11731.95</v>
      </c>
      <c r="D72">
        <v>11760.2</v>
      </c>
      <c r="E72">
        <v>11710.5</v>
      </c>
      <c r="F72">
        <v>11738.5</v>
      </c>
      <c r="G72" s="12">
        <f t="shared" si="27"/>
        <v>11736.4</v>
      </c>
      <c r="H72" s="12">
        <f t="shared" si="28"/>
        <v>11735.35</v>
      </c>
      <c r="I72" s="12">
        <f t="shared" si="29"/>
        <v>11737.449999999999</v>
      </c>
      <c r="J72" s="29">
        <f t="shared" si="30"/>
        <v>2.0999999999985448</v>
      </c>
      <c r="N72" s="12">
        <v>28379.9</v>
      </c>
      <c r="O72">
        <v>28388.65</v>
      </c>
      <c r="P72">
        <v>28152.7</v>
      </c>
      <c r="Q72">
        <v>28269.65</v>
      </c>
      <c r="R72" s="12">
        <f t="shared" si="31"/>
        <v>28270.333333333332</v>
      </c>
      <c r="S72" s="12">
        <f t="shared" si="32"/>
        <v>28270.675000000003</v>
      </c>
      <c r="T72" s="12">
        <f t="shared" si="33"/>
        <v>28269.991666666661</v>
      </c>
      <c r="U72" s="29">
        <f t="shared" si="34"/>
        <v>0.68333333334157942</v>
      </c>
    </row>
    <row r="73" spans="1:24" x14ac:dyDescent="0.3">
      <c r="A73" s="39">
        <v>43341</v>
      </c>
      <c r="B73" s="10" t="s">
        <v>29</v>
      </c>
      <c r="C73" s="12">
        <v>11744.95</v>
      </c>
      <c r="D73">
        <v>11753.2</v>
      </c>
      <c r="E73">
        <v>11678.85</v>
      </c>
      <c r="F73">
        <v>11691.9</v>
      </c>
      <c r="G73" s="12">
        <f t="shared" si="27"/>
        <v>11707.983333333335</v>
      </c>
      <c r="H73" s="12">
        <f t="shared" si="28"/>
        <v>11716.025000000001</v>
      </c>
      <c r="I73" s="12">
        <f t="shared" si="29"/>
        <v>11699.941666666669</v>
      </c>
      <c r="J73" s="29">
        <f t="shared" si="30"/>
        <v>16.083333333332121</v>
      </c>
      <c r="N73" s="12">
        <v>28233.4</v>
      </c>
      <c r="O73">
        <v>28344.1</v>
      </c>
      <c r="P73">
        <v>28167.8</v>
      </c>
      <c r="Q73">
        <v>28224.1</v>
      </c>
      <c r="R73" s="12">
        <f t="shared" si="31"/>
        <v>28245.333333333332</v>
      </c>
      <c r="S73" s="12">
        <f t="shared" si="32"/>
        <v>28255.949999999997</v>
      </c>
      <c r="T73" s="12">
        <f t="shared" si="33"/>
        <v>28234.716666666667</v>
      </c>
      <c r="U73" s="29">
        <f t="shared" si="34"/>
        <v>21.233333333329938</v>
      </c>
    </row>
    <row r="74" spans="1:24" x14ac:dyDescent="0.3">
      <c r="A74" s="39">
        <v>43342</v>
      </c>
      <c r="B74" s="10" t="s">
        <v>30</v>
      </c>
      <c r="C74" s="12">
        <v>11694.75</v>
      </c>
      <c r="D74">
        <v>11698.8</v>
      </c>
      <c r="E74">
        <v>11639.7</v>
      </c>
      <c r="F74">
        <v>11676.8</v>
      </c>
      <c r="G74" s="12">
        <f t="shared" si="27"/>
        <v>11671.766666666668</v>
      </c>
      <c r="H74" s="12">
        <f t="shared" si="28"/>
        <v>11669.25</v>
      </c>
      <c r="I74" s="12">
        <f t="shared" si="29"/>
        <v>11674.283333333336</v>
      </c>
      <c r="J74" s="29">
        <f t="shared" si="30"/>
        <v>5.0333333333364862</v>
      </c>
      <c r="N74" s="12">
        <v>28233.7</v>
      </c>
      <c r="O74">
        <v>28233.7</v>
      </c>
      <c r="P74">
        <v>27961.75</v>
      </c>
      <c r="Q74">
        <v>28103.25</v>
      </c>
      <c r="R74" s="12">
        <f t="shared" si="31"/>
        <v>28099.566666666666</v>
      </c>
      <c r="S74" s="12">
        <f t="shared" si="32"/>
        <v>28097.724999999999</v>
      </c>
      <c r="T74" s="12">
        <f t="shared" si="33"/>
        <v>28101.408333333333</v>
      </c>
      <c r="U74" s="29">
        <f t="shared" si="34"/>
        <v>3.6833333333343035</v>
      </c>
    </row>
    <row r="75" spans="1:24" x14ac:dyDescent="0.3">
      <c r="A75" s="39">
        <v>43343</v>
      </c>
      <c r="B75" s="10" t="s">
        <v>26</v>
      </c>
      <c r="C75" s="12">
        <v>11675.85</v>
      </c>
      <c r="D75">
        <v>11727.65</v>
      </c>
      <c r="E75">
        <v>11640.1</v>
      </c>
      <c r="F75">
        <v>11680.5</v>
      </c>
      <c r="G75" s="12">
        <f t="shared" si="27"/>
        <v>11682.75</v>
      </c>
      <c r="H75" s="12">
        <f t="shared" si="28"/>
        <v>11683.875</v>
      </c>
      <c r="I75" s="12">
        <f t="shared" si="29"/>
        <v>11681.625</v>
      </c>
      <c r="J75" s="29">
        <f t="shared" si="30"/>
        <v>2.25</v>
      </c>
      <c r="N75" s="12">
        <v>27998</v>
      </c>
      <c r="O75">
        <v>28157.35</v>
      </c>
      <c r="P75">
        <v>27940.95</v>
      </c>
      <c r="Q75">
        <v>28061.75</v>
      </c>
      <c r="R75" s="12">
        <f t="shared" si="31"/>
        <v>28053.350000000002</v>
      </c>
      <c r="S75" s="12">
        <f t="shared" si="32"/>
        <v>28049.15</v>
      </c>
      <c r="T75" s="12">
        <f t="shared" si="33"/>
        <v>28057.550000000003</v>
      </c>
      <c r="U75" s="29">
        <f t="shared" si="34"/>
        <v>8.4000000000014552</v>
      </c>
    </row>
    <row r="76" spans="1:24" x14ac:dyDescent="0.3">
      <c r="A76" s="39">
        <v>43346</v>
      </c>
      <c r="B76" s="10" t="s">
        <v>27</v>
      </c>
      <c r="C76" s="12">
        <v>11751.8</v>
      </c>
      <c r="D76">
        <v>11751.8</v>
      </c>
      <c r="E76">
        <v>11567.4</v>
      </c>
      <c r="F76">
        <v>11582.35</v>
      </c>
      <c r="G76" s="12">
        <f>(D76+E76+F76)/3</f>
        <v>11633.849999999999</v>
      </c>
      <c r="H76" s="12">
        <f>(D76+E76)/2</f>
        <v>11659.599999999999</v>
      </c>
      <c r="I76" s="12">
        <f t="shared" ref="I76:I80" si="35">(G76-H76)+G76</f>
        <v>11608.099999999999</v>
      </c>
      <c r="J76" s="29">
        <f t="shared" ref="J76:J80" si="36">ABS(I76-H76)</f>
        <v>51.5</v>
      </c>
      <c r="N76" s="12">
        <v>28199.45</v>
      </c>
      <c r="O76">
        <v>28203.200000000001</v>
      </c>
      <c r="P76">
        <v>27777.4</v>
      </c>
      <c r="Q76">
        <v>27819.5</v>
      </c>
      <c r="R76" s="12">
        <f t="shared" ref="R76:R80" si="37">(O76+P76+Q76)/3</f>
        <v>27933.366666666669</v>
      </c>
      <c r="S76" s="12">
        <f t="shared" ref="S76:S80" si="38">(O76+P76)/2</f>
        <v>27990.300000000003</v>
      </c>
      <c r="T76" s="12">
        <f t="shared" ref="T76:T80" si="39">(R76-S76)+R76</f>
        <v>27876.433333333334</v>
      </c>
      <c r="U76" s="29">
        <f t="shared" ref="U76:U80" si="40">ABS(T76-S76)</f>
        <v>113.86666666666861</v>
      </c>
    </row>
    <row r="77" spans="1:24" x14ac:dyDescent="0.3">
      <c r="A77" s="39">
        <v>43347</v>
      </c>
      <c r="B77" s="10" t="s">
        <v>28</v>
      </c>
      <c r="C77" s="12">
        <v>11598.75</v>
      </c>
      <c r="D77">
        <v>11602.55</v>
      </c>
      <c r="E77">
        <v>11496.85</v>
      </c>
      <c r="F77">
        <v>11520.3</v>
      </c>
      <c r="G77" s="12">
        <f t="shared" ref="G77:G80" si="41">(D77+E77+F77)/3</f>
        <v>11539.9</v>
      </c>
      <c r="H77" s="12">
        <f t="shared" ref="H77:H80" si="42">(D77+E77)/2</f>
        <v>11549.7</v>
      </c>
      <c r="I77" s="12">
        <f t="shared" si="35"/>
        <v>11530.099999999999</v>
      </c>
      <c r="J77" s="29">
        <f t="shared" si="36"/>
        <v>19.600000000002183</v>
      </c>
      <c r="N77" s="12">
        <v>27845.55</v>
      </c>
      <c r="O77">
        <v>27875.15</v>
      </c>
      <c r="P77">
        <v>27835.85</v>
      </c>
      <c r="Q77">
        <v>27430.75</v>
      </c>
      <c r="R77" s="12">
        <f t="shared" si="37"/>
        <v>27713.916666666668</v>
      </c>
      <c r="S77" s="12">
        <f t="shared" si="38"/>
        <v>27855.5</v>
      </c>
      <c r="T77" s="12">
        <f t="shared" si="39"/>
        <v>27572.333333333336</v>
      </c>
      <c r="U77" s="29">
        <f t="shared" si="40"/>
        <v>283.16666666666424</v>
      </c>
    </row>
    <row r="78" spans="1:24" x14ac:dyDescent="0.3">
      <c r="A78" s="39">
        <v>43348</v>
      </c>
      <c r="B78" s="10" t="s">
        <v>29</v>
      </c>
      <c r="C78" s="12">
        <v>11514.85</v>
      </c>
      <c r="D78">
        <v>11542.65</v>
      </c>
      <c r="E78">
        <v>11393.85</v>
      </c>
      <c r="F78">
        <v>11476.95</v>
      </c>
      <c r="G78" s="12">
        <f t="shared" si="41"/>
        <v>11471.15</v>
      </c>
      <c r="H78" s="12">
        <f t="shared" si="42"/>
        <v>11468.25</v>
      </c>
      <c r="I78" s="12">
        <f t="shared" si="35"/>
        <v>11474.05</v>
      </c>
      <c r="J78" s="29">
        <f t="shared" si="36"/>
        <v>5.7999999999992724</v>
      </c>
      <c r="N78" s="12">
        <v>27409.3</v>
      </c>
      <c r="O78">
        <v>27506.3</v>
      </c>
      <c r="P78">
        <v>27136.05</v>
      </c>
      <c r="Q78">
        <v>27376.05</v>
      </c>
      <c r="R78" s="12">
        <f t="shared" si="37"/>
        <v>27339.466666666664</v>
      </c>
      <c r="S78" s="12">
        <f t="shared" si="38"/>
        <v>27321.174999999999</v>
      </c>
      <c r="T78" s="12">
        <f t="shared" si="39"/>
        <v>27357.758333333328</v>
      </c>
      <c r="U78" s="29">
        <f t="shared" si="40"/>
        <v>36.583333333328483</v>
      </c>
    </row>
    <row r="79" spans="1:24" x14ac:dyDescent="0.3">
      <c r="A79" s="39">
        <v>43349</v>
      </c>
      <c r="B79" s="10" t="s">
        <v>30</v>
      </c>
      <c r="C79" s="12">
        <v>11514.15</v>
      </c>
      <c r="D79">
        <v>11562.25</v>
      </c>
      <c r="E79">
        <v>11436.05</v>
      </c>
      <c r="F79">
        <v>11536.9</v>
      </c>
      <c r="G79" s="12">
        <f t="shared" si="41"/>
        <v>11511.733333333332</v>
      </c>
      <c r="H79" s="12">
        <f t="shared" si="42"/>
        <v>11499.15</v>
      </c>
      <c r="I79" s="12">
        <f t="shared" si="35"/>
        <v>11524.316666666664</v>
      </c>
      <c r="J79" s="29">
        <f t="shared" si="36"/>
        <v>25.166666666664241</v>
      </c>
      <c r="N79" s="12">
        <v>27464.25</v>
      </c>
      <c r="O79">
        <v>27552.799999999999</v>
      </c>
      <c r="P79">
        <v>27246.25</v>
      </c>
      <c r="Q79">
        <v>27468.7</v>
      </c>
      <c r="R79" s="12">
        <f t="shared" si="37"/>
        <v>27422.583333333332</v>
      </c>
      <c r="S79" s="12">
        <f t="shared" si="38"/>
        <v>27399.525000000001</v>
      </c>
      <c r="T79" s="12">
        <f t="shared" si="39"/>
        <v>27445.641666666663</v>
      </c>
      <c r="U79" s="29">
        <f t="shared" si="40"/>
        <v>46.116666666661331</v>
      </c>
    </row>
    <row r="80" spans="1:24" x14ac:dyDescent="0.3">
      <c r="A80" s="39">
        <v>43350</v>
      </c>
      <c r="B80" s="10" t="s">
        <v>26</v>
      </c>
      <c r="C80" s="12">
        <v>11558.25</v>
      </c>
      <c r="D80">
        <v>11603</v>
      </c>
      <c r="E80">
        <v>11484.4</v>
      </c>
      <c r="F80">
        <v>11589.1</v>
      </c>
      <c r="G80" s="12">
        <f t="shared" si="41"/>
        <v>11558.833333333334</v>
      </c>
      <c r="H80" s="12">
        <f t="shared" si="42"/>
        <v>11543.7</v>
      </c>
      <c r="I80" s="12">
        <f t="shared" si="35"/>
        <v>11573.966666666667</v>
      </c>
      <c r="J80" s="29">
        <f t="shared" si="36"/>
        <v>30.266666666666424</v>
      </c>
      <c r="N80" s="12">
        <v>27439.25</v>
      </c>
      <c r="O80">
        <v>27512.5</v>
      </c>
      <c r="P80">
        <v>27232.799999999999</v>
      </c>
      <c r="Q80">
        <v>27481.45</v>
      </c>
      <c r="R80" s="12">
        <f t="shared" si="37"/>
        <v>27408.916666666668</v>
      </c>
      <c r="S80" s="12">
        <f t="shared" si="38"/>
        <v>27372.65</v>
      </c>
      <c r="T80" s="12">
        <f t="shared" si="39"/>
        <v>27445.183333333334</v>
      </c>
      <c r="U80" s="29">
        <f t="shared" si="40"/>
        <v>72.533333333332848</v>
      </c>
      <c r="V80" s="29">
        <v>27428</v>
      </c>
      <c r="W80" s="29">
        <v>27380</v>
      </c>
      <c r="X80" s="13">
        <v>27322</v>
      </c>
    </row>
    <row r="81" spans="1:24" x14ac:dyDescent="0.3">
      <c r="A81" s="39">
        <v>43353</v>
      </c>
      <c r="B81" s="10" t="s">
        <v>27</v>
      </c>
      <c r="C81" s="12">
        <v>11570.25</v>
      </c>
      <c r="D81">
        <v>11573</v>
      </c>
      <c r="E81">
        <v>11427.3</v>
      </c>
      <c r="F81">
        <v>11438.1</v>
      </c>
      <c r="G81" s="12">
        <f t="shared" ref="G81" si="43">(D81+E81+F81)/3</f>
        <v>11479.466666666667</v>
      </c>
      <c r="H81" s="12">
        <f t="shared" ref="H81" si="44">(D81+E81)/2</f>
        <v>11500.15</v>
      </c>
      <c r="I81" s="12">
        <f t="shared" ref="I81" si="45">(G81-H81)+G81</f>
        <v>11458.783333333335</v>
      </c>
      <c r="J81" s="29">
        <f t="shared" ref="J81" si="46">ABS(I81-H81)</f>
        <v>41.366666666664969</v>
      </c>
      <c r="N81" s="12">
        <v>27395.200000000001</v>
      </c>
      <c r="O81">
        <v>27404.85</v>
      </c>
      <c r="P81">
        <v>27142.55</v>
      </c>
      <c r="Q81">
        <v>27201.75</v>
      </c>
      <c r="R81" s="12">
        <f t="shared" ref="R81:R84" si="47">(O81+P81+Q81)/3</f>
        <v>27249.716666666664</v>
      </c>
      <c r="S81" s="12">
        <f t="shared" ref="S81:S84" si="48">(O81+P81)/2</f>
        <v>27273.699999999997</v>
      </c>
      <c r="T81" s="12">
        <f t="shared" ref="T81:T84" si="49">(R81-S81)+R81</f>
        <v>27225.73333333333</v>
      </c>
      <c r="U81" s="29">
        <f t="shared" ref="U81:U84" si="50">ABS(T81-S81)</f>
        <v>47.966666666667152</v>
      </c>
    </row>
    <row r="82" spans="1:24" x14ac:dyDescent="0.3">
      <c r="A82" s="39">
        <v>43354</v>
      </c>
      <c r="B82" s="10" t="s">
        <v>28</v>
      </c>
      <c r="C82" s="29">
        <v>11476.85</v>
      </c>
      <c r="D82">
        <v>11479.4</v>
      </c>
      <c r="E82">
        <v>11274</v>
      </c>
      <c r="F82">
        <v>11287.5</v>
      </c>
      <c r="G82" s="12">
        <f t="shared" ref="G82:G84" si="51">(D82+E82+F82)/3</f>
        <v>11346.966666666667</v>
      </c>
      <c r="H82" s="12">
        <f t="shared" ref="H82:H84" si="52">(D82+E82)/2</f>
        <v>11376.7</v>
      </c>
      <c r="I82" s="12">
        <f t="shared" ref="I82:I84" si="53">(G82-H82)+G82</f>
        <v>11317.233333333334</v>
      </c>
      <c r="J82" s="29">
        <f t="shared" ref="J82:J84" si="54">ABS(I82-H82)</f>
        <v>59.466666666667152</v>
      </c>
      <c r="K82" s="29">
        <v>11454</v>
      </c>
      <c r="L82" s="29">
        <v>11418</v>
      </c>
      <c r="M82" s="13">
        <v>11394</v>
      </c>
      <c r="N82" s="29">
        <v>27295.200000000001</v>
      </c>
      <c r="O82" s="30">
        <v>27318.45</v>
      </c>
      <c r="P82" s="30">
        <v>26772.25</v>
      </c>
      <c r="Q82" s="30">
        <v>26807.5</v>
      </c>
      <c r="R82" s="12">
        <f t="shared" si="47"/>
        <v>26966.066666666666</v>
      </c>
      <c r="S82" s="12">
        <f t="shared" si="48"/>
        <v>27045.35</v>
      </c>
      <c r="T82" s="12">
        <f t="shared" si="49"/>
        <v>26886.783333333333</v>
      </c>
      <c r="U82" s="29">
        <f t="shared" si="50"/>
        <v>158.5666666666657</v>
      </c>
      <c r="V82" s="29">
        <v>27280</v>
      </c>
      <c r="W82" s="29">
        <v>27232</v>
      </c>
      <c r="X82" s="13">
        <v>27148</v>
      </c>
    </row>
    <row r="83" spans="1:24" x14ac:dyDescent="0.3">
      <c r="A83" s="39">
        <v>43355</v>
      </c>
      <c r="B83" s="10" t="s">
        <v>29</v>
      </c>
      <c r="C83" s="29">
        <v>11340.1</v>
      </c>
      <c r="D83" s="29">
        <v>11380.75</v>
      </c>
      <c r="E83" s="29">
        <v>11250.2</v>
      </c>
      <c r="F83" s="29">
        <v>11369.9</v>
      </c>
      <c r="G83" s="12">
        <f t="shared" si="51"/>
        <v>11333.616666666667</v>
      </c>
      <c r="H83" s="12">
        <f t="shared" si="52"/>
        <v>11315.475</v>
      </c>
      <c r="I83" s="12">
        <f t="shared" si="53"/>
        <v>11351.758333333333</v>
      </c>
      <c r="J83" s="29">
        <f t="shared" si="54"/>
        <v>36.283333333332848</v>
      </c>
      <c r="N83" s="12">
        <v>26895.15</v>
      </c>
      <c r="O83" s="12">
        <v>26895.15</v>
      </c>
      <c r="P83" s="12">
        <v>26555.15</v>
      </c>
      <c r="Q83" s="12">
        <v>26819.200000000001</v>
      </c>
      <c r="R83" s="12">
        <f t="shared" si="47"/>
        <v>26756.5</v>
      </c>
      <c r="S83" s="12">
        <f t="shared" si="48"/>
        <v>26725.15</v>
      </c>
      <c r="T83" s="12">
        <f t="shared" si="49"/>
        <v>26787.85</v>
      </c>
      <c r="U83" s="29">
        <f t="shared" si="50"/>
        <v>62.69999999999709</v>
      </c>
    </row>
    <row r="84" spans="1:24" x14ac:dyDescent="0.3">
      <c r="A84" s="39">
        <v>43357</v>
      </c>
      <c r="B84" s="10" t="s">
        <v>26</v>
      </c>
      <c r="C84" s="29">
        <v>11443.5</v>
      </c>
      <c r="D84" s="29">
        <v>11523.25</v>
      </c>
      <c r="E84" s="29">
        <v>11430.55</v>
      </c>
      <c r="F84" s="29">
        <v>11515.2</v>
      </c>
      <c r="G84" s="12">
        <f t="shared" si="51"/>
        <v>11489.666666666666</v>
      </c>
      <c r="H84" s="12">
        <f t="shared" si="52"/>
        <v>11476.9</v>
      </c>
      <c r="I84" s="12">
        <f t="shared" si="53"/>
        <v>11502.433333333332</v>
      </c>
      <c r="J84" s="29">
        <f t="shared" si="54"/>
        <v>25.533333333332848</v>
      </c>
      <c r="N84" s="12">
        <v>27059.85</v>
      </c>
      <c r="O84" s="12">
        <v>27205.75</v>
      </c>
      <c r="P84" s="12">
        <v>26989.8</v>
      </c>
      <c r="Q84" s="12">
        <v>27163.85</v>
      </c>
      <c r="R84" s="12">
        <f t="shared" si="47"/>
        <v>27119.8</v>
      </c>
      <c r="S84" s="12">
        <f t="shared" si="48"/>
        <v>27097.775000000001</v>
      </c>
      <c r="T84" s="12">
        <f t="shared" si="49"/>
        <v>27141.824999999997</v>
      </c>
      <c r="U84" s="29">
        <f t="shared" si="50"/>
        <v>44.049999999995634</v>
      </c>
    </row>
    <row r="85" spans="1:24" x14ac:dyDescent="0.3">
      <c r="A85" s="39">
        <v>43360</v>
      </c>
      <c r="B85" s="10" t="s">
        <v>27</v>
      </c>
      <c r="C85" s="29">
        <v>11464.95</v>
      </c>
      <c r="D85" s="29">
        <v>11464.95</v>
      </c>
      <c r="E85" s="29">
        <v>11366.9</v>
      </c>
      <c r="F85" s="29">
        <v>11377.75</v>
      </c>
      <c r="G85" s="12">
        <f t="shared" ref="G85:G107" si="55">(D85+E85+F85)/3</f>
        <v>11403.199999999999</v>
      </c>
      <c r="H85" s="12">
        <f t="shared" ref="H85:H107" si="56">(D85+E85)/2</f>
        <v>11415.924999999999</v>
      </c>
      <c r="I85" s="12">
        <f t="shared" ref="I85:I107" si="57">(G85-H85)+G85</f>
        <v>11390.474999999999</v>
      </c>
      <c r="J85" s="29">
        <f t="shared" ref="J85:J107" si="58">ABS(I85-H85)</f>
        <v>25.450000000000728</v>
      </c>
      <c r="N85" s="12">
        <v>27002.6</v>
      </c>
      <c r="O85" s="12">
        <v>27002.6</v>
      </c>
      <c r="P85" s="12">
        <v>26743.4</v>
      </c>
      <c r="Q85" s="12">
        <v>26820.3</v>
      </c>
      <c r="R85" s="12">
        <f t="shared" ref="R85:R107" si="59">(O85+P85+Q85)/3</f>
        <v>26855.433333333334</v>
      </c>
      <c r="S85" s="12">
        <f t="shared" ref="S85:S107" si="60">(O85+P85)/2</f>
        <v>26873</v>
      </c>
      <c r="T85" s="12">
        <f t="shared" ref="T85:T107" si="61">(R85-S85)+R85</f>
        <v>26837.866666666669</v>
      </c>
      <c r="U85" s="29">
        <f t="shared" ref="U85:U107" si="62">ABS(T85-S85)</f>
        <v>35.133333333331393</v>
      </c>
    </row>
    <row r="86" spans="1:24" x14ac:dyDescent="0.3">
      <c r="A86" s="39">
        <v>43361</v>
      </c>
      <c r="B86" s="10" t="s">
        <v>28</v>
      </c>
      <c r="C86" s="29">
        <v>11381.55</v>
      </c>
      <c r="D86" s="29">
        <v>11411.45</v>
      </c>
      <c r="E86" s="29">
        <v>11268.95</v>
      </c>
      <c r="F86" s="29">
        <v>11278.9</v>
      </c>
      <c r="G86" s="12">
        <f t="shared" si="55"/>
        <v>11319.766666666668</v>
      </c>
      <c r="H86" s="12">
        <f t="shared" si="56"/>
        <v>11340.2</v>
      </c>
      <c r="I86" s="12">
        <f t="shared" si="57"/>
        <v>11299.333333333336</v>
      </c>
      <c r="J86" s="29">
        <f t="shared" si="58"/>
        <v>40.866666666664969</v>
      </c>
      <c r="N86" s="12">
        <v>26757</v>
      </c>
      <c r="O86" s="12">
        <v>26901.05</v>
      </c>
      <c r="P86" s="12">
        <v>26407.45</v>
      </c>
      <c r="Q86" s="12">
        <v>26441.45</v>
      </c>
      <c r="R86" s="12">
        <f t="shared" si="59"/>
        <v>26583.316666666666</v>
      </c>
      <c r="S86" s="12">
        <f t="shared" si="60"/>
        <v>26654.25</v>
      </c>
      <c r="T86" s="12">
        <f t="shared" si="61"/>
        <v>26512.383333333331</v>
      </c>
      <c r="U86" s="29">
        <f t="shared" si="62"/>
        <v>141.86666666666861</v>
      </c>
    </row>
    <row r="87" spans="1:24" x14ac:dyDescent="0.3">
      <c r="A87" s="39">
        <v>43362</v>
      </c>
      <c r="B87" s="10" t="s">
        <v>29</v>
      </c>
      <c r="C87" s="29">
        <v>11326.65</v>
      </c>
      <c r="D87" s="29">
        <v>11332.05</v>
      </c>
      <c r="E87" s="29">
        <v>11210.9</v>
      </c>
      <c r="F87" s="29">
        <v>11234.35</v>
      </c>
      <c r="G87" s="12">
        <f t="shared" si="55"/>
        <v>11259.099999999999</v>
      </c>
      <c r="H87" s="12">
        <f t="shared" si="56"/>
        <v>11271.474999999999</v>
      </c>
      <c r="I87" s="12">
        <f t="shared" si="57"/>
        <v>11246.724999999999</v>
      </c>
      <c r="J87" s="29">
        <f t="shared" si="58"/>
        <v>24.75</v>
      </c>
      <c r="K87" s="29">
        <v>11320</v>
      </c>
      <c r="L87" s="29">
        <v>11294</v>
      </c>
      <c r="M87" s="13">
        <v>11254</v>
      </c>
      <c r="N87" s="12">
        <v>26532</v>
      </c>
      <c r="O87" s="12">
        <v>26611.599999999999</v>
      </c>
      <c r="P87" s="12">
        <v>26235.7</v>
      </c>
      <c r="Q87" s="12">
        <v>26277.35</v>
      </c>
      <c r="R87" s="12">
        <f t="shared" si="59"/>
        <v>26374.883333333331</v>
      </c>
      <c r="S87" s="12">
        <f t="shared" si="60"/>
        <v>26423.65</v>
      </c>
      <c r="T87" s="12">
        <f t="shared" si="61"/>
        <v>26326.116666666661</v>
      </c>
      <c r="U87" s="29">
        <f t="shared" si="62"/>
        <v>97.533333333340124</v>
      </c>
      <c r="V87" s="29">
        <v>26545</v>
      </c>
      <c r="W87" s="29">
        <v>26489</v>
      </c>
      <c r="X87" s="13">
        <v>26346</v>
      </c>
    </row>
    <row r="88" spans="1:24" x14ac:dyDescent="0.3">
      <c r="A88" s="39">
        <v>43364</v>
      </c>
      <c r="B88" s="10" t="s">
        <v>26</v>
      </c>
      <c r="C88" s="29">
        <v>11271.3</v>
      </c>
      <c r="D88" s="30">
        <v>11346.8</v>
      </c>
      <c r="E88" s="30">
        <v>10866.45</v>
      </c>
      <c r="F88" s="30">
        <v>11143.1</v>
      </c>
      <c r="G88" s="12">
        <f t="shared" si="55"/>
        <v>11118.783333333333</v>
      </c>
      <c r="H88" s="12">
        <f t="shared" si="56"/>
        <v>11106.625</v>
      </c>
      <c r="I88" s="12">
        <f t="shared" si="57"/>
        <v>11130.941666666666</v>
      </c>
      <c r="J88" s="29">
        <f t="shared" si="58"/>
        <v>24.316666666665697</v>
      </c>
      <c r="K88" s="29">
        <v>11336</v>
      </c>
      <c r="L88" s="29">
        <v>11300</v>
      </c>
      <c r="M88" s="13">
        <v>11270</v>
      </c>
      <c r="N88" s="29">
        <v>26331.05</v>
      </c>
      <c r="O88" s="12">
        <v>26490.400000000001</v>
      </c>
      <c r="P88" s="12">
        <v>25053.35</v>
      </c>
      <c r="Q88" s="12">
        <v>25596.9</v>
      </c>
      <c r="R88" s="12">
        <f t="shared" si="59"/>
        <v>25713.55</v>
      </c>
      <c r="S88" s="12">
        <f t="shared" si="60"/>
        <v>25771.875</v>
      </c>
      <c r="T88" s="12">
        <f t="shared" si="61"/>
        <v>25655.224999999999</v>
      </c>
      <c r="U88" s="29">
        <f t="shared" si="62"/>
        <v>116.65000000000146</v>
      </c>
      <c r="V88" s="29">
        <v>26460</v>
      </c>
      <c r="W88" s="29">
        <v>26396</v>
      </c>
      <c r="X88" s="13">
        <v>26284</v>
      </c>
    </row>
    <row r="89" spans="1:24" x14ac:dyDescent="0.3">
      <c r="A89" s="39">
        <v>43367</v>
      </c>
      <c r="B89" s="10" t="s">
        <v>27</v>
      </c>
      <c r="C89" s="29">
        <v>11164.4</v>
      </c>
      <c r="D89" s="30">
        <v>11170.15</v>
      </c>
      <c r="E89" s="30">
        <v>10943.6</v>
      </c>
      <c r="F89" s="30">
        <v>10967.4</v>
      </c>
      <c r="G89" s="12">
        <f t="shared" si="55"/>
        <v>11027.050000000001</v>
      </c>
      <c r="H89" s="12">
        <f t="shared" si="56"/>
        <v>11056.875</v>
      </c>
      <c r="I89" s="12">
        <f t="shared" si="57"/>
        <v>10997.225000000002</v>
      </c>
      <c r="J89" s="29">
        <f t="shared" si="58"/>
        <v>59.649999999997817</v>
      </c>
      <c r="K89" s="29">
        <v>11022</v>
      </c>
      <c r="L89" s="29">
        <v>10968</v>
      </c>
      <c r="M89" s="13">
        <v>10950</v>
      </c>
      <c r="N89" s="29">
        <v>25645.05</v>
      </c>
      <c r="O89" s="12">
        <v>25649.7</v>
      </c>
      <c r="P89" s="12">
        <v>24904.5</v>
      </c>
      <c r="Q89" s="12">
        <v>24970.35</v>
      </c>
      <c r="R89" s="12">
        <f t="shared" si="59"/>
        <v>25174.849999999995</v>
      </c>
      <c r="S89" s="12">
        <f t="shared" si="60"/>
        <v>25277.1</v>
      </c>
      <c r="T89" s="12">
        <f t="shared" si="61"/>
        <v>25072.599999999991</v>
      </c>
      <c r="U89" s="29">
        <f t="shared" si="62"/>
        <v>204.50000000000728</v>
      </c>
      <c r="V89" s="29">
        <v>25295</v>
      </c>
      <c r="W89" s="29">
        <v>25108</v>
      </c>
      <c r="X89" s="13">
        <v>25006</v>
      </c>
    </row>
    <row r="90" spans="1:24" x14ac:dyDescent="0.3">
      <c r="A90" s="39">
        <v>43368</v>
      </c>
      <c r="B90" s="10" t="s">
        <v>28</v>
      </c>
      <c r="C90" s="29">
        <v>10969.95</v>
      </c>
      <c r="D90" s="30">
        <v>11080.6</v>
      </c>
      <c r="E90" s="30">
        <v>10882.85</v>
      </c>
      <c r="F90" s="30">
        <v>11067.45</v>
      </c>
      <c r="G90" s="12">
        <f t="shared" si="55"/>
        <v>11010.300000000001</v>
      </c>
      <c r="H90" s="12">
        <f t="shared" si="56"/>
        <v>10981.725</v>
      </c>
      <c r="I90" s="12">
        <f t="shared" si="57"/>
        <v>11038.875000000002</v>
      </c>
      <c r="J90" s="29">
        <f t="shared" si="58"/>
        <v>57.150000000001455</v>
      </c>
      <c r="K90" s="29">
        <v>11020</v>
      </c>
      <c r="L90" s="29">
        <v>10998</v>
      </c>
      <c r="M90" s="13">
        <v>10932</v>
      </c>
      <c r="N90" s="29">
        <v>24947.7</v>
      </c>
      <c r="O90" s="12">
        <v>25406.95</v>
      </c>
      <c r="P90" s="12">
        <v>24678.25</v>
      </c>
      <c r="Q90" s="12">
        <v>25330.35</v>
      </c>
      <c r="R90" s="12">
        <f t="shared" si="59"/>
        <v>25138.516666666663</v>
      </c>
      <c r="S90" s="12">
        <f t="shared" si="60"/>
        <v>25042.6</v>
      </c>
      <c r="T90" s="12">
        <f t="shared" si="61"/>
        <v>25234.433333333327</v>
      </c>
      <c r="U90" s="29">
        <f t="shared" si="62"/>
        <v>191.83333333332848</v>
      </c>
      <c r="V90" s="29">
        <v>25120</v>
      </c>
      <c r="W90" s="29">
        <v>25042</v>
      </c>
      <c r="X90" s="13">
        <v>24808</v>
      </c>
    </row>
    <row r="91" spans="1:24" x14ac:dyDescent="0.3">
      <c r="A91" s="39">
        <v>43369</v>
      </c>
      <c r="B91" s="10" t="s">
        <v>29</v>
      </c>
      <c r="C91" s="29">
        <v>11145.55</v>
      </c>
      <c r="D91" s="30">
        <v>11145.55</v>
      </c>
      <c r="E91" s="30">
        <v>10993.05</v>
      </c>
      <c r="F91" s="30">
        <v>11053.8</v>
      </c>
      <c r="G91" s="12">
        <f t="shared" si="55"/>
        <v>11064.133333333331</v>
      </c>
      <c r="H91" s="12">
        <f t="shared" si="56"/>
        <v>11069.3</v>
      </c>
      <c r="I91" s="12">
        <f t="shared" si="57"/>
        <v>11058.966666666664</v>
      </c>
      <c r="J91" s="29">
        <f t="shared" si="58"/>
        <v>10.333333333335759</v>
      </c>
      <c r="K91" s="29">
        <v>11070</v>
      </c>
      <c r="L91" s="29">
        <v>11052</v>
      </c>
      <c r="M91" s="13">
        <v>11016</v>
      </c>
      <c r="N91" s="29">
        <v>25525.1</v>
      </c>
      <c r="O91" s="12">
        <v>25525.1</v>
      </c>
      <c r="P91" s="12">
        <v>25197.35</v>
      </c>
      <c r="Q91" s="12">
        <v>25376.3</v>
      </c>
      <c r="R91" s="12">
        <f t="shared" si="59"/>
        <v>25366.25</v>
      </c>
      <c r="S91" s="12">
        <f t="shared" si="60"/>
        <v>25361.224999999999</v>
      </c>
      <c r="T91" s="12">
        <f t="shared" si="61"/>
        <v>25371.275000000001</v>
      </c>
      <c r="U91" s="29">
        <f t="shared" si="62"/>
        <v>10.05000000000291</v>
      </c>
      <c r="V91" s="29">
        <v>25390</v>
      </c>
      <c r="W91" s="29">
        <v>25346</v>
      </c>
      <c r="X91" s="13">
        <v>25261</v>
      </c>
    </row>
    <row r="92" spans="1:24" x14ac:dyDescent="0.3">
      <c r="A92" s="39">
        <v>43370</v>
      </c>
      <c r="B92" s="10" t="s">
        <v>30</v>
      </c>
      <c r="C92" s="29">
        <v>11079.8</v>
      </c>
      <c r="D92" s="30">
        <v>11089.45</v>
      </c>
      <c r="E92" s="30">
        <v>10953.35</v>
      </c>
      <c r="F92" s="30">
        <v>10977.55</v>
      </c>
      <c r="G92" s="12">
        <f t="shared" si="55"/>
        <v>11006.783333333335</v>
      </c>
      <c r="H92" s="12">
        <f t="shared" si="56"/>
        <v>11021.400000000001</v>
      </c>
      <c r="I92" s="12">
        <f t="shared" si="57"/>
        <v>10992.166666666668</v>
      </c>
      <c r="J92" s="29">
        <f t="shared" si="58"/>
        <v>29.233333333333576</v>
      </c>
      <c r="N92" s="29">
        <v>25442.1</v>
      </c>
      <c r="O92" s="12">
        <v>25452.5</v>
      </c>
      <c r="P92" s="12">
        <v>25007.05</v>
      </c>
      <c r="Q92" s="12">
        <v>25042.15</v>
      </c>
      <c r="R92" s="12">
        <f t="shared" si="59"/>
        <v>25167.233333333337</v>
      </c>
      <c r="S92" s="12">
        <f t="shared" si="60"/>
        <v>25229.775000000001</v>
      </c>
      <c r="T92" s="12">
        <f t="shared" si="61"/>
        <v>25104.691666666673</v>
      </c>
      <c r="U92" s="29">
        <f t="shared" si="62"/>
        <v>125.08333333332848</v>
      </c>
    </row>
    <row r="93" spans="1:24" x14ac:dyDescent="0.3">
      <c r="A93" s="39">
        <v>43371</v>
      </c>
      <c r="B93" s="10" t="s">
        <v>26</v>
      </c>
      <c r="C93" s="29">
        <v>11008.1</v>
      </c>
      <c r="D93" s="30">
        <v>11034.1</v>
      </c>
      <c r="E93" s="30">
        <v>10850.3</v>
      </c>
      <c r="F93" s="30">
        <v>10930.45</v>
      </c>
      <c r="G93" s="12">
        <f t="shared" si="55"/>
        <v>10938.283333333335</v>
      </c>
      <c r="H93" s="12">
        <f t="shared" si="56"/>
        <v>10942.2</v>
      </c>
      <c r="I93" s="12">
        <f t="shared" si="57"/>
        <v>10934.366666666669</v>
      </c>
      <c r="J93" s="29">
        <f t="shared" si="58"/>
        <v>7.8333333333321207</v>
      </c>
      <c r="N93" s="29">
        <v>25135.8</v>
      </c>
      <c r="O93" s="12">
        <v>25354.7</v>
      </c>
      <c r="P93" s="12">
        <v>24919.25</v>
      </c>
      <c r="Q93" s="12">
        <v>25119.85</v>
      </c>
      <c r="R93" s="12">
        <f t="shared" si="59"/>
        <v>25131.266666666663</v>
      </c>
      <c r="S93" s="12">
        <f t="shared" si="60"/>
        <v>25136.974999999999</v>
      </c>
      <c r="T93" s="12">
        <f t="shared" si="61"/>
        <v>25125.558333333327</v>
      </c>
      <c r="U93" s="29">
        <f t="shared" si="62"/>
        <v>11.416666666671517</v>
      </c>
    </row>
    <row r="94" spans="1:24" x14ac:dyDescent="0.3">
      <c r="A94" s="40">
        <v>43374</v>
      </c>
      <c r="B94" s="10" t="s">
        <v>27</v>
      </c>
      <c r="C94" s="29">
        <v>10930.9</v>
      </c>
      <c r="D94" s="30">
        <v>11035.65</v>
      </c>
      <c r="E94" s="30">
        <v>10821.55</v>
      </c>
      <c r="F94" s="30">
        <v>11008.3</v>
      </c>
      <c r="G94" s="12">
        <f t="shared" si="55"/>
        <v>10955.166666666666</v>
      </c>
      <c r="H94" s="12">
        <f t="shared" si="56"/>
        <v>10928.599999999999</v>
      </c>
      <c r="I94" s="12">
        <f t="shared" si="57"/>
        <v>10981.733333333334</v>
      </c>
      <c r="J94" s="29">
        <f t="shared" si="58"/>
        <v>53.133333333335031</v>
      </c>
      <c r="K94" s="29">
        <v>10913</v>
      </c>
      <c r="L94" s="29">
        <v>10885</v>
      </c>
      <c r="M94" s="13">
        <v>10836</v>
      </c>
      <c r="N94" s="29">
        <v>24943.9</v>
      </c>
      <c r="O94" s="12">
        <v>25412.15</v>
      </c>
      <c r="P94" s="12">
        <v>24707.65</v>
      </c>
      <c r="Q94" s="12">
        <v>25367</v>
      </c>
      <c r="R94" s="12">
        <f t="shared" si="59"/>
        <v>25162.266666666666</v>
      </c>
      <c r="S94" s="12">
        <f t="shared" si="60"/>
        <v>25059.9</v>
      </c>
      <c r="T94" s="12">
        <f t="shared" si="61"/>
        <v>25264.633333333331</v>
      </c>
      <c r="U94" s="29">
        <f t="shared" si="62"/>
        <v>204.73333333332994</v>
      </c>
      <c r="V94" s="29">
        <v>25040</v>
      </c>
      <c r="W94" s="29">
        <v>24840</v>
      </c>
      <c r="X94" s="13">
        <v>24760</v>
      </c>
    </row>
    <row r="95" spans="1:24" x14ac:dyDescent="0.3">
      <c r="A95" s="40">
        <v>43376</v>
      </c>
      <c r="B95" s="10" t="s">
        <v>29</v>
      </c>
      <c r="C95" s="29">
        <v>10982.7</v>
      </c>
      <c r="D95" s="30">
        <v>10989.05</v>
      </c>
      <c r="E95" s="30">
        <v>10843.75</v>
      </c>
      <c r="F95" s="30">
        <v>10858.25</v>
      </c>
      <c r="G95" s="12">
        <f t="shared" si="55"/>
        <v>10897.016666666666</v>
      </c>
      <c r="H95" s="12">
        <f t="shared" si="56"/>
        <v>10916.4</v>
      </c>
      <c r="I95" s="12">
        <f t="shared" si="57"/>
        <v>10877.633333333333</v>
      </c>
      <c r="J95" s="29">
        <f t="shared" si="58"/>
        <v>38.766666666666424</v>
      </c>
      <c r="N95" s="29">
        <v>25290.55</v>
      </c>
      <c r="O95" s="12">
        <v>25470.05</v>
      </c>
      <c r="P95" s="12">
        <v>25026.35</v>
      </c>
      <c r="Q95" s="12">
        <v>25069.9</v>
      </c>
      <c r="R95" s="12">
        <f t="shared" si="59"/>
        <v>25188.766666666663</v>
      </c>
      <c r="S95" s="12">
        <f t="shared" si="60"/>
        <v>25248.199999999997</v>
      </c>
      <c r="T95" s="12">
        <f t="shared" si="61"/>
        <v>25129.333333333328</v>
      </c>
      <c r="U95" s="29">
        <f t="shared" si="62"/>
        <v>118.86666666666861</v>
      </c>
    </row>
    <row r="96" spans="1:24" x14ac:dyDescent="0.3">
      <c r="A96" s="40">
        <v>43377</v>
      </c>
      <c r="B96" s="10" t="s">
        <v>30</v>
      </c>
      <c r="C96" s="29">
        <v>10754.7</v>
      </c>
      <c r="D96" s="30">
        <v>10754.7</v>
      </c>
      <c r="E96" s="30">
        <v>10547.25</v>
      </c>
      <c r="F96" s="30">
        <v>10599.25</v>
      </c>
      <c r="G96" s="12">
        <f t="shared" si="55"/>
        <v>10633.733333333334</v>
      </c>
      <c r="H96" s="12">
        <f t="shared" si="56"/>
        <v>10650.975</v>
      </c>
      <c r="I96" s="12">
        <f t="shared" si="57"/>
        <v>10616.491666666667</v>
      </c>
      <c r="J96" s="29">
        <f t="shared" si="58"/>
        <v>34.483333333333576</v>
      </c>
      <c r="N96" s="29">
        <v>24735.15</v>
      </c>
      <c r="O96" s="12">
        <v>24893.4</v>
      </c>
      <c r="P96" s="12">
        <v>24501.05</v>
      </c>
      <c r="Q96" s="12">
        <v>24819.3</v>
      </c>
      <c r="R96" s="12">
        <f t="shared" si="59"/>
        <v>24737.916666666668</v>
      </c>
      <c r="S96" s="12">
        <f t="shared" si="60"/>
        <v>24697.224999999999</v>
      </c>
      <c r="T96" s="12">
        <f t="shared" si="61"/>
        <v>24778.608333333337</v>
      </c>
      <c r="U96" s="29">
        <f t="shared" si="62"/>
        <v>81.383333333338669</v>
      </c>
    </row>
    <row r="97" spans="1:21" x14ac:dyDescent="0.3">
      <c r="A97" s="40">
        <v>43378</v>
      </c>
      <c r="B97" s="10" t="s">
        <v>26</v>
      </c>
      <c r="C97" s="29">
        <v>10514.1</v>
      </c>
      <c r="D97" s="30">
        <v>10540.65</v>
      </c>
      <c r="E97" s="30">
        <v>10261.9</v>
      </c>
      <c r="F97" s="30">
        <v>10316.450000000001</v>
      </c>
      <c r="G97" s="12">
        <f t="shared" si="55"/>
        <v>10373</v>
      </c>
      <c r="H97" s="12">
        <f t="shared" si="56"/>
        <v>10401.275</v>
      </c>
      <c r="I97" s="12">
        <f t="shared" si="57"/>
        <v>10344.725</v>
      </c>
      <c r="J97" s="29">
        <f t="shared" si="58"/>
        <v>56.549999999999272</v>
      </c>
      <c r="N97" s="29">
        <v>24741.65</v>
      </c>
      <c r="O97" s="12">
        <v>25080.2</v>
      </c>
      <c r="P97" s="12">
        <v>24250.65</v>
      </c>
      <c r="Q97" s="12">
        <v>24443.45</v>
      </c>
      <c r="R97" s="12">
        <f t="shared" si="59"/>
        <v>24591.433333333334</v>
      </c>
      <c r="S97" s="12">
        <f t="shared" si="60"/>
        <v>24665.425000000003</v>
      </c>
      <c r="T97" s="12">
        <f t="shared" si="61"/>
        <v>24517.441666666666</v>
      </c>
      <c r="U97" s="29">
        <f t="shared" si="62"/>
        <v>147.98333333333721</v>
      </c>
    </row>
    <row r="98" spans="1:21" x14ac:dyDescent="0.3">
      <c r="A98" s="40">
        <v>43381</v>
      </c>
      <c r="B98" s="2" t="s">
        <v>27</v>
      </c>
      <c r="C98" s="29">
        <v>10310.15</v>
      </c>
      <c r="D98" s="30">
        <v>10398.35</v>
      </c>
      <c r="E98" s="30">
        <v>10198.4</v>
      </c>
      <c r="F98" s="30">
        <v>10348.049999999999</v>
      </c>
      <c r="G98" s="12">
        <f t="shared" si="55"/>
        <v>10314.933333333332</v>
      </c>
      <c r="H98" s="12">
        <f t="shared" si="56"/>
        <v>10298.375</v>
      </c>
      <c r="I98" s="12">
        <f t="shared" si="57"/>
        <v>10331.491666666665</v>
      </c>
      <c r="J98" s="29">
        <f t="shared" si="58"/>
        <v>33.116666666664969</v>
      </c>
      <c r="N98" s="29">
        <v>24470.75</v>
      </c>
      <c r="O98" s="12">
        <v>24745.35</v>
      </c>
      <c r="P98" s="12">
        <v>24240.05</v>
      </c>
      <c r="Q98" s="12">
        <v>24618.35</v>
      </c>
      <c r="R98" s="12">
        <f t="shared" si="59"/>
        <v>24534.583333333332</v>
      </c>
      <c r="S98" s="12">
        <f t="shared" si="60"/>
        <v>24492.699999999997</v>
      </c>
      <c r="T98" s="12">
        <f t="shared" si="61"/>
        <v>24576.466666666667</v>
      </c>
      <c r="U98" s="29">
        <f t="shared" si="62"/>
        <v>83.766666666670062</v>
      </c>
    </row>
    <row r="99" spans="1:21" x14ac:dyDescent="0.3">
      <c r="A99" s="40">
        <v>43382</v>
      </c>
      <c r="B99" s="2" t="s">
        <v>28</v>
      </c>
      <c r="C99" s="29">
        <v>10390.299999999999</v>
      </c>
      <c r="D99" s="30">
        <v>10397.6</v>
      </c>
      <c r="E99" s="30">
        <v>10279.35</v>
      </c>
      <c r="F99" s="30">
        <v>10301.049999999999</v>
      </c>
      <c r="G99" s="12">
        <f t="shared" si="55"/>
        <v>10326</v>
      </c>
      <c r="H99" s="12">
        <f t="shared" si="56"/>
        <v>10338.475</v>
      </c>
      <c r="I99" s="12">
        <f t="shared" si="57"/>
        <v>10313.525</v>
      </c>
      <c r="J99" s="29">
        <f t="shared" si="58"/>
        <v>24.950000000000728</v>
      </c>
      <c r="N99" s="29">
        <v>24703.65</v>
      </c>
      <c r="O99" s="12">
        <v>24759.9</v>
      </c>
      <c r="P99" s="12">
        <v>24464.9</v>
      </c>
      <c r="Q99" s="12">
        <v>24527.65</v>
      </c>
      <c r="R99" s="12">
        <f t="shared" si="59"/>
        <v>24584.150000000005</v>
      </c>
      <c r="S99" s="12">
        <f t="shared" si="60"/>
        <v>24612.400000000001</v>
      </c>
      <c r="T99" s="12">
        <f t="shared" si="61"/>
        <v>24555.900000000009</v>
      </c>
      <c r="U99" s="29">
        <f t="shared" si="62"/>
        <v>56.499999999992724</v>
      </c>
    </row>
    <row r="100" spans="1:21" x14ac:dyDescent="0.3">
      <c r="A100" s="40">
        <v>43383</v>
      </c>
      <c r="B100" s="2" t="s">
        <v>29</v>
      </c>
      <c r="C100" s="29">
        <v>10331.85</v>
      </c>
      <c r="D100" s="30">
        <v>10482.35</v>
      </c>
      <c r="E100" s="30">
        <v>10318.25</v>
      </c>
      <c r="F100" s="30">
        <v>10460.1</v>
      </c>
      <c r="G100" s="12">
        <f t="shared" si="55"/>
        <v>10420.233333333332</v>
      </c>
      <c r="H100" s="12">
        <f t="shared" si="56"/>
        <v>10400.299999999999</v>
      </c>
      <c r="I100" s="12">
        <f t="shared" si="57"/>
        <v>10440.166666666664</v>
      </c>
      <c r="J100" s="29">
        <f t="shared" si="58"/>
        <v>39.866666666664969</v>
      </c>
      <c r="N100" s="29">
        <v>24596.6</v>
      </c>
      <c r="O100" s="12">
        <v>25371.15</v>
      </c>
      <c r="P100" s="12">
        <v>24559.9</v>
      </c>
      <c r="Q100" s="12">
        <v>25321.7</v>
      </c>
      <c r="R100" s="12">
        <f t="shared" si="59"/>
        <v>25084.25</v>
      </c>
      <c r="S100" s="12">
        <f t="shared" si="60"/>
        <v>24965.525000000001</v>
      </c>
      <c r="T100" s="12">
        <f t="shared" si="61"/>
        <v>25202.974999999999</v>
      </c>
      <c r="U100" s="29">
        <f t="shared" si="62"/>
        <v>237.44999999999709</v>
      </c>
    </row>
    <row r="101" spans="1:21" x14ac:dyDescent="0.3">
      <c r="A101" s="40">
        <v>43384</v>
      </c>
      <c r="B101" s="2" t="s">
        <v>30</v>
      </c>
      <c r="C101" s="29">
        <v>10169.799999999999</v>
      </c>
      <c r="D101" s="30">
        <v>10335.950000000001</v>
      </c>
      <c r="E101" s="30">
        <v>10138.6</v>
      </c>
      <c r="F101" s="30">
        <v>10234.65</v>
      </c>
      <c r="G101" s="12">
        <f t="shared" si="55"/>
        <v>10236.400000000001</v>
      </c>
      <c r="H101" s="12">
        <f t="shared" si="56"/>
        <v>10237.275000000001</v>
      </c>
      <c r="I101" s="12">
        <f t="shared" si="57"/>
        <v>10235.525000000001</v>
      </c>
      <c r="J101" s="29">
        <f t="shared" si="58"/>
        <v>1.75</v>
      </c>
      <c r="N101" s="29">
        <v>24541.75</v>
      </c>
      <c r="O101" s="12">
        <v>24940.1</v>
      </c>
      <c r="P101" s="12">
        <v>24493.7</v>
      </c>
      <c r="Q101" s="12">
        <v>24783.95</v>
      </c>
      <c r="R101" s="12">
        <f t="shared" si="59"/>
        <v>24739.25</v>
      </c>
      <c r="S101" s="12">
        <f t="shared" si="60"/>
        <v>24716.9</v>
      </c>
      <c r="T101" s="12">
        <f t="shared" si="61"/>
        <v>24761.599999999999</v>
      </c>
      <c r="U101" s="29">
        <f t="shared" si="62"/>
        <v>44.69999999999709</v>
      </c>
    </row>
    <row r="102" spans="1:21" x14ac:dyDescent="0.3">
      <c r="A102" s="40">
        <v>43385</v>
      </c>
      <c r="B102" s="2" t="s">
        <v>26</v>
      </c>
      <c r="C102" s="29">
        <v>10331.549999999999</v>
      </c>
      <c r="D102" s="30">
        <v>10492.45</v>
      </c>
      <c r="E102" s="30">
        <v>10322.15</v>
      </c>
      <c r="F102" s="30">
        <v>10472.5</v>
      </c>
      <c r="G102" s="12">
        <f t="shared" si="55"/>
        <v>10429.033333333333</v>
      </c>
      <c r="H102" s="12">
        <f t="shared" si="56"/>
        <v>10407.299999999999</v>
      </c>
      <c r="I102" s="12">
        <f t="shared" si="57"/>
        <v>10450.766666666666</v>
      </c>
      <c r="J102" s="29">
        <f t="shared" si="58"/>
        <v>43.466666666667152</v>
      </c>
      <c r="N102" s="29">
        <v>25001.95</v>
      </c>
      <c r="O102" s="12">
        <v>25484.2</v>
      </c>
      <c r="P102" s="12">
        <v>24975.45</v>
      </c>
      <c r="Q102" s="12">
        <v>25395.85</v>
      </c>
      <c r="R102" s="12">
        <f t="shared" si="59"/>
        <v>25285.166666666668</v>
      </c>
      <c r="S102" s="12">
        <f t="shared" si="60"/>
        <v>25229.825000000001</v>
      </c>
      <c r="T102" s="12">
        <f t="shared" si="61"/>
        <v>25340.508333333335</v>
      </c>
      <c r="U102" s="29">
        <f t="shared" si="62"/>
        <v>110.6833333333343</v>
      </c>
    </row>
    <row r="103" spans="1:21" x14ac:dyDescent="0.3">
      <c r="A103" s="40">
        <v>43388</v>
      </c>
      <c r="B103" s="10" t="s">
        <v>27</v>
      </c>
      <c r="C103" s="29">
        <v>10524.2</v>
      </c>
      <c r="D103" s="30">
        <v>10526.3</v>
      </c>
      <c r="E103" s="30">
        <v>10410.15</v>
      </c>
      <c r="F103" s="30">
        <v>10512.5</v>
      </c>
      <c r="G103" s="12">
        <f t="shared" si="55"/>
        <v>10482.983333333332</v>
      </c>
      <c r="H103" s="12">
        <f t="shared" si="56"/>
        <v>10468.224999999999</v>
      </c>
      <c r="I103" s="12">
        <f t="shared" si="57"/>
        <v>10497.741666666665</v>
      </c>
      <c r="J103" s="29">
        <f t="shared" si="58"/>
        <v>29.516666666666424</v>
      </c>
      <c r="N103" s="29">
        <v>25444</v>
      </c>
      <c r="O103" s="12">
        <v>25466.2</v>
      </c>
      <c r="P103" s="12">
        <v>25147.8</v>
      </c>
      <c r="Q103" s="12">
        <v>25388.05</v>
      </c>
      <c r="R103" s="12">
        <f t="shared" si="59"/>
        <v>25334.016666666666</v>
      </c>
      <c r="S103" s="12">
        <f t="shared" si="60"/>
        <v>25307</v>
      </c>
      <c r="T103" s="12">
        <f t="shared" si="61"/>
        <v>25361.033333333333</v>
      </c>
      <c r="U103" s="29">
        <f t="shared" si="62"/>
        <v>54.033333333332848</v>
      </c>
    </row>
    <row r="104" spans="1:21" x14ac:dyDescent="0.3">
      <c r="A104" s="40">
        <v>43389</v>
      </c>
      <c r="B104" s="10" t="s">
        <v>28</v>
      </c>
      <c r="C104" s="29">
        <v>10550.15</v>
      </c>
      <c r="D104" s="30">
        <v>10604.9</v>
      </c>
      <c r="E104" s="30">
        <v>10525.3</v>
      </c>
      <c r="F104" s="30">
        <v>10584.75</v>
      </c>
      <c r="G104" s="12">
        <f t="shared" si="55"/>
        <v>10571.65</v>
      </c>
      <c r="H104" s="12">
        <f t="shared" si="56"/>
        <v>10565.099999999999</v>
      </c>
      <c r="I104" s="12">
        <f t="shared" si="57"/>
        <v>10578.2</v>
      </c>
      <c r="J104" s="29">
        <f t="shared" si="58"/>
        <v>13.100000000002183</v>
      </c>
      <c r="N104" s="29">
        <v>25414.2</v>
      </c>
      <c r="O104" s="12">
        <v>25707.05</v>
      </c>
      <c r="P104" s="12">
        <v>25351.8</v>
      </c>
      <c r="Q104" s="12">
        <v>25589.65</v>
      </c>
      <c r="R104" s="12">
        <f t="shared" si="59"/>
        <v>25549.5</v>
      </c>
      <c r="S104" s="12">
        <f t="shared" si="60"/>
        <v>25529.424999999999</v>
      </c>
      <c r="T104" s="12">
        <f t="shared" si="61"/>
        <v>25569.575000000001</v>
      </c>
      <c r="U104" s="29">
        <f t="shared" si="62"/>
        <v>40.150000000001455</v>
      </c>
    </row>
    <row r="105" spans="1:21" x14ac:dyDescent="0.3">
      <c r="A105" s="40">
        <v>43390</v>
      </c>
      <c r="B105" s="10" t="s">
        <v>29</v>
      </c>
      <c r="C105" s="29">
        <v>10688.7</v>
      </c>
      <c r="D105" s="30">
        <v>10710.15</v>
      </c>
      <c r="E105" s="30">
        <v>10436.450000000001</v>
      </c>
      <c r="F105" s="30">
        <v>10453.049999999999</v>
      </c>
      <c r="G105" s="12">
        <f t="shared" si="55"/>
        <v>10533.216666666665</v>
      </c>
      <c r="H105" s="12">
        <f t="shared" si="56"/>
        <v>10573.3</v>
      </c>
      <c r="I105" s="12">
        <f t="shared" si="57"/>
        <v>10493.133333333331</v>
      </c>
      <c r="J105" s="29">
        <f t="shared" si="58"/>
        <v>80.166666666667879</v>
      </c>
      <c r="N105" s="29">
        <v>25839.1</v>
      </c>
      <c r="O105" s="12">
        <v>25915.35</v>
      </c>
      <c r="P105" s="12">
        <v>25101.95</v>
      </c>
      <c r="Q105" s="12">
        <v>25188.6</v>
      </c>
      <c r="R105" s="12">
        <f t="shared" si="59"/>
        <v>25401.966666666664</v>
      </c>
      <c r="S105" s="12">
        <f t="shared" si="60"/>
        <v>25508.65</v>
      </c>
      <c r="T105" s="12">
        <f t="shared" si="61"/>
        <v>25295.283333333326</v>
      </c>
      <c r="U105" s="29">
        <f t="shared" si="62"/>
        <v>213.36666666667588</v>
      </c>
    </row>
    <row r="106" spans="1:21" x14ac:dyDescent="0.3">
      <c r="A106" s="40">
        <v>43392</v>
      </c>
      <c r="B106" s="10" t="s">
        <v>26</v>
      </c>
      <c r="C106" s="29">
        <v>10339.700000000001</v>
      </c>
      <c r="D106" s="30">
        <v>10380.1</v>
      </c>
      <c r="E106" s="30">
        <v>10249.6</v>
      </c>
      <c r="F106" s="30">
        <v>10303.549999999999</v>
      </c>
      <c r="G106" s="12">
        <f t="shared" si="55"/>
        <v>10311.083333333334</v>
      </c>
      <c r="H106" s="12">
        <f t="shared" si="56"/>
        <v>10314.85</v>
      </c>
      <c r="I106" s="12">
        <f t="shared" si="57"/>
        <v>10307.316666666668</v>
      </c>
      <c r="J106" s="29">
        <f t="shared" si="58"/>
        <v>7.5333333333328483</v>
      </c>
      <c r="N106" s="29">
        <v>24966.5</v>
      </c>
      <c r="O106" s="12">
        <v>25277.9</v>
      </c>
      <c r="P106" s="12">
        <v>24922.65</v>
      </c>
      <c r="Q106" s="12">
        <v>25188.6</v>
      </c>
      <c r="R106" s="12">
        <f t="shared" si="59"/>
        <v>25129.716666666664</v>
      </c>
      <c r="S106" s="12">
        <f t="shared" si="60"/>
        <v>25100.275000000001</v>
      </c>
      <c r="T106" s="12">
        <f t="shared" si="61"/>
        <v>25159.158333333326</v>
      </c>
      <c r="U106" s="29">
        <f t="shared" si="62"/>
        <v>58.883333333324117</v>
      </c>
    </row>
    <row r="107" spans="1:21" x14ac:dyDescent="0.3">
      <c r="A107" s="40">
        <v>43395</v>
      </c>
      <c r="B107" s="2" t="s">
        <v>27</v>
      </c>
      <c r="C107" s="29">
        <v>10405.85</v>
      </c>
      <c r="D107" s="30">
        <v>10408.549999999999</v>
      </c>
      <c r="E107" s="30">
        <v>10224</v>
      </c>
      <c r="F107" s="30">
        <v>10245.25</v>
      </c>
      <c r="G107" s="12">
        <f t="shared" si="55"/>
        <v>10292.6</v>
      </c>
      <c r="H107" s="12">
        <f t="shared" si="56"/>
        <v>10316.275</v>
      </c>
      <c r="I107" s="12">
        <f t="shared" si="57"/>
        <v>10268.925000000001</v>
      </c>
      <c r="J107" s="29">
        <f t="shared" si="58"/>
        <v>47.349999999998545</v>
      </c>
      <c r="N107" s="29">
        <v>25484.25</v>
      </c>
      <c r="O107" s="12">
        <v>25504.75</v>
      </c>
      <c r="P107" s="12">
        <v>25021.35</v>
      </c>
      <c r="Q107" s="12">
        <v>25078.6</v>
      </c>
      <c r="R107" s="12">
        <f t="shared" si="59"/>
        <v>25201.566666666666</v>
      </c>
      <c r="S107" s="12">
        <f t="shared" si="60"/>
        <v>25263.05</v>
      </c>
      <c r="T107" s="12">
        <f t="shared" si="61"/>
        <v>25140.083333333332</v>
      </c>
      <c r="U107" s="29">
        <f t="shared" si="62"/>
        <v>122.96666666666715</v>
      </c>
    </row>
    <row r="108" spans="1:21" x14ac:dyDescent="0.3">
      <c r="A108" s="40">
        <v>43396</v>
      </c>
      <c r="B108" s="2" t="s">
        <v>28</v>
      </c>
      <c r="C108" s="29">
        <v>10152.6</v>
      </c>
      <c r="D108" s="30">
        <v>10222.1</v>
      </c>
      <c r="E108" s="30">
        <v>10102.35</v>
      </c>
      <c r="F108" s="30">
        <v>10146.799999999999</v>
      </c>
      <c r="G108" s="12">
        <f t="shared" ref="G108:G120" si="63">(D108+E108+F108)/3</f>
        <v>10157.083333333334</v>
      </c>
      <c r="H108" s="12">
        <f t="shared" ref="H108:H120" si="64">(D108+E108)/2</f>
        <v>10162.225</v>
      </c>
      <c r="I108" s="12">
        <f t="shared" ref="I108:I120" si="65">(G108-H108)+G108</f>
        <v>10151.941666666668</v>
      </c>
      <c r="J108" s="29">
        <f t="shared" ref="J108:J120" si="66">ABS(I108-H108)</f>
        <v>10.283333333332848</v>
      </c>
      <c r="N108" s="29">
        <v>24786.9</v>
      </c>
      <c r="O108" s="12">
        <v>25124.6</v>
      </c>
      <c r="P108" s="12">
        <v>24784.9</v>
      </c>
      <c r="Q108" s="12">
        <v>24972.45</v>
      </c>
      <c r="R108" s="12">
        <f t="shared" ref="R108:R139" si="67">(O108+P108+Q108)/3</f>
        <v>24960.649999999998</v>
      </c>
      <c r="S108" s="12">
        <f t="shared" ref="S108:S139" si="68">(O108+P108)/2</f>
        <v>24954.75</v>
      </c>
      <c r="T108" s="12">
        <f t="shared" ref="T108:T139" si="69">(R108-S108)+R108</f>
        <v>24966.549999999996</v>
      </c>
      <c r="U108" s="29">
        <f t="shared" ref="U108:U139" si="70">ABS(T108-S108)</f>
        <v>11.799999999995634</v>
      </c>
    </row>
    <row r="109" spans="1:21" x14ac:dyDescent="0.3">
      <c r="A109" s="40">
        <v>43397</v>
      </c>
      <c r="B109" s="2" t="s">
        <v>29</v>
      </c>
      <c r="C109" s="29">
        <v>10278.15</v>
      </c>
      <c r="D109" s="30">
        <v>10290.65</v>
      </c>
      <c r="E109" s="30">
        <v>10126.700000000001</v>
      </c>
      <c r="F109" s="30">
        <v>10224.75</v>
      </c>
      <c r="G109" s="12">
        <f t="shared" si="63"/>
        <v>10214.033333333333</v>
      </c>
      <c r="H109" s="12">
        <f t="shared" si="64"/>
        <v>10208.674999999999</v>
      </c>
      <c r="I109" s="12">
        <f t="shared" si="65"/>
        <v>10219.391666666666</v>
      </c>
      <c r="J109" s="29">
        <f t="shared" si="66"/>
        <v>10.716666666667152</v>
      </c>
      <c r="N109" s="29">
        <v>25312.7</v>
      </c>
      <c r="O109" s="12">
        <v>25356.9</v>
      </c>
      <c r="P109" s="12">
        <v>24839.65</v>
      </c>
      <c r="Q109" s="12">
        <v>25064.2</v>
      </c>
      <c r="R109" s="12">
        <f t="shared" si="67"/>
        <v>25086.916666666668</v>
      </c>
      <c r="S109" s="12">
        <f t="shared" si="68"/>
        <v>25098.275000000001</v>
      </c>
      <c r="T109" s="12">
        <f t="shared" si="69"/>
        <v>25075.558333333334</v>
      </c>
      <c r="U109" s="29">
        <f t="shared" si="70"/>
        <v>22.716666666667152</v>
      </c>
    </row>
    <row r="110" spans="1:21" x14ac:dyDescent="0.3">
      <c r="A110" s="40">
        <v>43398</v>
      </c>
      <c r="B110" s="2" t="s">
        <v>30</v>
      </c>
      <c r="C110" s="29">
        <v>10135.049999999999</v>
      </c>
      <c r="D110" s="30">
        <v>10166.6</v>
      </c>
      <c r="E110" s="30">
        <v>10079.299999999999</v>
      </c>
      <c r="F110" s="30">
        <v>10124.9</v>
      </c>
      <c r="G110" s="12">
        <f t="shared" si="63"/>
        <v>10123.6</v>
      </c>
      <c r="H110" s="12">
        <f t="shared" si="64"/>
        <v>10122.950000000001</v>
      </c>
      <c r="I110" s="12">
        <f t="shared" si="65"/>
        <v>10124.25</v>
      </c>
      <c r="J110" s="29">
        <f t="shared" si="66"/>
        <v>1.2999999999992724</v>
      </c>
      <c r="N110" s="29">
        <v>24841.5</v>
      </c>
      <c r="O110" s="12">
        <v>24977.35</v>
      </c>
      <c r="P110" s="12">
        <v>24696.85</v>
      </c>
      <c r="Q110" s="12">
        <v>24817.45</v>
      </c>
      <c r="R110" s="12">
        <f t="shared" si="67"/>
        <v>24830.55</v>
      </c>
      <c r="S110" s="12">
        <f t="shared" si="68"/>
        <v>24837.1</v>
      </c>
      <c r="T110" s="12">
        <f t="shared" si="69"/>
        <v>24824</v>
      </c>
      <c r="U110" s="29">
        <f t="shared" si="70"/>
        <v>13.099999999998545</v>
      </c>
    </row>
    <row r="111" spans="1:21" x14ac:dyDescent="0.3">
      <c r="A111" s="40">
        <v>43399</v>
      </c>
      <c r="B111" s="2" t="s">
        <v>26</v>
      </c>
      <c r="C111" s="29">
        <v>10122.35</v>
      </c>
      <c r="D111" s="30">
        <v>10128.85</v>
      </c>
      <c r="E111" s="30">
        <v>10004.549999999999</v>
      </c>
      <c r="F111" s="30">
        <v>10030</v>
      </c>
      <c r="G111" s="12">
        <f t="shared" si="63"/>
        <v>10054.466666666667</v>
      </c>
      <c r="H111" s="12">
        <f t="shared" si="64"/>
        <v>10066.700000000001</v>
      </c>
      <c r="I111" s="12">
        <f t="shared" si="65"/>
        <v>10042.233333333334</v>
      </c>
      <c r="J111" s="29">
        <f t="shared" si="66"/>
        <v>24.466666666667152</v>
      </c>
      <c r="N111" s="29">
        <v>24771.85</v>
      </c>
      <c r="O111" s="12">
        <v>24771.95</v>
      </c>
      <c r="P111" s="12">
        <v>24353.1</v>
      </c>
      <c r="Q111" s="12">
        <v>24421.05</v>
      </c>
      <c r="R111" s="12">
        <f t="shared" si="67"/>
        <v>24515.366666666669</v>
      </c>
      <c r="S111" s="12">
        <f t="shared" si="68"/>
        <v>24562.525000000001</v>
      </c>
      <c r="T111" s="12">
        <f t="shared" si="69"/>
        <v>24468.208333333336</v>
      </c>
      <c r="U111" s="29">
        <f t="shared" si="70"/>
        <v>94.316666666665697</v>
      </c>
    </row>
    <row r="112" spans="1:21" x14ac:dyDescent="0.3">
      <c r="A112" s="40">
        <v>43402</v>
      </c>
      <c r="B112" s="2" t="s">
        <v>27</v>
      </c>
      <c r="C112" s="29">
        <v>10078.1</v>
      </c>
      <c r="D112" s="30">
        <v>10275.299999999999</v>
      </c>
      <c r="E112" s="30">
        <v>10020.35</v>
      </c>
      <c r="F112" s="30">
        <v>10250.85</v>
      </c>
      <c r="G112" s="12">
        <f t="shared" si="63"/>
        <v>10182.166666666666</v>
      </c>
      <c r="H112" s="12">
        <f t="shared" si="64"/>
        <v>10147.825000000001</v>
      </c>
      <c r="I112" s="12">
        <f t="shared" si="65"/>
        <v>10216.508333333331</v>
      </c>
      <c r="J112" s="29">
        <f t="shared" si="66"/>
        <v>68.683333333330665</v>
      </c>
      <c r="N112" s="29">
        <v>24647.95</v>
      </c>
      <c r="O112" s="12">
        <v>25023.75</v>
      </c>
      <c r="P112" s="12">
        <v>24404.55</v>
      </c>
      <c r="Q112" s="12">
        <v>24959.7</v>
      </c>
      <c r="R112" s="12">
        <f t="shared" si="67"/>
        <v>24796</v>
      </c>
      <c r="S112" s="12">
        <f t="shared" si="68"/>
        <v>24714.15</v>
      </c>
      <c r="T112" s="12">
        <f t="shared" si="69"/>
        <v>24877.85</v>
      </c>
      <c r="U112" s="29">
        <f t="shared" si="70"/>
        <v>163.69999999999709</v>
      </c>
    </row>
    <row r="113" spans="1:24" x14ac:dyDescent="0.3">
      <c r="A113" s="40">
        <v>43403</v>
      </c>
      <c r="B113" s="2" t="s">
        <v>28</v>
      </c>
      <c r="C113" s="29">
        <v>10239.4</v>
      </c>
      <c r="D113" s="30">
        <v>10285.1</v>
      </c>
      <c r="E113" s="30">
        <v>10175.35</v>
      </c>
      <c r="F113" s="30">
        <v>10198.4</v>
      </c>
      <c r="G113" s="12">
        <f t="shared" si="63"/>
        <v>10219.616666666667</v>
      </c>
      <c r="H113" s="12">
        <f t="shared" si="64"/>
        <v>10230.225</v>
      </c>
      <c r="I113" s="12">
        <f t="shared" si="65"/>
        <v>10209.008333333333</v>
      </c>
      <c r="J113" s="29">
        <f t="shared" si="66"/>
        <v>21.216666666667152</v>
      </c>
      <c r="N113" s="29">
        <v>24924.75</v>
      </c>
      <c r="O113" s="12">
        <v>25121.5</v>
      </c>
      <c r="P113" s="12">
        <v>24686.85</v>
      </c>
      <c r="Q113" s="12">
        <v>24807.75</v>
      </c>
      <c r="R113" s="12">
        <f t="shared" si="67"/>
        <v>24872.033333333336</v>
      </c>
      <c r="S113" s="12">
        <f t="shared" si="68"/>
        <v>24904.174999999999</v>
      </c>
      <c r="T113" s="12">
        <f t="shared" si="69"/>
        <v>24839.891666666674</v>
      </c>
      <c r="U113" s="29">
        <f t="shared" si="70"/>
        <v>64.283333333325572</v>
      </c>
    </row>
    <row r="114" spans="1:24" x14ac:dyDescent="0.3">
      <c r="A114" s="40">
        <v>43404</v>
      </c>
      <c r="B114" s="2" t="s">
        <v>29</v>
      </c>
      <c r="C114" s="29">
        <v>10209.549999999999</v>
      </c>
      <c r="D114" s="30">
        <v>10396</v>
      </c>
      <c r="E114" s="30">
        <v>10105.1</v>
      </c>
      <c r="F114" s="30">
        <v>10386.6</v>
      </c>
      <c r="G114" s="12">
        <f t="shared" si="63"/>
        <v>10295.9</v>
      </c>
      <c r="H114" s="12">
        <f t="shared" si="64"/>
        <v>10250.549999999999</v>
      </c>
      <c r="I114" s="12">
        <f t="shared" si="65"/>
        <v>10341.25</v>
      </c>
      <c r="J114" s="29">
        <f t="shared" si="66"/>
        <v>90.700000000000728</v>
      </c>
      <c r="N114" s="29">
        <v>24823.8</v>
      </c>
      <c r="O114" s="12">
        <v>25201.3</v>
      </c>
      <c r="P114" s="12">
        <v>24528.35</v>
      </c>
      <c r="Q114" s="12">
        <v>25153.25</v>
      </c>
      <c r="R114" s="12">
        <f t="shared" si="67"/>
        <v>24960.966666666664</v>
      </c>
      <c r="S114" s="12">
        <f t="shared" si="68"/>
        <v>24864.824999999997</v>
      </c>
      <c r="T114" s="12">
        <f t="shared" si="69"/>
        <v>25057.10833333333</v>
      </c>
      <c r="U114" s="29">
        <f t="shared" si="70"/>
        <v>192.28333333333285</v>
      </c>
    </row>
    <row r="115" spans="1:24" x14ac:dyDescent="0.3">
      <c r="A115" s="40">
        <v>43405</v>
      </c>
      <c r="B115" s="2" t="s">
        <v>30</v>
      </c>
      <c r="C115" s="29">
        <v>10441.700000000001</v>
      </c>
      <c r="D115" s="30">
        <v>10441.9</v>
      </c>
      <c r="E115" s="30">
        <v>10341.9</v>
      </c>
      <c r="F115" s="30">
        <v>10380.450000000001</v>
      </c>
      <c r="G115" s="12">
        <f t="shared" si="63"/>
        <v>10388.083333333334</v>
      </c>
      <c r="H115" s="12">
        <f t="shared" si="64"/>
        <v>10391.9</v>
      </c>
      <c r="I115" s="12">
        <f t="shared" si="65"/>
        <v>10384.266666666668</v>
      </c>
      <c r="J115" s="29">
        <f t="shared" si="66"/>
        <v>7.6333333333313931</v>
      </c>
      <c r="N115" s="29">
        <v>25285.200000000001</v>
      </c>
      <c r="O115" s="12">
        <v>25401.599999999999</v>
      </c>
      <c r="P115" s="12">
        <v>25129.45</v>
      </c>
      <c r="Q115" s="12">
        <v>25323.65</v>
      </c>
      <c r="R115" s="12">
        <f t="shared" si="67"/>
        <v>25284.900000000005</v>
      </c>
      <c r="S115" s="12">
        <f t="shared" si="68"/>
        <v>25265.525000000001</v>
      </c>
      <c r="T115" s="12">
        <f t="shared" si="69"/>
        <v>25304.275000000009</v>
      </c>
      <c r="U115" s="29">
        <f t="shared" si="70"/>
        <v>38.750000000007276</v>
      </c>
    </row>
    <row r="116" spans="1:24" x14ac:dyDescent="0.3">
      <c r="A116" s="40">
        <v>43406</v>
      </c>
      <c r="B116" s="2" t="s">
        <v>26</v>
      </c>
      <c r="C116" s="29">
        <v>10462.299999999999</v>
      </c>
      <c r="D116" s="30">
        <v>10606.95</v>
      </c>
      <c r="E116" s="30">
        <v>10457.700000000001</v>
      </c>
      <c r="F116" s="30">
        <v>10553</v>
      </c>
      <c r="G116" s="12">
        <f t="shared" si="63"/>
        <v>10539.216666666667</v>
      </c>
      <c r="H116" s="12">
        <f t="shared" si="64"/>
        <v>10532.325000000001</v>
      </c>
      <c r="I116" s="12">
        <f t="shared" si="65"/>
        <v>10546.108333333334</v>
      </c>
      <c r="J116" s="29">
        <f t="shared" si="66"/>
        <v>13.783333333332848</v>
      </c>
      <c r="N116" s="29">
        <v>25545.35</v>
      </c>
      <c r="O116" s="12">
        <v>25856.25</v>
      </c>
      <c r="P116" s="12">
        <v>25499.15</v>
      </c>
      <c r="Q116" s="12">
        <v>25701.65</v>
      </c>
      <c r="R116" s="12">
        <f t="shared" si="67"/>
        <v>25685.683333333334</v>
      </c>
      <c r="S116" s="12">
        <f t="shared" si="68"/>
        <v>25677.7</v>
      </c>
      <c r="T116" s="12">
        <f t="shared" si="69"/>
        <v>25693.666666666668</v>
      </c>
      <c r="U116" s="29">
        <f t="shared" si="70"/>
        <v>15.966666666667152</v>
      </c>
      <c r="X116" s="37"/>
    </row>
    <row r="117" spans="1:24" x14ac:dyDescent="0.3">
      <c r="A117" s="40">
        <v>43409</v>
      </c>
      <c r="B117" s="10" t="s">
        <v>27</v>
      </c>
      <c r="C117" s="29">
        <v>10558.75</v>
      </c>
      <c r="D117" s="30">
        <v>10558.8</v>
      </c>
      <c r="E117" s="30">
        <v>10477</v>
      </c>
      <c r="F117" s="30">
        <v>10524</v>
      </c>
      <c r="G117" s="12">
        <f t="shared" si="63"/>
        <v>10519.933333333332</v>
      </c>
      <c r="H117" s="12">
        <f t="shared" si="64"/>
        <v>10517.9</v>
      </c>
      <c r="I117" s="12">
        <f t="shared" si="65"/>
        <v>10521.966666666665</v>
      </c>
      <c r="J117" s="29">
        <f t="shared" si="66"/>
        <v>4.0666666666656965</v>
      </c>
      <c r="N117" s="29">
        <v>25731.55</v>
      </c>
      <c r="O117" s="12">
        <v>25788.2</v>
      </c>
      <c r="P117" s="12">
        <v>25534.400000000001</v>
      </c>
      <c r="Q117" s="12">
        <v>25732.2</v>
      </c>
      <c r="R117" s="12">
        <f t="shared" si="67"/>
        <v>25684.933333333334</v>
      </c>
      <c r="S117" s="12">
        <f t="shared" si="68"/>
        <v>25661.300000000003</v>
      </c>
      <c r="T117" s="12">
        <f t="shared" si="69"/>
        <v>25708.566666666666</v>
      </c>
      <c r="U117" s="29">
        <f t="shared" si="70"/>
        <v>47.266666666662786</v>
      </c>
    </row>
    <row r="118" spans="1:24" x14ac:dyDescent="0.3">
      <c r="A118" s="40">
        <v>43410</v>
      </c>
      <c r="B118" s="10" t="s">
        <v>28</v>
      </c>
      <c r="C118" s="29">
        <v>10552</v>
      </c>
      <c r="D118" s="30">
        <v>10600.25</v>
      </c>
      <c r="E118" s="30">
        <v>10491.45</v>
      </c>
      <c r="F118" s="30">
        <v>10530</v>
      </c>
      <c r="G118" s="12">
        <f t="shared" si="63"/>
        <v>10540.566666666668</v>
      </c>
      <c r="H118" s="12">
        <f t="shared" si="64"/>
        <v>10545.85</v>
      </c>
      <c r="I118" s="12">
        <f t="shared" si="65"/>
        <v>10535.283333333335</v>
      </c>
      <c r="J118" s="29">
        <f t="shared" si="66"/>
        <v>10.566666666665697</v>
      </c>
      <c r="N118" s="29">
        <v>25747.4</v>
      </c>
      <c r="O118" s="12">
        <v>25860.75</v>
      </c>
      <c r="P118" s="12">
        <v>25558.35</v>
      </c>
      <c r="Q118" s="12">
        <v>25598</v>
      </c>
      <c r="R118" s="12">
        <f t="shared" si="67"/>
        <v>25672.366666666669</v>
      </c>
      <c r="S118" s="12">
        <f t="shared" si="68"/>
        <v>25709.55</v>
      </c>
      <c r="T118" s="12">
        <f t="shared" si="69"/>
        <v>25635.183333333338</v>
      </c>
      <c r="U118" s="29">
        <f t="shared" si="70"/>
        <v>74.366666666661331</v>
      </c>
    </row>
    <row r="119" spans="1:24" x14ac:dyDescent="0.3">
      <c r="A119" s="40">
        <v>43413</v>
      </c>
      <c r="B119" s="10" t="s">
        <v>26</v>
      </c>
      <c r="C119" s="29">
        <v>10614.7</v>
      </c>
      <c r="D119" s="30">
        <v>10619.55</v>
      </c>
      <c r="E119" s="30">
        <v>10544.85</v>
      </c>
      <c r="F119" s="30">
        <v>10585.2</v>
      </c>
      <c r="G119" s="12">
        <f t="shared" si="63"/>
        <v>10583.2</v>
      </c>
      <c r="H119" s="12">
        <f t="shared" si="64"/>
        <v>10582.2</v>
      </c>
      <c r="I119" s="12">
        <f t="shared" si="65"/>
        <v>10584.2</v>
      </c>
      <c r="J119" s="29">
        <f t="shared" si="66"/>
        <v>2</v>
      </c>
      <c r="N119" s="29">
        <v>25742.55</v>
      </c>
      <c r="O119" s="12">
        <v>25822.75</v>
      </c>
      <c r="P119" s="12">
        <v>25598.75</v>
      </c>
      <c r="Q119" s="12">
        <v>25771</v>
      </c>
      <c r="R119" s="12">
        <f t="shared" si="67"/>
        <v>25730.833333333332</v>
      </c>
      <c r="S119" s="12">
        <f t="shared" si="68"/>
        <v>25710.75</v>
      </c>
      <c r="T119" s="12">
        <f t="shared" si="69"/>
        <v>25750.916666666664</v>
      </c>
      <c r="U119" s="29">
        <f t="shared" si="70"/>
        <v>40.166666666664241</v>
      </c>
    </row>
    <row r="120" spans="1:24" x14ac:dyDescent="0.3">
      <c r="A120" s="40">
        <v>43416</v>
      </c>
      <c r="B120" s="10" t="s">
        <v>27</v>
      </c>
      <c r="C120" s="29">
        <v>10607.8</v>
      </c>
      <c r="D120" s="30">
        <v>10645.5</v>
      </c>
      <c r="E120" s="30">
        <v>10464.049999999999</v>
      </c>
      <c r="F120" s="30">
        <v>10482.200000000001</v>
      </c>
      <c r="G120" s="12">
        <f t="shared" si="63"/>
        <v>10530.583333333334</v>
      </c>
      <c r="H120" s="12">
        <f t="shared" si="64"/>
        <v>10554.775</v>
      </c>
      <c r="I120" s="12">
        <f t="shared" si="65"/>
        <v>10506.391666666668</v>
      </c>
      <c r="J120" s="29">
        <f t="shared" si="66"/>
        <v>48.383333333331393</v>
      </c>
      <c r="N120" s="29">
        <v>25816.15</v>
      </c>
      <c r="O120" s="12">
        <v>25907.200000000001</v>
      </c>
      <c r="P120" s="12">
        <v>25495.1</v>
      </c>
      <c r="Q120" s="12">
        <v>25539.75</v>
      </c>
      <c r="R120" s="12">
        <f t="shared" si="67"/>
        <v>25647.350000000002</v>
      </c>
      <c r="S120" s="12">
        <f t="shared" si="68"/>
        <v>25701.15</v>
      </c>
      <c r="T120" s="12">
        <f t="shared" si="69"/>
        <v>25593.550000000003</v>
      </c>
      <c r="U120" s="29">
        <f t="shared" si="70"/>
        <v>107.59999999999854</v>
      </c>
    </row>
    <row r="121" spans="1:24" x14ac:dyDescent="0.3">
      <c r="A121" s="40">
        <v>43417</v>
      </c>
      <c r="B121" s="10" t="s">
        <v>28</v>
      </c>
      <c r="C121" s="29">
        <v>10451.9</v>
      </c>
      <c r="D121">
        <v>10596.25</v>
      </c>
      <c r="E121">
        <v>10440.549999999999</v>
      </c>
      <c r="F121">
        <v>10582.5</v>
      </c>
      <c r="G121" s="12">
        <f t="shared" ref="G121:G139" si="71">(D121+E121+F121)/3</f>
        <v>10539.766666666666</v>
      </c>
      <c r="H121" s="12">
        <f t="shared" ref="H121:H139" si="72">(D121+E121)/2</f>
        <v>10518.4</v>
      </c>
      <c r="I121" s="12">
        <f t="shared" ref="I121:I139" si="73">(G121-H121)+G121</f>
        <v>10561.133333333333</v>
      </c>
      <c r="J121" s="29">
        <f t="shared" ref="J121:J139" si="74">ABS(I121-H121)</f>
        <v>42.733333333333576</v>
      </c>
      <c r="N121" s="29">
        <v>25422</v>
      </c>
      <c r="O121" s="12">
        <v>25796.5</v>
      </c>
      <c r="P121" s="12">
        <v>25384.55</v>
      </c>
      <c r="Q121" s="12">
        <v>25768.6</v>
      </c>
      <c r="R121" s="12">
        <f t="shared" si="67"/>
        <v>25649.883333333331</v>
      </c>
      <c r="S121" s="12">
        <f t="shared" si="68"/>
        <v>25590.525000000001</v>
      </c>
      <c r="T121" s="12">
        <f t="shared" si="69"/>
        <v>25709.241666666661</v>
      </c>
      <c r="U121" s="29">
        <f t="shared" si="70"/>
        <v>118.71666666665988</v>
      </c>
    </row>
    <row r="122" spans="1:24" x14ac:dyDescent="0.3">
      <c r="A122" s="40">
        <v>43418</v>
      </c>
      <c r="B122" s="10" t="s">
        <v>29</v>
      </c>
      <c r="C122" s="29">
        <v>10634.9</v>
      </c>
      <c r="D122" s="30">
        <v>10651.6</v>
      </c>
      <c r="E122" s="30">
        <v>10532.7</v>
      </c>
      <c r="F122" s="30">
        <v>10576.3</v>
      </c>
      <c r="G122" s="12">
        <f t="shared" si="71"/>
        <v>10586.866666666667</v>
      </c>
      <c r="H122" s="12">
        <f t="shared" si="72"/>
        <v>10592.150000000001</v>
      </c>
      <c r="I122" s="12">
        <f t="shared" si="73"/>
        <v>10581.583333333332</v>
      </c>
      <c r="J122" s="29">
        <f t="shared" si="74"/>
        <v>10.566666666669335</v>
      </c>
      <c r="N122" s="29">
        <v>25952.400000000001</v>
      </c>
      <c r="O122" s="12">
        <v>26045.05</v>
      </c>
      <c r="P122" s="12">
        <v>25806.7</v>
      </c>
      <c r="Q122" s="12">
        <v>25930.15</v>
      </c>
      <c r="R122" s="12">
        <f t="shared" si="67"/>
        <v>25927.3</v>
      </c>
      <c r="S122" s="12">
        <f t="shared" si="68"/>
        <v>25925.875</v>
      </c>
      <c r="T122" s="12">
        <f t="shared" si="69"/>
        <v>25928.724999999999</v>
      </c>
      <c r="U122" s="29">
        <f t="shared" si="70"/>
        <v>2.8499999999985448</v>
      </c>
    </row>
    <row r="123" spans="1:24" x14ac:dyDescent="0.3">
      <c r="A123" s="40">
        <v>43419</v>
      </c>
      <c r="B123" s="10" t="s">
        <v>30</v>
      </c>
      <c r="C123" s="29">
        <v>10580.6</v>
      </c>
      <c r="D123" s="30">
        <v>10646.5</v>
      </c>
      <c r="E123" s="30">
        <v>10557.5</v>
      </c>
      <c r="F123" s="30">
        <v>10616.7</v>
      </c>
      <c r="G123" s="12">
        <f t="shared" si="71"/>
        <v>10606.9</v>
      </c>
      <c r="H123" s="12">
        <f t="shared" si="72"/>
        <v>10602</v>
      </c>
      <c r="I123" s="12">
        <f t="shared" si="73"/>
        <v>10611.8</v>
      </c>
      <c r="J123" s="29">
        <f t="shared" si="74"/>
        <v>9.7999999999992724</v>
      </c>
      <c r="N123" s="29">
        <v>25946.2</v>
      </c>
      <c r="O123" s="12">
        <v>26197.599999999999</v>
      </c>
      <c r="P123" s="12">
        <v>25728</v>
      </c>
      <c r="Q123" s="12">
        <v>26154.75</v>
      </c>
      <c r="R123" s="12">
        <f t="shared" si="67"/>
        <v>26026.783333333336</v>
      </c>
      <c r="S123" s="12">
        <f t="shared" si="68"/>
        <v>25962.799999999999</v>
      </c>
      <c r="T123" s="12">
        <f t="shared" si="69"/>
        <v>26090.766666666674</v>
      </c>
      <c r="U123" s="29">
        <f t="shared" si="70"/>
        <v>127.96666666667443</v>
      </c>
    </row>
    <row r="124" spans="1:24" x14ac:dyDescent="0.3">
      <c r="A124" s="40">
        <v>43420</v>
      </c>
      <c r="B124" s="10" t="s">
        <v>26</v>
      </c>
      <c r="C124" s="29">
        <v>10644</v>
      </c>
      <c r="D124" s="30">
        <v>10695.15</v>
      </c>
      <c r="E124" s="30">
        <v>10631.15</v>
      </c>
      <c r="F124" s="30">
        <v>10682.2</v>
      </c>
      <c r="G124" s="12">
        <f t="shared" si="71"/>
        <v>10669.5</v>
      </c>
      <c r="H124" s="12">
        <f t="shared" si="72"/>
        <v>10663.15</v>
      </c>
      <c r="I124" s="12">
        <f t="shared" si="73"/>
        <v>10675.85</v>
      </c>
      <c r="J124" s="29">
        <f t="shared" si="74"/>
        <v>12.700000000000728</v>
      </c>
      <c r="N124" s="29">
        <v>26205.35</v>
      </c>
      <c r="O124" s="12">
        <v>26332.75</v>
      </c>
      <c r="P124" s="12">
        <v>26122.55</v>
      </c>
      <c r="Q124" s="12">
        <v>26245.55</v>
      </c>
      <c r="R124" s="12">
        <f t="shared" si="67"/>
        <v>26233.616666666669</v>
      </c>
      <c r="S124" s="12">
        <f t="shared" si="68"/>
        <v>26227.65</v>
      </c>
      <c r="T124" s="12">
        <f t="shared" si="69"/>
        <v>26239.583333333336</v>
      </c>
      <c r="U124" s="29">
        <f t="shared" si="70"/>
        <v>11.933333333334303</v>
      </c>
    </row>
    <row r="125" spans="1:24" x14ac:dyDescent="0.3">
      <c r="A125" s="40">
        <v>43423</v>
      </c>
      <c r="B125" s="10" t="s">
        <v>27</v>
      </c>
      <c r="C125" s="29">
        <v>10731.25</v>
      </c>
      <c r="D125" s="30">
        <v>10774.7</v>
      </c>
      <c r="E125" s="30">
        <v>10688.8</v>
      </c>
      <c r="F125" s="30">
        <v>10763.4</v>
      </c>
      <c r="G125" s="12">
        <f t="shared" si="71"/>
        <v>10742.300000000001</v>
      </c>
      <c r="H125" s="12">
        <f t="shared" si="72"/>
        <v>10731.75</v>
      </c>
      <c r="I125" s="12">
        <f t="shared" si="73"/>
        <v>10752.850000000002</v>
      </c>
      <c r="J125" s="29">
        <f t="shared" si="74"/>
        <v>21.100000000002183</v>
      </c>
      <c r="N125" s="29">
        <v>26364.6</v>
      </c>
      <c r="O125" s="12">
        <v>26379.1</v>
      </c>
      <c r="P125" s="12">
        <v>26204.35</v>
      </c>
      <c r="Q125" s="12">
        <v>26300.7</v>
      </c>
      <c r="R125" s="12">
        <f t="shared" si="67"/>
        <v>26294.716666666664</v>
      </c>
      <c r="S125" s="12">
        <f t="shared" si="68"/>
        <v>26291.724999999999</v>
      </c>
      <c r="T125" s="12">
        <f t="shared" si="69"/>
        <v>26297.708333333328</v>
      </c>
      <c r="U125" s="29">
        <f t="shared" si="70"/>
        <v>5.9833333333299379</v>
      </c>
    </row>
    <row r="126" spans="1:24" x14ac:dyDescent="0.3">
      <c r="A126" s="40">
        <v>43424</v>
      </c>
      <c r="B126" s="10" t="s">
        <v>28</v>
      </c>
      <c r="C126" s="29">
        <v>10740.1</v>
      </c>
      <c r="D126" s="30">
        <v>10740.85</v>
      </c>
      <c r="E126" s="30">
        <v>10640.85</v>
      </c>
      <c r="F126" s="30">
        <v>10656.2</v>
      </c>
      <c r="G126" s="12">
        <f t="shared" si="71"/>
        <v>10679.300000000001</v>
      </c>
      <c r="H126" s="12">
        <f t="shared" si="72"/>
        <v>10690.85</v>
      </c>
      <c r="I126" s="12">
        <f t="shared" si="73"/>
        <v>10667.750000000002</v>
      </c>
      <c r="J126" s="29">
        <f t="shared" si="74"/>
        <v>23.099999999998545</v>
      </c>
      <c r="N126" s="29">
        <v>26211.5</v>
      </c>
      <c r="O126" s="12">
        <v>26259.4</v>
      </c>
      <c r="P126" s="12">
        <v>26041.8</v>
      </c>
      <c r="Q126" s="12">
        <v>26113.35</v>
      </c>
      <c r="R126" s="12">
        <f t="shared" si="67"/>
        <v>26138.183333333331</v>
      </c>
      <c r="S126" s="12">
        <f t="shared" si="68"/>
        <v>26150.6</v>
      </c>
      <c r="T126" s="12">
        <f t="shared" si="69"/>
        <v>26125.766666666663</v>
      </c>
      <c r="U126" s="29">
        <f t="shared" si="70"/>
        <v>24.833333333335759</v>
      </c>
    </row>
    <row r="127" spans="1:24" x14ac:dyDescent="0.3">
      <c r="A127" s="40">
        <v>43425</v>
      </c>
      <c r="B127" s="10" t="s">
        <v>29</v>
      </c>
      <c r="C127" s="29">
        <v>10670.95</v>
      </c>
      <c r="D127" s="30">
        <v>10671.3</v>
      </c>
      <c r="E127" s="30">
        <v>10562.35</v>
      </c>
      <c r="F127" s="30">
        <v>10600.05</v>
      </c>
      <c r="G127" s="12">
        <f t="shared" si="71"/>
        <v>10611.233333333334</v>
      </c>
      <c r="H127" s="12">
        <f t="shared" si="72"/>
        <v>10616.825000000001</v>
      </c>
      <c r="I127" s="12">
        <f t="shared" si="73"/>
        <v>10605.641666666666</v>
      </c>
      <c r="J127" s="29">
        <f t="shared" si="74"/>
        <v>11.183333333334303</v>
      </c>
      <c r="N127" s="29">
        <v>26105.45</v>
      </c>
      <c r="O127" s="12">
        <v>26342.05</v>
      </c>
      <c r="P127" s="12">
        <v>26060.55</v>
      </c>
      <c r="Q127" s="12">
        <v>26262.05</v>
      </c>
      <c r="R127" s="12">
        <f t="shared" si="67"/>
        <v>26221.55</v>
      </c>
      <c r="S127" s="12">
        <f t="shared" si="68"/>
        <v>26201.3</v>
      </c>
      <c r="T127" s="12">
        <f t="shared" si="69"/>
        <v>26241.8</v>
      </c>
      <c r="U127" s="29">
        <f t="shared" si="70"/>
        <v>40.5</v>
      </c>
    </row>
    <row r="128" spans="1:24" x14ac:dyDescent="0.3">
      <c r="A128" s="40">
        <v>43426</v>
      </c>
      <c r="B128" s="10" t="s">
        <v>30</v>
      </c>
      <c r="C128" s="29">
        <v>10612.65</v>
      </c>
      <c r="D128" s="30">
        <v>10646.25</v>
      </c>
      <c r="E128" s="30">
        <v>10512</v>
      </c>
      <c r="F128" s="30">
        <v>10526.75</v>
      </c>
      <c r="G128" s="12">
        <f t="shared" si="71"/>
        <v>10561.666666666666</v>
      </c>
      <c r="H128" s="12">
        <f t="shared" si="72"/>
        <v>10579.125</v>
      </c>
      <c r="I128" s="12">
        <f t="shared" si="73"/>
        <v>10544.208333333332</v>
      </c>
      <c r="J128" s="29">
        <f t="shared" si="74"/>
        <v>34.916666666667879</v>
      </c>
      <c r="N128" s="29">
        <v>26233.65</v>
      </c>
      <c r="O128" s="12">
        <v>26323.95</v>
      </c>
      <c r="P128" s="12">
        <v>25947.85</v>
      </c>
      <c r="Q128" s="12">
        <v>25999.45</v>
      </c>
      <c r="R128" s="12">
        <f t="shared" si="67"/>
        <v>26090.416666666668</v>
      </c>
      <c r="S128" s="12">
        <f t="shared" si="68"/>
        <v>26135.9</v>
      </c>
      <c r="T128" s="12">
        <f t="shared" si="69"/>
        <v>26044.933333333334</v>
      </c>
      <c r="U128" s="29">
        <f t="shared" si="70"/>
        <v>90.966666666667152</v>
      </c>
    </row>
    <row r="129" spans="1:21" x14ac:dyDescent="0.3">
      <c r="A129" s="40">
        <v>43430</v>
      </c>
      <c r="B129" s="10" t="s">
        <v>27</v>
      </c>
      <c r="C129" s="29">
        <v>10568.3</v>
      </c>
      <c r="D129" s="30">
        <v>10637.8</v>
      </c>
      <c r="E129" s="30">
        <v>10489.75</v>
      </c>
      <c r="F129" s="30">
        <v>10628.6</v>
      </c>
      <c r="G129" s="12">
        <f t="shared" si="71"/>
        <v>10585.383333333333</v>
      </c>
      <c r="H129" s="12">
        <f t="shared" si="72"/>
        <v>10563.775</v>
      </c>
      <c r="I129" s="12">
        <f t="shared" si="73"/>
        <v>10606.991666666667</v>
      </c>
      <c r="J129" s="29">
        <f t="shared" si="74"/>
        <v>43.216666666667152</v>
      </c>
      <c r="N129" s="29">
        <v>26096</v>
      </c>
      <c r="O129" s="12">
        <v>26396.6</v>
      </c>
      <c r="P129" s="12">
        <v>26025.05</v>
      </c>
      <c r="Q129" s="12">
        <v>26365.599999999999</v>
      </c>
      <c r="R129" s="12">
        <f t="shared" si="67"/>
        <v>26262.416666666668</v>
      </c>
      <c r="S129" s="12">
        <f t="shared" si="68"/>
        <v>26210.824999999997</v>
      </c>
      <c r="T129" s="12">
        <f t="shared" si="69"/>
        <v>26314.008333333339</v>
      </c>
      <c r="U129" s="29">
        <f t="shared" si="70"/>
        <v>103.18333333334158</v>
      </c>
    </row>
    <row r="130" spans="1:21" x14ac:dyDescent="0.3">
      <c r="A130" s="40">
        <v>43431</v>
      </c>
      <c r="B130" s="10" t="s">
        <v>28</v>
      </c>
      <c r="C130" s="29">
        <v>10621.45</v>
      </c>
      <c r="D130" s="30">
        <v>10695.15</v>
      </c>
      <c r="E130" s="30">
        <v>10596.35</v>
      </c>
      <c r="F130" s="30">
        <v>10685.6</v>
      </c>
      <c r="G130" s="12">
        <f t="shared" si="71"/>
        <v>10659.033333333333</v>
      </c>
      <c r="H130" s="12">
        <f t="shared" si="72"/>
        <v>10645.75</v>
      </c>
      <c r="I130" s="12">
        <f t="shared" si="73"/>
        <v>10672.316666666666</v>
      </c>
      <c r="J130" s="29">
        <f t="shared" si="74"/>
        <v>26.566666666665697</v>
      </c>
      <c r="N130" s="29">
        <v>26286.1</v>
      </c>
      <c r="O130" s="12">
        <v>26491.25</v>
      </c>
      <c r="P130" s="12">
        <v>26268.65</v>
      </c>
      <c r="Q130" s="12">
        <v>26443.1</v>
      </c>
      <c r="R130" s="12">
        <f t="shared" si="67"/>
        <v>26401</v>
      </c>
      <c r="S130" s="12">
        <f t="shared" si="68"/>
        <v>26379.95</v>
      </c>
      <c r="T130" s="12">
        <f t="shared" si="69"/>
        <v>26422.05</v>
      </c>
      <c r="U130" s="29">
        <f t="shared" si="70"/>
        <v>42.099999999998545</v>
      </c>
    </row>
    <row r="131" spans="1:21" x14ac:dyDescent="0.3">
      <c r="A131" s="40">
        <v>43432</v>
      </c>
      <c r="B131" s="10" t="s">
        <v>29</v>
      </c>
      <c r="C131" s="29">
        <v>10708.75</v>
      </c>
      <c r="D131" s="30">
        <v>10757.8</v>
      </c>
      <c r="E131" s="30">
        <v>10699.85</v>
      </c>
      <c r="F131" s="30">
        <v>10728.85</v>
      </c>
      <c r="G131" s="12">
        <f t="shared" si="71"/>
        <v>10728.833333333334</v>
      </c>
      <c r="H131" s="12">
        <f t="shared" si="72"/>
        <v>10728.825000000001</v>
      </c>
      <c r="I131" s="12">
        <f t="shared" si="73"/>
        <v>10728.841666666667</v>
      </c>
      <c r="J131" s="29">
        <f t="shared" si="74"/>
        <v>1.6666666666424135E-2</v>
      </c>
      <c r="N131" s="29">
        <v>26489.65</v>
      </c>
      <c r="O131" s="12">
        <v>26584.95</v>
      </c>
      <c r="P131" s="12">
        <v>26419.65</v>
      </c>
      <c r="Q131" s="12">
        <v>26457.95</v>
      </c>
      <c r="R131" s="12">
        <f t="shared" si="67"/>
        <v>26487.516666666666</v>
      </c>
      <c r="S131" s="12">
        <f t="shared" si="68"/>
        <v>26502.300000000003</v>
      </c>
      <c r="T131" s="12">
        <f t="shared" si="69"/>
        <v>26472.73333333333</v>
      </c>
      <c r="U131" s="29">
        <f t="shared" si="70"/>
        <v>29.566666666672972</v>
      </c>
    </row>
    <row r="132" spans="1:21" x14ac:dyDescent="0.3">
      <c r="A132" s="40">
        <v>43433</v>
      </c>
      <c r="B132" s="10" t="s">
        <v>30</v>
      </c>
      <c r="C132" s="29">
        <v>10808.7</v>
      </c>
      <c r="D132" s="30">
        <v>10883.05</v>
      </c>
      <c r="E132" s="30">
        <v>10782.35</v>
      </c>
      <c r="F132" s="30">
        <v>10858.7</v>
      </c>
      <c r="G132" s="12">
        <f t="shared" si="71"/>
        <v>10841.366666666667</v>
      </c>
      <c r="H132" s="12">
        <f t="shared" si="72"/>
        <v>10832.7</v>
      </c>
      <c r="I132" s="12">
        <f t="shared" si="73"/>
        <v>10850.033333333333</v>
      </c>
      <c r="J132" s="29">
        <f t="shared" si="74"/>
        <v>17.333333333332121</v>
      </c>
      <c r="N132" s="29">
        <v>26641.599999999999</v>
      </c>
      <c r="O132" s="12">
        <v>27003.75</v>
      </c>
      <c r="P132" s="12">
        <v>26577.15</v>
      </c>
      <c r="Q132" s="12">
        <v>26939.599999999999</v>
      </c>
      <c r="R132" s="12">
        <f t="shared" si="67"/>
        <v>26840.166666666668</v>
      </c>
      <c r="S132" s="12">
        <f t="shared" si="68"/>
        <v>26790.45</v>
      </c>
      <c r="T132" s="12">
        <f t="shared" si="69"/>
        <v>26889.883333333335</v>
      </c>
      <c r="U132" s="29">
        <f t="shared" si="70"/>
        <v>99.433333333334303</v>
      </c>
    </row>
    <row r="133" spans="1:21" x14ac:dyDescent="0.3">
      <c r="A133" s="40">
        <v>43434</v>
      </c>
      <c r="B133" s="10" t="s">
        <v>26</v>
      </c>
      <c r="C133" s="29">
        <v>10892.1</v>
      </c>
      <c r="D133" s="30">
        <v>10922.45</v>
      </c>
      <c r="E133" s="30">
        <v>10835.1</v>
      </c>
      <c r="F133" s="30">
        <v>10876.75</v>
      </c>
      <c r="G133" s="12">
        <f t="shared" si="71"/>
        <v>10878.1</v>
      </c>
      <c r="H133" s="12">
        <f t="shared" si="72"/>
        <v>10878.775000000001</v>
      </c>
      <c r="I133" s="12">
        <f t="shared" si="73"/>
        <v>10877.424999999999</v>
      </c>
      <c r="J133" s="29">
        <f t="shared" si="74"/>
        <v>1.3500000000021828</v>
      </c>
      <c r="N133" s="29">
        <v>27009.3</v>
      </c>
      <c r="O133" s="12">
        <v>27012.7</v>
      </c>
      <c r="P133" s="12">
        <v>26764.9</v>
      </c>
      <c r="Q133" s="12">
        <v>26862.95</v>
      </c>
      <c r="R133" s="12">
        <f t="shared" si="67"/>
        <v>26880.183333333334</v>
      </c>
      <c r="S133" s="12">
        <f t="shared" si="68"/>
        <v>26888.800000000003</v>
      </c>
      <c r="T133" s="12">
        <f t="shared" si="69"/>
        <v>26871.566666666666</v>
      </c>
      <c r="U133" s="29">
        <f t="shared" si="70"/>
        <v>17.233333333337214</v>
      </c>
    </row>
    <row r="134" spans="1:21" x14ac:dyDescent="0.3">
      <c r="A134" s="40">
        <v>43437</v>
      </c>
      <c r="B134" s="42" t="s">
        <v>27</v>
      </c>
      <c r="C134" s="29">
        <v>10930.7</v>
      </c>
      <c r="D134" s="30">
        <v>10941.2</v>
      </c>
      <c r="E134" s="30">
        <v>10845.35</v>
      </c>
      <c r="F134" s="30">
        <v>10883.75</v>
      </c>
      <c r="G134" s="12">
        <f t="shared" si="71"/>
        <v>10890.1</v>
      </c>
      <c r="H134" s="12">
        <f t="shared" si="72"/>
        <v>10893.275000000001</v>
      </c>
      <c r="I134" s="12">
        <f t="shared" si="73"/>
        <v>10886.924999999999</v>
      </c>
      <c r="J134" s="29">
        <f t="shared" si="74"/>
        <v>6.3500000000021828</v>
      </c>
      <c r="N134" s="29">
        <v>27032.9</v>
      </c>
      <c r="O134" s="12">
        <v>27037.1</v>
      </c>
      <c r="P134" s="12">
        <v>26791.65</v>
      </c>
      <c r="Q134" s="12">
        <v>26857.55</v>
      </c>
      <c r="R134" s="12">
        <f t="shared" si="67"/>
        <v>26895.433333333334</v>
      </c>
      <c r="S134" s="12">
        <f t="shared" si="68"/>
        <v>26914.375</v>
      </c>
      <c r="T134" s="12">
        <f t="shared" si="69"/>
        <v>26876.491666666669</v>
      </c>
      <c r="U134" s="29">
        <f t="shared" si="70"/>
        <v>37.883333333331393</v>
      </c>
    </row>
    <row r="135" spans="1:21" x14ac:dyDescent="0.3">
      <c r="A135" s="40">
        <v>43438</v>
      </c>
      <c r="B135" s="42" t="s">
        <v>28</v>
      </c>
      <c r="C135" s="29">
        <v>10877.1</v>
      </c>
      <c r="D135" s="30">
        <v>10890.95</v>
      </c>
      <c r="E135" s="30">
        <v>10833.35</v>
      </c>
      <c r="F135" s="30">
        <v>10869.5</v>
      </c>
      <c r="G135" s="12">
        <f t="shared" si="71"/>
        <v>10864.6</v>
      </c>
      <c r="H135" s="12">
        <f t="shared" si="72"/>
        <v>10862.150000000001</v>
      </c>
      <c r="I135" s="12">
        <f t="shared" si="73"/>
        <v>10867.05</v>
      </c>
      <c r="J135" s="29">
        <f t="shared" si="74"/>
        <v>4.8999999999978172</v>
      </c>
      <c r="N135" s="29">
        <v>26809.5</v>
      </c>
      <c r="O135" s="12">
        <v>26843.8</v>
      </c>
      <c r="P135" s="12">
        <v>26644.75</v>
      </c>
      <c r="Q135" s="12">
        <v>26693.8</v>
      </c>
      <c r="R135" s="12">
        <f t="shared" si="67"/>
        <v>26727.45</v>
      </c>
      <c r="S135" s="12">
        <f t="shared" si="68"/>
        <v>26744.275000000001</v>
      </c>
      <c r="T135" s="12">
        <f t="shared" si="69"/>
        <v>26710.625</v>
      </c>
      <c r="U135" s="29">
        <f t="shared" si="70"/>
        <v>33.650000000001455</v>
      </c>
    </row>
    <row r="136" spans="1:21" x14ac:dyDescent="0.3">
      <c r="A136" s="40">
        <v>43439</v>
      </c>
      <c r="B136" s="42" t="s">
        <v>29</v>
      </c>
      <c r="C136" s="29">
        <v>10820.45</v>
      </c>
      <c r="D136" s="30">
        <v>10821.05</v>
      </c>
      <c r="E136" s="30">
        <v>10747.95</v>
      </c>
      <c r="F136" s="30">
        <v>10782.9</v>
      </c>
      <c r="G136" s="12">
        <f t="shared" si="71"/>
        <v>10783.966666666667</v>
      </c>
      <c r="H136" s="12">
        <f t="shared" si="72"/>
        <v>10784.5</v>
      </c>
      <c r="I136" s="12">
        <f t="shared" si="73"/>
        <v>10783.433333333334</v>
      </c>
      <c r="J136" s="29">
        <f t="shared" si="74"/>
        <v>1.0666666666656965</v>
      </c>
      <c r="N136" s="29">
        <v>26572.1</v>
      </c>
      <c r="O136" s="12">
        <v>26627.35</v>
      </c>
      <c r="P136" s="12">
        <v>26443.65</v>
      </c>
      <c r="Q136" s="12">
        <v>26519.599999999999</v>
      </c>
      <c r="R136" s="12">
        <f t="shared" si="67"/>
        <v>26530.2</v>
      </c>
      <c r="S136" s="12">
        <f t="shared" si="68"/>
        <v>26535.5</v>
      </c>
      <c r="T136" s="12">
        <f t="shared" si="69"/>
        <v>26524.9</v>
      </c>
      <c r="U136" s="29">
        <f t="shared" si="70"/>
        <v>10.599999999998545</v>
      </c>
    </row>
    <row r="137" spans="1:21" x14ac:dyDescent="0.3">
      <c r="A137" s="40">
        <v>43440</v>
      </c>
      <c r="B137" s="42" t="s">
        <v>30</v>
      </c>
      <c r="C137" s="29">
        <v>10718.15</v>
      </c>
      <c r="D137" s="30">
        <v>10722.65</v>
      </c>
      <c r="E137" s="30">
        <v>10588.25</v>
      </c>
      <c r="F137" s="30">
        <v>10601.15</v>
      </c>
      <c r="G137" s="12">
        <f t="shared" si="71"/>
        <v>10637.35</v>
      </c>
      <c r="H137" s="12">
        <f t="shared" si="72"/>
        <v>10655.45</v>
      </c>
      <c r="I137" s="12">
        <f t="shared" si="73"/>
        <v>10619.25</v>
      </c>
      <c r="J137" s="29">
        <f t="shared" si="74"/>
        <v>36.200000000000728</v>
      </c>
      <c r="N137" s="29">
        <v>26339.1</v>
      </c>
      <c r="O137" s="12">
        <v>26359.9</v>
      </c>
      <c r="P137" s="12">
        <v>26149.45</v>
      </c>
      <c r="Q137" s="12">
        <v>26198.3</v>
      </c>
      <c r="R137" s="12">
        <f t="shared" si="67"/>
        <v>26235.883333333335</v>
      </c>
      <c r="S137" s="12">
        <f t="shared" si="68"/>
        <v>26254.675000000003</v>
      </c>
      <c r="T137" s="12">
        <f t="shared" si="69"/>
        <v>26217.091666666667</v>
      </c>
      <c r="U137" s="29">
        <f t="shared" si="70"/>
        <v>37.583333333335759</v>
      </c>
    </row>
    <row r="138" spans="1:21" x14ac:dyDescent="0.3">
      <c r="A138" s="40">
        <v>43441</v>
      </c>
      <c r="B138" s="42" t="s">
        <v>26</v>
      </c>
      <c r="C138" s="29">
        <v>10644.8</v>
      </c>
      <c r="D138" s="30">
        <v>10704.55</v>
      </c>
      <c r="E138" s="30">
        <v>10599.35</v>
      </c>
      <c r="F138" s="30">
        <v>10693.7</v>
      </c>
      <c r="G138" s="12">
        <f t="shared" si="71"/>
        <v>10665.866666666667</v>
      </c>
      <c r="H138" s="12">
        <f t="shared" si="72"/>
        <v>10651.95</v>
      </c>
      <c r="I138" s="12">
        <f t="shared" si="73"/>
        <v>10679.783333333333</v>
      </c>
      <c r="J138" s="29">
        <f t="shared" si="74"/>
        <v>27.833333333332121</v>
      </c>
      <c r="N138" s="29">
        <v>26307.4</v>
      </c>
      <c r="O138" s="12">
        <v>26659.7</v>
      </c>
      <c r="P138" s="12">
        <v>26252.1</v>
      </c>
      <c r="Q138" s="12">
        <v>26594.3</v>
      </c>
      <c r="R138" s="12">
        <f t="shared" si="67"/>
        <v>26502.033333333336</v>
      </c>
      <c r="S138" s="12">
        <f t="shared" si="68"/>
        <v>26455.9</v>
      </c>
      <c r="T138" s="12">
        <f t="shared" si="69"/>
        <v>26548.166666666672</v>
      </c>
      <c r="U138" s="29">
        <f t="shared" si="70"/>
        <v>92.266666666670062</v>
      </c>
    </row>
    <row r="139" spans="1:21" x14ac:dyDescent="0.3">
      <c r="A139" s="40">
        <v>43444</v>
      </c>
      <c r="B139" s="10" t="s">
        <v>27</v>
      </c>
      <c r="C139" s="29">
        <v>10508.7</v>
      </c>
      <c r="D139" s="30">
        <v>10558.85</v>
      </c>
      <c r="E139" s="30">
        <v>10474.950000000001</v>
      </c>
      <c r="F139" s="30">
        <v>10488.45</v>
      </c>
      <c r="G139" s="12">
        <f t="shared" si="71"/>
        <v>10507.416666666668</v>
      </c>
      <c r="H139" s="12">
        <f t="shared" si="72"/>
        <v>10516.900000000001</v>
      </c>
      <c r="I139" s="12">
        <f t="shared" si="73"/>
        <v>10497.933333333334</v>
      </c>
      <c r="J139" s="29">
        <f t="shared" si="74"/>
        <v>18.966666666667152</v>
      </c>
      <c r="N139" s="29">
        <v>26073.65</v>
      </c>
      <c r="O139" s="12">
        <v>26336.2</v>
      </c>
      <c r="P139" s="12">
        <v>26072</v>
      </c>
      <c r="Q139" s="12">
        <v>26102.65</v>
      </c>
      <c r="R139" s="12">
        <f t="shared" si="67"/>
        <v>26170.283333333336</v>
      </c>
      <c r="S139" s="12">
        <f t="shared" si="68"/>
        <v>26204.1</v>
      </c>
      <c r="T139" s="12">
        <f t="shared" si="69"/>
        <v>26136.466666666674</v>
      </c>
      <c r="U139" s="29">
        <f t="shared" si="70"/>
        <v>67.633333333324117</v>
      </c>
    </row>
    <row r="140" spans="1:21" x14ac:dyDescent="0.3">
      <c r="A140" s="40">
        <v>43445</v>
      </c>
      <c r="B140" s="10" t="s">
        <v>28</v>
      </c>
      <c r="C140" s="29">
        <v>10350.049999999999</v>
      </c>
      <c r="D140">
        <v>10567.15</v>
      </c>
      <c r="E140">
        <v>10333.85</v>
      </c>
      <c r="F140">
        <v>10549.15</v>
      </c>
      <c r="G140" s="12">
        <f t="shared" ref="G140" si="75">(D140+E140+F140)/3</f>
        <v>10483.383333333333</v>
      </c>
      <c r="H140" s="12">
        <f t="shared" ref="H140" si="76">(D140+E140)/2</f>
        <v>10450.5</v>
      </c>
      <c r="I140" s="12">
        <f t="shared" ref="I140" si="77">(G140-H140)+G140</f>
        <v>10516.266666666666</v>
      </c>
      <c r="J140" s="29">
        <f t="shared" ref="J140" si="78">ABS(I140-H140)</f>
        <v>65.766666666666424</v>
      </c>
      <c r="N140" s="29">
        <v>25602.25</v>
      </c>
      <c r="O140">
        <v>26227.9</v>
      </c>
      <c r="P140">
        <v>25598.95</v>
      </c>
      <c r="Q140">
        <v>26163.4</v>
      </c>
      <c r="R140" s="12">
        <f t="shared" ref="R140" si="79">(O140+P140+Q140)/3</f>
        <v>25996.75</v>
      </c>
      <c r="S140" s="12">
        <f t="shared" ref="S140" si="80">(O140+P140)/2</f>
        <v>25913.425000000003</v>
      </c>
      <c r="T140" s="12">
        <f t="shared" ref="T140" si="81">(R140-S140)+R140</f>
        <v>26080.074999999997</v>
      </c>
      <c r="U140" s="29">
        <f t="shared" ref="U140" si="82">ABS(T140-S140)</f>
        <v>166.64999999999418</v>
      </c>
    </row>
    <row r="141" spans="1:21" x14ac:dyDescent="0.3">
      <c r="A141" s="40">
        <v>43446</v>
      </c>
      <c r="B141" s="10" t="s">
        <v>29</v>
      </c>
      <c r="C141">
        <v>10591</v>
      </c>
      <c r="D141" s="17">
        <v>10752.2</v>
      </c>
      <c r="E141" s="17">
        <v>10560.8</v>
      </c>
      <c r="F141" s="17">
        <v>10737.6</v>
      </c>
      <c r="G141" s="12">
        <f t="shared" ref="G141:G152" si="83">(D141+E141+F141)/3</f>
        <v>10683.533333333333</v>
      </c>
      <c r="H141" s="12">
        <f t="shared" ref="H141:H152" si="84">(D141+E141)/2</f>
        <v>10656.5</v>
      </c>
      <c r="I141" s="12">
        <f t="shared" ref="I141:I152" si="85">(G141-H141)+G141</f>
        <v>10710.566666666666</v>
      </c>
      <c r="J141" s="29">
        <f t="shared" ref="J141:J152" si="86">ABS(I141-H141)</f>
        <v>54.066666666665697</v>
      </c>
      <c r="N141">
        <v>26286.25</v>
      </c>
      <c r="O141">
        <v>26672.7</v>
      </c>
      <c r="P141">
        <v>26214.75</v>
      </c>
      <c r="Q141">
        <v>26643.85</v>
      </c>
      <c r="R141" s="12">
        <f t="shared" ref="R141:R153" si="87">(O141+P141+Q141)/3</f>
        <v>26510.433333333331</v>
      </c>
      <c r="S141" s="12">
        <f t="shared" ref="S141:S153" si="88">(O141+P141)/2</f>
        <v>26443.724999999999</v>
      </c>
      <c r="T141" s="12">
        <f t="shared" ref="T141:T153" si="89">(R141-S141)+R141</f>
        <v>26577.141666666663</v>
      </c>
      <c r="U141" s="29">
        <f t="shared" ref="U141:U153" si="90">ABS(T141-S141)</f>
        <v>133.41666666666424</v>
      </c>
    </row>
    <row r="142" spans="1:21" x14ac:dyDescent="0.3">
      <c r="A142" s="40">
        <v>43447</v>
      </c>
      <c r="B142" s="10" t="s">
        <v>30</v>
      </c>
      <c r="C142" s="29">
        <v>10810.75</v>
      </c>
      <c r="D142" s="30">
        <v>10838.6</v>
      </c>
      <c r="E142" s="30">
        <v>10749.5</v>
      </c>
      <c r="F142" s="30">
        <v>10791.55</v>
      </c>
      <c r="G142" s="12">
        <f t="shared" si="83"/>
        <v>10793.216666666665</v>
      </c>
      <c r="H142" s="12">
        <f t="shared" si="84"/>
        <v>10794.05</v>
      </c>
      <c r="I142" s="12">
        <f t="shared" si="85"/>
        <v>10792.383333333331</v>
      </c>
      <c r="J142" s="29">
        <f t="shared" si="86"/>
        <v>1.6666666666678793</v>
      </c>
      <c r="N142" s="29">
        <v>26844.15</v>
      </c>
      <c r="O142" s="12">
        <v>26951.45</v>
      </c>
      <c r="P142" s="12">
        <v>26723.65</v>
      </c>
      <c r="Q142" s="12">
        <v>26816.35</v>
      </c>
      <c r="R142" s="12">
        <f t="shared" si="87"/>
        <v>26830.483333333337</v>
      </c>
      <c r="S142" s="12">
        <f t="shared" si="88"/>
        <v>26837.550000000003</v>
      </c>
      <c r="T142" s="12">
        <f t="shared" si="89"/>
        <v>26823.416666666672</v>
      </c>
      <c r="U142" s="29">
        <f t="shared" si="90"/>
        <v>14.133333333331393</v>
      </c>
    </row>
    <row r="143" spans="1:21" x14ac:dyDescent="0.3">
      <c r="A143" s="40">
        <v>43448</v>
      </c>
      <c r="B143" s="10" t="s">
        <v>26</v>
      </c>
      <c r="C143" s="29">
        <v>10784.5</v>
      </c>
      <c r="D143" s="30">
        <v>10815.75</v>
      </c>
      <c r="E143" s="30">
        <v>10752.1</v>
      </c>
      <c r="F143" s="30">
        <v>10805.45</v>
      </c>
      <c r="G143" s="12">
        <f t="shared" si="83"/>
        <v>10791.1</v>
      </c>
      <c r="H143" s="12">
        <f t="shared" si="84"/>
        <v>10783.924999999999</v>
      </c>
      <c r="I143" s="12">
        <f t="shared" si="85"/>
        <v>10798.275000000001</v>
      </c>
      <c r="J143" s="29">
        <f t="shared" si="86"/>
        <v>14.350000000002183</v>
      </c>
      <c r="N143" s="29">
        <v>26810.85</v>
      </c>
      <c r="O143" s="12">
        <v>26909</v>
      </c>
      <c r="P143" s="12">
        <v>26732.7</v>
      </c>
      <c r="Q143" s="12">
        <v>26826</v>
      </c>
      <c r="R143" s="12">
        <f t="shared" si="87"/>
        <v>26822.566666666666</v>
      </c>
      <c r="S143" s="12">
        <f t="shared" si="88"/>
        <v>26820.85</v>
      </c>
      <c r="T143" s="12">
        <f t="shared" si="89"/>
        <v>26824.283333333333</v>
      </c>
      <c r="U143" s="29">
        <f t="shared" si="90"/>
        <v>3.4333333333343035</v>
      </c>
    </row>
    <row r="144" spans="1:21" x14ac:dyDescent="0.3">
      <c r="A144" s="40">
        <v>43451</v>
      </c>
      <c r="B144" s="42" t="s">
        <v>27</v>
      </c>
      <c r="C144" s="29">
        <v>10853.2</v>
      </c>
      <c r="D144" s="30">
        <v>10900.35</v>
      </c>
      <c r="E144" s="30">
        <v>10844.85</v>
      </c>
      <c r="F144" s="30">
        <v>10888.35</v>
      </c>
      <c r="G144" s="12">
        <f t="shared" si="83"/>
        <v>10877.85</v>
      </c>
      <c r="H144" s="12">
        <f t="shared" si="84"/>
        <v>10872.6</v>
      </c>
      <c r="I144" s="12">
        <f t="shared" si="85"/>
        <v>10883.1</v>
      </c>
      <c r="J144" s="29">
        <f t="shared" si="86"/>
        <v>10.5</v>
      </c>
      <c r="N144" s="29">
        <v>26915.45</v>
      </c>
      <c r="O144" s="12">
        <v>27051.4</v>
      </c>
      <c r="P144" s="12">
        <v>26908.6</v>
      </c>
      <c r="Q144" s="12">
        <v>27015.8</v>
      </c>
      <c r="R144" s="12">
        <f t="shared" si="87"/>
        <v>26991.933333333334</v>
      </c>
      <c r="S144" s="12">
        <f t="shared" si="88"/>
        <v>26980</v>
      </c>
      <c r="T144" s="12">
        <f t="shared" si="89"/>
        <v>27003.866666666669</v>
      </c>
      <c r="U144" s="29">
        <f t="shared" si="90"/>
        <v>23.866666666668607</v>
      </c>
    </row>
    <row r="145" spans="1:21" x14ac:dyDescent="0.3">
      <c r="A145" s="40">
        <v>43452</v>
      </c>
      <c r="B145" s="42" t="s">
        <v>28</v>
      </c>
      <c r="C145" s="29">
        <v>10850.9</v>
      </c>
      <c r="D145" s="30">
        <v>10915.4</v>
      </c>
      <c r="E145" s="30">
        <v>10819.1</v>
      </c>
      <c r="F145" s="30">
        <v>10908.7</v>
      </c>
      <c r="G145" s="12">
        <f t="shared" si="83"/>
        <v>10881.066666666668</v>
      </c>
      <c r="H145" s="12">
        <f t="shared" si="84"/>
        <v>10867.25</v>
      </c>
      <c r="I145" s="12">
        <f t="shared" si="85"/>
        <v>10894.883333333335</v>
      </c>
      <c r="J145" s="29">
        <f t="shared" si="86"/>
        <v>27.633333333335031</v>
      </c>
      <c r="N145" s="29">
        <v>26917.3</v>
      </c>
      <c r="O145" s="12">
        <v>27210.05</v>
      </c>
      <c r="P145" s="12">
        <v>26840.799999999999</v>
      </c>
      <c r="Q145" s="12">
        <v>27174.7</v>
      </c>
      <c r="R145" s="12">
        <f t="shared" si="87"/>
        <v>27075.183333333334</v>
      </c>
      <c r="S145" s="12">
        <f t="shared" si="88"/>
        <v>27025.424999999999</v>
      </c>
      <c r="T145" s="12">
        <f t="shared" si="89"/>
        <v>27124.941666666669</v>
      </c>
      <c r="U145" s="29">
        <f t="shared" si="90"/>
        <v>99.516666666670062</v>
      </c>
    </row>
    <row r="146" spans="1:21" x14ac:dyDescent="0.3">
      <c r="A146" s="40">
        <v>43453</v>
      </c>
      <c r="B146" s="42" t="s">
        <v>29</v>
      </c>
      <c r="C146" s="29">
        <v>10930.55</v>
      </c>
      <c r="D146" s="30">
        <v>10985.15</v>
      </c>
      <c r="E146" s="30">
        <v>10928</v>
      </c>
      <c r="F146" s="30">
        <v>10967.3</v>
      </c>
      <c r="G146" s="12">
        <f t="shared" si="83"/>
        <v>10960.15</v>
      </c>
      <c r="H146" s="12">
        <f t="shared" si="84"/>
        <v>10956.575000000001</v>
      </c>
      <c r="I146" s="12">
        <f t="shared" si="85"/>
        <v>10963.724999999999</v>
      </c>
      <c r="J146" s="29">
        <f t="shared" si="86"/>
        <v>7.1499999999978172</v>
      </c>
      <c r="N146" s="29">
        <v>27229.05</v>
      </c>
      <c r="O146" s="12">
        <v>27364.35</v>
      </c>
      <c r="P146" s="12">
        <v>27214.3</v>
      </c>
      <c r="Q146" s="12">
        <v>27298.400000000001</v>
      </c>
      <c r="R146" s="12">
        <f t="shared" si="87"/>
        <v>27292.349999999995</v>
      </c>
      <c r="S146" s="12">
        <f t="shared" si="88"/>
        <v>27289.324999999997</v>
      </c>
      <c r="T146" s="12">
        <f t="shared" si="89"/>
        <v>27295.374999999993</v>
      </c>
      <c r="U146" s="29">
        <f t="shared" si="90"/>
        <v>6.0499999999956344</v>
      </c>
    </row>
    <row r="147" spans="1:21" x14ac:dyDescent="0.3">
      <c r="A147" s="40">
        <v>43454</v>
      </c>
      <c r="B147" s="42" t="s">
        <v>30</v>
      </c>
      <c r="C147" s="29">
        <v>10885.2</v>
      </c>
      <c r="D147" s="30">
        <v>10962.55</v>
      </c>
      <c r="E147" s="30">
        <v>10880.05</v>
      </c>
      <c r="F147" s="30">
        <v>10951.7</v>
      </c>
      <c r="G147" s="12">
        <f t="shared" si="83"/>
        <v>10931.433333333334</v>
      </c>
      <c r="H147" s="12">
        <f t="shared" si="84"/>
        <v>10921.3</v>
      </c>
      <c r="I147" s="12">
        <f t="shared" si="85"/>
        <v>10941.566666666669</v>
      </c>
      <c r="J147" s="29">
        <f t="shared" si="86"/>
        <v>20.266666666670062</v>
      </c>
      <c r="N147" s="29">
        <v>27128.65</v>
      </c>
      <c r="O147" s="12">
        <v>27309.1</v>
      </c>
      <c r="P147" s="12">
        <v>27084.5</v>
      </c>
      <c r="Q147" s="12">
        <v>27275.1</v>
      </c>
      <c r="R147" s="12">
        <f t="shared" si="87"/>
        <v>27222.899999999998</v>
      </c>
      <c r="S147" s="12">
        <f t="shared" si="88"/>
        <v>27196.799999999999</v>
      </c>
      <c r="T147" s="12">
        <f t="shared" si="89"/>
        <v>27248.999999999996</v>
      </c>
      <c r="U147" s="29">
        <f t="shared" si="90"/>
        <v>52.19999999999709</v>
      </c>
    </row>
    <row r="148" spans="1:21" x14ac:dyDescent="0.3">
      <c r="A148" s="40">
        <v>43455</v>
      </c>
      <c r="B148" s="42" t="s">
        <v>26</v>
      </c>
      <c r="C148" s="29">
        <v>10944.25</v>
      </c>
      <c r="D148" s="30">
        <v>10963.65</v>
      </c>
      <c r="E148" s="30">
        <v>10738.65</v>
      </c>
      <c r="F148" s="30">
        <v>10754</v>
      </c>
      <c r="G148" s="12">
        <f t="shared" si="83"/>
        <v>10818.766666666666</v>
      </c>
      <c r="H148" s="12">
        <f t="shared" si="84"/>
        <v>10851.15</v>
      </c>
      <c r="I148" s="12">
        <f t="shared" si="85"/>
        <v>10786.383333333333</v>
      </c>
      <c r="J148" s="29">
        <f t="shared" si="86"/>
        <v>64.766666666666424</v>
      </c>
      <c r="N148" s="29">
        <v>27261.25</v>
      </c>
      <c r="O148" s="12">
        <v>27369.1</v>
      </c>
      <c r="P148" s="12">
        <v>26823.1</v>
      </c>
      <c r="Q148" s="12">
        <v>26869.65</v>
      </c>
      <c r="R148" s="12">
        <f t="shared" si="87"/>
        <v>27020.616666666669</v>
      </c>
      <c r="S148" s="12">
        <f t="shared" si="88"/>
        <v>27096.1</v>
      </c>
      <c r="T148" s="12">
        <f t="shared" si="89"/>
        <v>26945.133333333339</v>
      </c>
      <c r="U148" s="29">
        <f t="shared" si="90"/>
        <v>150.96666666665988</v>
      </c>
    </row>
    <row r="149" spans="1:21" x14ac:dyDescent="0.3">
      <c r="A149" s="40">
        <v>43458</v>
      </c>
      <c r="B149" s="42" t="s">
        <v>27</v>
      </c>
      <c r="C149" s="29">
        <v>10780.9</v>
      </c>
      <c r="D149" s="30">
        <v>10782.3</v>
      </c>
      <c r="E149" s="30">
        <v>10649.25</v>
      </c>
      <c r="F149" s="30">
        <v>10663.5</v>
      </c>
      <c r="G149" s="12">
        <f t="shared" si="83"/>
        <v>10698.35</v>
      </c>
      <c r="H149" s="12">
        <f t="shared" si="84"/>
        <v>10715.775</v>
      </c>
      <c r="I149" s="12">
        <f t="shared" si="85"/>
        <v>10680.925000000001</v>
      </c>
      <c r="J149" s="29">
        <f t="shared" si="86"/>
        <v>34.849999999998545</v>
      </c>
      <c r="N149" s="29">
        <v>26877.05</v>
      </c>
      <c r="O149" s="12">
        <v>26934.85</v>
      </c>
      <c r="P149" s="12">
        <v>26676.95</v>
      </c>
      <c r="Q149" s="12">
        <v>26714.75</v>
      </c>
      <c r="R149" s="12">
        <f t="shared" si="87"/>
        <v>26775.516666666666</v>
      </c>
      <c r="S149" s="12">
        <f t="shared" si="88"/>
        <v>26805.9</v>
      </c>
      <c r="T149" s="12">
        <f t="shared" si="89"/>
        <v>26745.133333333331</v>
      </c>
      <c r="U149" s="29">
        <f t="shared" si="90"/>
        <v>60.766666666670062</v>
      </c>
    </row>
    <row r="150" spans="1:21" x14ac:dyDescent="0.3">
      <c r="A150" s="40">
        <v>43460</v>
      </c>
      <c r="B150" s="42" t="s">
        <v>29</v>
      </c>
      <c r="C150" s="29">
        <v>10635.45</v>
      </c>
      <c r="D150" s="30">
        <v>10747.5</v>
      </c>
      <c r="E150" s="30">
        <v>10534.55</v>
      </c>
      <c r="F150" s="30">
        <v>10729.85</v>
      </c>
      <c r="G150" s="12">
        <f t="shared" si="83"/>
        <v>10670.633333333333</v>
      </c>
      <c r="H150" s="12">
        <f t="shared" si="84"/>
        <v>10641.025</v>
      </c>
      <c r="I150" s="12">
        <f t="shared" si="85"/>
        <v>10700.241666666667</v>
      </c>
      <c r="J150" s="29">
        <f t="shared" si="86"/>
        <v>59.216666666667152</v>
      </c>
      <c r="N150" s="29">
        <v>26634</v>
      </c>
      <c r="O150" s="12">
        <v>27029.15</v>
      </c>
      <c r="P150" s="12">
        <v>26408.15</v>
      </c>
      <c r="Q150" s="12">
        <v>26986.799999999999</v>
      </c>
      <c r="R150" s="12">
        <f t="shared" si="87"/>
        <v>26808.033333333336</v>
      </c>
      <c r="S150" s="12">
        <f t="shared" si="88"/>
        <v>26718.65</v>
      </c>
      <c r="T150" s="12">
        <f t="shared" si="89"/>
        <v>26897.416666666672</v>
      </c>
      <c r="U150" s="29">
        <f t="shared" si="90"/>
        <v>178.76666666667006</v>
      </c>
    </row>
    <row r="151" spans="1:21" x14ac:dyDescent="0.3">
      <c r="A151" s="40">
        <v>43461</v>
      </c>
      <c r="B151" s="42" t="s">
        <v>30</v>
      </c>
      <c r="C151" s="29">
        <v>10817.9</v>
      </c>
      <c r="D151" s="30">
        <v>10834.2</v>
      </c>
      <c r="E151" s="30">
        <v>10764.45</v>
      </c>
      <c r="F151" s="30">
        <v>10779.8</v>
      </c>
      <c r="G151" s="12">
        <f t="shared" si="83"/>
        <v>10792.816666666668</v>
      </c>
      <c r="H151" s="12">
        <f t="shared" si="84"/>
        <v>10799.325000000001</v>
      </c>
      <c r="I151" s="12">
        <f t="shared" si="85"/>
        <v>10786.308333333334</v>
      </c>
      <c r="J151" s="29">
        <f t="shared" si="86"/>
        <v>13.016666666666424</v>
      </c>
      <c r="N151" s="29">
        <v>27200.65</v>
      </c>
      <c r="O151" s="12">
        <v>27239.95</v>
      </c>
      <c r="P151" s="12">
        <v>26845.1</v>
      </c>
      <c r="Q151" s="12">
        <v>26878.55</v>
      </c>
      <c r="R151" s="12">
        <f t="shared" si="87"/>
        <v>26987.866666666669</v>
      </c>
      <c r="S151" s="12">
        <f t="shared" si="88"/>
        <v>27042.525000000001</v>
      </c>
      <c r="T151" s="12">
        <f t="shared" si="89"/>
        <v>26933.208333333336</v>
      </c>
      <c r="U151" s="29">
        <f t="shared" si="90"/>
        <v>109.3166666666657</v>
      </c>
    </row>
    <row r="152" spans="1:21" x14ac:dyDescent="0.3">
      <c r="A152" s="40">
        <v>43462</v>
      </c>
      <c r="B152" s="42" t="s">
        <v>26</v>
      </c>
      <c r="C152" s="29">
        <v>10820.95</v>
      </c>
      <c r="D152" s="30">
        <v>10893.6</v>
      </c>
      <c r="E152" s="30">
        <v>10817.15</v>
      </c>
      <c r="F152" s="30">
        <v>10859.9</v>
      </c>
      <c r="G152" s="12">
        <f t="shared" si="83"/>
        <v>10856.883333333333</v>
      </c>
      <c r="H152" s="12">
        <f t="shared" si="84"/>
        <v>10855.375</v>
      </c>
      <c r="I152" s="12">
        <f t="shared" si="85"/>
        <v>10858.391666666666</v>
      </c>
      <c r="J152" s="29">
        <f t="shared" si="86"/>
        <v>3.0166666666664241</v>
      </c>
      <c r="N152" s="29">
        <v>27048.400000000001</v>
      </c>
      <c r="O152" s="12">
        <v>27213.45</v>
      </c>
      <c r="P152" s="12">
        <v>27039.599999999999</v>
      </c>
      <c r="Q152" s="12">
        <v>27125.25</v>
      </c>
      <c r="R152" s="12">
        <f t="shared" si="87"/>
        <v>27126.100000000002</v>
      </c>
      <c r="S152" s="12">
        <f t="shared" si="88"/>
        <v>27126.525000000001</v>
      </c>
      <c r="T152" s="12">
        <f t="shared" si="89"/>
        <v>27125.675000000003</v>
      </c>
      <c r="U152" s="29">
        <f t="shared" si="90"/>
        <v>0.84999999999854481</v>
      </c>
    </row>
    <row r="153" spans="1:21" x14ac:dyDescent="0.3">
      <c r="A153" s="40">
        <v>43465</v>
      </c>
      <c r="B153" s="10" t="s">
        <v>27</v>
      </c>
      <c r="C153" s="34">
        <v>10913.2</v>
      </c>
      <c r="D153">
        <v>10923.55</v>
      </c>
      <c r="E153">
        <v>10853.2</v>
      </c>
      <c r="F153">
        <v>10862.55</v>
      </c>
      <c r="G153" s="12">
        <f t="shared" ref="G153" si="91">(D153+E153+F153)/3</f>
        <v>10879.766666666666</v>
      </c>
      <c r="H153" s="12">
        <f t="shared" ref="H153" si="92">(D153+E153)/2</f>
        <v>10888.375</v>
      </c>
      <c r="I153" s="12">
        <f t="shared" ref="I153" si="93">(G153-H153)+G153</f>
        <v>10871.158333333333</v>
      </c>
      <c r="J153" s="29">
        <f t="shared" ref="J153" si="94">ABS(I153-H153)</f>
        <v>17.216666666667152</v>
      </c>
      <c r="N153" s="29">
        <v>27267.8</v>
      </c>
      <c r="O153" s="12">
        <v>27286.5</v>
      </c>
      <c r="P153" s="12">
        <v>27105</v>
      </c>
      <c r="Q153" s="12">
        <v>27160.2</v>
      </c>
      <c r="R153" s="12">
        <f t="shared" si="87"/>
        <v>27183.899999999998</v>
      </c>
      <c r="S153" s="12">
        <f t="shared" si="88"/>
        <v>27195.75</v>
      </c>
      <c r="T153" s="12">
        <f t="shared" si="89"/>
        <v>27172.049999999996</v>
      </c>
      <c r="U153" s="29">
        <f t="shared" si="90"/>
        <v>23.700000000004366</v>
      </c>
    </row>
    <row r="154" spans="1:21" x14ac:dyDescent="0.3">
      <c r="A154" s="40">
        <v>43466</v>
      </c>
      <c r="B154" s="10" t="s">
        <v>28</v>
      </c>
      <c r="C154" s="29">
        <v>10881.7</v>
      </c>
      <c r="D154" s="30">
        <v>10923.6</v>
      </c>
      <c r="E154" s="30">
        <v>10807.1</v>
      </c>
      <c r="F154" s="30">
        <v>10910.1</v>
      </c>
      <c r="G154" s="12">
        <f t="shared" ref="G154:G164" si="95">(D154+E154+F154)/3</f>
        <v>10880.266666666668</v>
      </c>
      <c r="H154" s="12">
        <f t="shared" ref="H154:H164" si="96">(D154+E154)/2</f>
        <v>10865.35</v>
      </c>
      <c r="I154" s="12">
        <f t="shared" ref="I154:I164" si="97">(G154-H154)+G154</f>
        <v>10895.183333333336</v>
      </c>
      <c r="J154" s="29">
        <f t="shared" ref="J154:J164" si="98">ABS(I154-H154)</f>
        <v>29.833333333335759</v>
      </c>
      <c r="N154" s="29">
        <v>27231.4</v>
      </c>
      <c r="O154" s="12">
        <v>27430.55</v>
      </c>
      <c r="P154" s="12">
        <v>27019.05</v>
      </c>
      <c r="Q154" s="12">
        <v>27392.400000000001</v>
      </c>
      <c r="R154" s="12">
        <f t="shared" ref="R154:R168" si="99">(O154+P154+Q154)/3</f>
        <v>27280.666666666668</v>
      </c>
      <c r="S154" s="12">
        <f t="shared" ref="S154:S168" si="100">(O154+P154)/2</f>
        <v>27224.799999999999</v>
      </c>
      <c r="T154" s="12">
        <f t="shared" ref="T154:T168" si="101">(R154-S154)+R154</f>
        <v>27336.533333333336</v>
      </c>
      <c r="U154" s="29">
        <f t="shared" ref="U154:U168" si="102">ABS(T154-S154)</f>
        <v>111.73333333333721</v>
      </c>
    </row>
    <row r="155" spans="1:21" x14ac:dyDescent="0.3">
      <c r="A155" s="40">
        <v>43467</v>
      </c>
      <c r="B155" s="10" t="s">
        <v>29</v>
      </c>
      <c r="C155" s="29">
        <v>10868.85</v>
      </c>
      <c r="D155" s="30">
        <v>10895.35</v>
      </c>
      <c r="E155" s="30">
        <v>10735.05</v>
      </c>
      <c r="F155" s="30">
        <v>10792.5</v>
      </c>
      <c r="G155" s="12">
        <f t="shared" si="95"/>
        <v>10807.633333333333</v>
      </c>
      <c r="H155" s="12">
        <f t="shared" si="96"/>
        <v>10815.2</v>
      </c>
      <c r="I155" s="12">
        <f t="shared" si="97"/>
        <v>10800.066666666666</v>
      </c>
      <c r="J155" s="29">
        <f t="shared" si="98"/>
        <v>15.133333333335031</v>
      </c>
      <c r="N155" s="29">
        <v>27297</v>
      </c>
      <c r="O155" s="12">
        <v>27397.55</v>
      </c>
      <c r="P155" s="12">
        <v>27077.599999999999</v>
      </c>
      <c r="Q155" s="12">
        <v>27174.7</v>
      </c>
      <c r="R155" s="12">
        <f t="shared" si="99"/>
        <v>27216.616666666665</v>
      </c>
      <c r="S155" s="12">
        <f t="shared" si="100"/>
        <v>27237.574999999997</v>
      </c>
      <c r="T155" s="12">
        <f t="shared" si="101"/>
        <v>27195.658333333333</v>
      </c>
      <c r="U155" s="29">
        <f t="shared" si="102"/>
        <v>41.916666666664241</v>
      </c>
    </row>
    <row r="156" spans="1:21" x14ac:dyDescent="0.3">
      <c r="A156" s="40">
        <v>43468</v>
      </c>
      <c r="B156" s="10" t="s">
        <v>30</v>
      </c>
      <c r="C156" s="29">
        <v>10796.8</v>
      </c>
      <c r="D156" s="30">
        <v>10814.05</v>
      </c>
      <c r="E156" s="30">
        <v>10661.25</v>
      </c>
      <c r="F156" s="30">
        <v>10672.25</v>
      </c>
      <c r="G156" s="12">
        <f t="shared" si="95"/>
        <v>10715.85</v>
      </c>
      <c r="H156" s="12">
        <f t="shared" si="96"/>
        <v>10737.65</v>
      </c>
      <c r="I156" s="12">
        <f t="shared" si="97"/>
        <v>10694.050000000001</v>
      </c>
      <c r="J156" s="29">
        <f t="shared" si="98"/>
        <v>43.599999999998545</v>
      </c>
      <c r="N156" s="29">
        <v>27181.599999999999</v>
      </c>
      <c r="O156" s="12">
        <v>27206.2</v>
      </c>
      <c r="P156" s="12">
        <v>26923.75</v>
      </c>
      <c r="Q156" s="12">
        <v>26959.85</v>
      </c>
      <c r="R156" s="12">
        <f t="shared" si="99"/>
        <v>27029.933333333331</v>
      </c>
      <c r="S156" s="12">
        <f t="shared" si="100"/>
        <v>27064.974999999999</v>
      </c>
      <c r="T156" s="12">
        <f t="shared" si="101"/>
        <v>26994.891666666663</v>
      </c>
      <c r="U156" s="29">
        <f t="shared" si="102"/>
        <v>70.083333333335759</v>
      </c>
    </row>
    <row r="157" spans="1:21" x14ac:dyDescent="0.3">
      <c r="A157" s="40">
        <v>43469</v>
      </c>
      <c r="B157" s="10" t="s">
        <v>26</v>
      </c>
      <c r="C157" s="29">
        <v>10699.7</v>
      </c>
      <c r="D157" s="30">
        <v>10741.05</v>
      </c>
      <c r="E157" s="30">
        <v>10628.65</v>
      </c>
      <c r="F157" s="30">
        <v>10727.35</v>
      </c>
      <c r="G157" s="12">
        <f t="shared" si="95"/>
        <v>10699.016666666665</v>
      </c>
      <c r="H157" s="12">
        <f t="shared" si="96"/>
        <v>10684.849999999999</v>
      </c>
      <c r="I157" s="12">
        <f t="shared" si="97"/>
        <v>10713.183333333331</v>
      </c>
      <c r="J157" s="29">
        <f t="shared" si="98"/>
        <v>28.333333333332121</v>
      </c>
      <c r="N157" s="29">
        <v>26999.7</v>
      </c>
      <c r="O157" s="12">
        <v>27274.5</v>
      </c>
      <c r="P157" s="12">
        <v>26926.1</v>
      </c>
      <c r="Q157" s="12">
        <v>27195</v>
      </c>
      <c r="R157" s="12">
        <f t="shared" si="99"/>
        <v>27131.866666666669</v>
      </c>
      <c r="S157" s="12">
        <f t="shared" si="100"/>
        <v>27100.3</v>
      </c>
      <c r="T157" s="12">
        <f t="shared" si="101"/>
        <v>27163.433333333338</v>
      </c>
      <c r="U157" s="29">
        <f t="shared" si="102"/>
        <v>63.133333333338669</v>
      </c>
    </row>
    <row r="158" spans="1:21" x14ac:dyDescent="0.3">
      <c r="A158" s="40">
        <v>43472</v>
      </c>
      <c r="B158" s="10" t="s">
        <v>27</v>
      </c>
      <c r="C158" s="29">
        <v>10804.85</v>
      </c>
      <c r="D158" s="30">
        <v>10835.95</v>
      </c>
      <c r="E158" s="30">
        <v>10750.15</v>
      </c>
      <c r="F158" s="30">
        <v>10771.8</v>
      </c>
      <c r="G158" s="12">
        <f t="shared" si="95"/>
        <v>10785.966666666665</v>
      </c>
      <c r="H158" s="12">
        <f t="shared" si="96"/>
        <v>10793.05</v>
      </c>
      <c r="I158" s="12">
        <f t="shared" si="97"/>
        <v>10778.883333333331</v>
      </c>
      <c r="J158" s="29">
        <f t="shared" si="98"/>
        <v>14.166666666667879</v>
      </c>
      <c r="N158" s="29">
        <v>27378.65</v>
      </c>
      <c r="O158" s="12">
        <v>27477.8</v>
      </c>
      <c r="P158" s="12">
        <v>27279.55</v>
      </c>
      <c r="Q158" s="12">
        <v>27304.55</v>
      </c>
      <c r="R158" s="12">
        <f t="shared" si="99"/>
        <v>27353.966666666664</v>
      </c>
      <c r="S158" s="12">
        <f t="shared" si="100"/>
        <v>27378.674999999999</v>
      </c>
      <c r="T158" s="12">
        <f t="shared" si="101"/>
        <v>27329.258333333328</v>
      </c>
      <c r="U158" s="29">
        <f t="shared" si="102"/>
        <v>49.416666666671517</v>
      </c>
    </row>
    <row r="159" spans="1:21" x14ac:dyDescent="0.3">
      <c r="A159" s="40">
        <v>43473</v>
      </c>
      <c r="B159" s="10" t="s">
        <v>28</v>
      </c>
      <c r="C159" s="29">
        <v>10786.25</v>
      </c>
      <c r="D159" s="30">
        <v>10818.45</v>
      </c>
      <c r="E159" s="30">
        <v>10733.25</v>
      </c>
      <c r="F159" s="30">
        <v>10802.15</v>
      </c>
      <c r="G159" s="12">
        <f t="shared" si="95"/>
        <v>10784.616666666667</v>
      </c>
      <c r="H159" s="12">
        <f t="shared" si="96"/>
        <v>10775.85</v>
      </c>
      <c r="I159" s="12">
        <f t="shared" si="97"/>
        <v>10793.383333333333</v>
      </c>
      <c r="J159" s="29">
        <f t="shared" si="98"/>
        <v>17.533333333332848</v>
      </c>
      <c r="N159" s="29">
        <v>27301.9</v>
      </c>
      <c r="O159" s="12">
        <v>27542.400000000001</v>
      </c>
      <c r="P159" s="12">
        <v>27161.95</v>
      </c>
      <c r="Q159" s="12">
        <v>27509.5</v>
      </c>
      <c r="R159" s="12">
        <f t="shared" si="99"/>
        <v>27404.616666666669</v>
      </c>
      <c r="S159" s="12">
        <f t="shared" si="100"/>
        <v>27352.175000000003</v>
      </c>
      <c r="T159" s="12">
        <f t="shared" si="101"/>
        <v>27457.058333333334</v>
      </c>
      <c r="U159" s="29">
        <f t="shared" si="102"/>
        <v>104.88333333333139</v>
      </c>
    </row>
    <row r="160" spans="1:21" x14ac:dyDescent="0.3">
      <c r="A160" s="40">
        <v>43474</v>
      </c>
      <c r="B160" s="10" t="s">
        <v>29</v>
      </c>
      <c r="C160" s="29">
        <v>10862.4</v>
      </c>
      <c r="D160" s="30">
        <v>10870.4</v>
      </c>
      <c r="E160" s="30">
        <v>10749.4</v>
      </c>
      <c r="F160" s="30">
        <v>10855.15</v>
      </c>
      <c r="G160" s="12">
        <f t="shared" si="95"/>
        <v>10824.983333333332</v>
      </c>
      <c r="H160" s="12">
        <f t="shared" si="96"/>
        <v>10809.9</v>
      </c>
      <c r="I160" s="12">
        <f t="shared" si="97"/>
        <v>10840.066666666664</v>
      </c>
      <c r="J160" s="29">
        <f t="shared" si="98"/>
        <v>30.166666666664241</v>
      </c>
      <c r="N160" s="29">
        <v>27651.25</v>
      </c>
      <c r="O160" s="12">
        <v>27754.45</v>
      </c>
      <c r="P160" s="12">
        <v>27409.5</v>
      </c>
      <c r="Q160" s="12">
        <v>27720.400000000001</v>
      </c>
      <c r="R160" s="12">
        <f t="shared" si="99"/>
        <v>27628.116666666669</v>
      </c>
      <c r="S160" s="12">
        <f t="shared" si="100"/>
        <v>27581.974999999999</v>
      </c>
      <c r="T160" s="12">
        <f t="shared" si="101"/>
        <v>27674.258333333339</v>
      </c>
      <c r="U160" s="29">
        <f t="shared" si="102"/>
        <v>92.283333333340124</v>
      </c>
    </row>
    <row r="161" spans="1:21" x14ac:dyDescent="0.3">
      <c r="A161" s="40">
        <v>43475</v>
      </c>
      <c r="B161" s="10" t="s">
        <v>30</v>
      </c>
      <c r="C161" s="29">
        <v>10859.35</v>
      </c>
      <c r="D161" s="30">
        <v>10859.35</v>
      </c>
      <c r="E161" s="30">
        <v>10801.8</v>
      </c>
      <c r="F161" s="30">
        <v>10821.6</v>
      </c>
      <c r="G161" s="12">
        <f t="shared" si="95"/>
        <v>10827.583333333334</v>
      </c>
      <c r="H161" s="12">
        <f t="shared" si="96"/>
        <v>10830.575000000001</v>
      </c>
      <c r="I161" s="12">
        <f t="shared" si="97"/>
        <v>10824.591666666667</v>
      </c>
      <c r="J161" s="29">
        <f t="shared" si="98"/>
        <v>5.9833333333335759</v>
      </c>
      <c r="N161" s="29">
        <v>27713.55</v>
      </c>
      <c r="O161" s="12">
        <v>27713.55</v>
      </c>
      <c r="P161" s="12">
        <v>27488.2</v>
      </c>
      <c r="Q161" s="12">
        <v>27528.55</v>
      </c>
      <c r="R161" s="12">
        <f t="shared" si="99"/>
        <v>27576.766666666666</v>
      </c>
      <c r="S161" s="12">
        <f t="shared" si="100"/>
        <v>27600.875</v>
      </c>
      <c r="T161" s="12">
        <f t="shared" si="101"/>
        <v>27552.658333333333</v>
      </c>
      <c r="U161" s="29">
        <f t="shared" si="102"/>
        <v>48.216666666667152</v>
      </c>
    </row>
    <row r="162" spans="1:21" x14ac:dyDescent="0.3">
      <c r="A162" s="40">
        <v>43476</v>
      </c>
      <c r="B162" s="10" t="s">
        <v>26</v>
      </c>
      <c r="C162" s="29">
        <v>10834.75</v>
      </c>
      <c r="D162" s="30">
        <v>10850.15</v>
      </c>
      <c r="E162" s="30">
        <v>10739.4</v>
      </c>
      <c r="F162" s="30">
        <v>10794.95</v>
      </c>
      <c r="G162" s="12">
        <f t="shared" si="95"/>
        <v>10794.833333333334</v>
      </c>
      <c r="H162" s="12">
        <f t="shared" si="96"/>
        <v>10794.775</v>
      </c>
      <c r="I162" s="12">
        <f t="shared" si="97"/>
        <v>10794.891666666668</v>
      </c>
      <c r="J162" s="29">
        <f t="shared" si="98"/>
        <v>0.11666666666860692</v>
      </c>
      <c r="N162" s="29">
        <v>27602.799999999999</v>
      </c>
      <c r="O162" s="12">
        <v>27612.45</v>
      </c>
      <c r="P162" s="12">
        <v>27382.45</v>
      </c>
      <c r="Q162" s="12">
        <v>27453.9</v>
      </c>
      <c r="R162" s="12">
        <f t="shared" si="99"/>
        <v>27482.933333333334</v>
      </c>
      <c r="S162" s="12">
        <f t="shared" si="100"/>
        <v>27497.45</v>
      </c>
      <c r="T162" s="12">
        <f t="shared" si="101"/>
        <v>27468.416666666668</v>
      </c>
      <c r="U162" s="29">
        <f t="shared" si="102"/>
        <v>29.033333333332848</v>
      </c>
    </row>
    <row r="163" spans="1:21" x14ac:dyDescent="0.3">
      <c r="A163" s="40">
        <v>43479</v>
      </c>
      <c r="B163" s="10" t="s">
        <v>27</v>
      </c>
      <c r="C163" s="29">
        <v>10807</v>
      </c>
      <c r="D163" s="30">
        <v>10808</v>
      </c>
      <c r="E163" s="30">
        <v>10692.35</v>
      </c>
      <c r="F163" s="30">
        <v>10737.6</v>
      </c>
      <c r="G163" s="12">
        <f t="shared" si="95"/>
        <v>10745.983333333332</v>
      </c>
      <c r="H163" s="12">
        <f t="shared" si="96"/>
        <v>10750.174999999999</v>
      </c>
      <c r="I163" s="12">
        <f t="shared" si="97"/>
        <v>10741.791666666664</v>
      </c>
      <c r="J163" s="29">
        <f t="shared" si="98"/>
        <v>8.3833333333350311</v>
      </c>
      <c r="N163" s="29">
        <v>27389.200000000001</v>
      </c>
      <c r="O163" s="12">
        <v>27389.8</v>
      </c>
      <c r="P163" s="12">
        <v>27182.2</v>
      </c>
      <c r="Q163" s="12">
        <v>27248.25</v>
      </c>
      <c r="R163" s="12">
        <f t="shared" si="99"/>
        <v>27273.416666666668</v>
      </c>
      <c r="S163" s="12">
        <f t="shared" si="100"/>
        <v>27286</v>
      </c>
      <c r="T163" s="12">
        <f t="shared" si="101"/>
        <v>27260.833333333336</v>
      </c>
      <c r="U163" s="29">
        <f t="shared" si="102"/>
        <v>25.166666666664241</v>
      </c>
    </row>
    <row r="164" spans="1:21" x14ac:dyDescent="0.3">
      <c r="A164" s="40">
        <v>43480</v>
      </c>
      <c r="B164" s="10" t="s">
        <v>28</v>
      </c>
      <c r="C164" s="29">
        <v>10777.55</v>
      </c>
      <c r="D164" s="30">
        <v>10896.95</v>
      </c>
      <c r="E164" s="30">
        <v>10777.55</v>
      </c>
      <c r="F164" s="30">
        <v>10886.8</v>
      </c>
      <c r="G164" s="12">
        <f t="shared" si="95"/>
        <v>10853.766666666666</v>
      </c>
      <c r="H164" s="12">
        <f t="shared" si="96"/>
        <v>10837.25</v>
      </c>
      <c r="I164" s="12">
        <f t="shared" si="97"/>
        <v>10870.283333333333</v>
      </c>
      <c r="J164" s="29">
        <f t="shared" si="98"/>
        <v>33.033333333332848</v>
      </c>
      <c r="N164" s="29">
        <v>27317.55</v>
      </c>
      <c r="O164" s="12">
        <v>27447.55</v>
      </c>
      <c r="P164" s="12">
        <v>27317.1</v>
      </c>
      <c r="Q164" s="12">
        <v>27400.75</v>
      </c>
      <c r="R164" s="12">
        <f t="shared" si="99"/>
        <v>27388.466666666664</v>
      </c>
      <c r="S164" s="12">
        <f t="shared" si="100"/>
        <v>27382.324999999997</v>
      </c>
      <c r="T164" s="12">
        <f t="shared" si="101"/>
        <v>27394.60833333333</v>
      </c>
      <c r="U164" s="29">
        <f t="shared" si="102"/>
        <v>12.283333333332848</v>
      </c>
    </row>
    <row r="165" spans="1:21" x14ac:dyDescent="0.3">
      <c r="A165" s="40">
        <v>43481</v>
      </c>
      <c r="B165" s="10" t="s">
        <v>29</v>
      </c>
      <c r="C165" s="29">
        <v>10899.65</v>
      </c>
      <c r="D165" s="30">
        <v>10928.15</v>
      </c>
      <c r="E165" s="30">
        <v>10876.9</v>
      </c>
      <c r="F165" s="30">
        <v>10890.3</v>
      </c>
      <c r="G165" s="12">
        <f t="shared" ref="G165:G168" si="103">(D165+E165+F165)/3</f>
        <v>10898.449999999999</v>
      </c>
      <c r="H165" s="12">
        <f t="shared" ref="H165:H168" si="104">(D165+E165)/2</f>
        <v>10902.525</v>
      </c>
      <c r="I165" s="12">
        <f t="shared" ref="I165:I168" si="105">(G165-H165)+G165</f>
        <v>10894.374999999998</v>
      </c>
      <c r="J165" s="29">
        <f t="shared" ref="J165:J168" si="106">ABS(I165-H165)</f>
        <v>8.1500000000014552</v>
      </c>
      <c r="N165" s="29">
        <v>27405.65</v>
      </c>
      <c r="O165" s="12">
        <v>27554.75</v>
      </c>
      <c r="P165" s="12">
        <v>27403.05</v>
      </c>
      <c r="Q165" s="12">
        <v>27483.7</v>
      </c>
      <c r="R165" s="12">
        <f t="shared" si="99"/>
        <v>27480.5</v>
      </c>
      <c r="S165" s="12">
        <f t="shared" si="100"/>
        <v>27478.9</v>
      </c>
      <c r="T165" s="12">
        <f t="shared" si="101"/>
        <v>27482.1</v>
      </c>
      <c r="U165" s="29">
        <f t="shared" si="102"/>
        <v>3.1999999999970896</v>
      </c>
    </row>
    <row r="166" spans="1:21" x14ac:dyDescent="0.3">
      <c r="A166" s="40">
        <v>43482</v>
      </c>
      <c r="B166" s="10" t="s">
        <v>30</v>
      </c>
      <c r="C166" s="29">
        <v>10920.85</v>
      </c>
      <c r="D166" s="30">
        <v>10930.65</v>
      </c>
      <c r="E166" s="30">
        <v>10844.65</v>
      </c>
      <c r="F166" s="30">
        <v>10905.2</v>
      </c>
      <c r="G166" s="12">
        <f t="shared" si="103"/>
        <v>10893.5</v>
      </c>
      <c r="H166" s="12">
        <f t="shared" si="104"/>
        <v>10887.65</v>
      </c>
      <c r="I166" s="12">
        <f t="shared" si="105"/>
        <v>10899.35</v>
      </c>
      <c r="J166" s="29">
        <f t="shared" si="106"/>
        <v>11.700000000000728</v>
      </c>
      <c r="N166" s="29">
        <v>27568.6</v>
      </c>
      <c r="O166" s="12">
        <v>27611.55</v>
      </c>
      <c r="P166" s="12">
        <v>27335.15</v>
      </c>
      <c r="Q166" s="12">
        <v>27528.75</v>
      </c>
      <c r="R166" s="12">
        <f t="shared" si="99"/>
        <v>27491.816666666666</v>
      </c>
      <c r="S166" s="12">
        <f t="shared" si="100"/>
        <v>27473.35</v>
      </c>
      <c r="T166" s="12">
        <f t="shared" si="101"/>
        <v>27510.283333333333</v>
      </c>
      <c r="U166" s="29">
        <f t="shared" si="102"/>
        <v>36.933333333334303</v>
      </c>
    </row>
    <row r="167" spans="1:21" x14ac:dyDescent="0.3">
      <c r="A167" s="40">
        <v>43483</v>
      </c>
      <c r="B167" s="10" t="s">
        <v>26</v>
      </c>
      <c r="C167" s="29">
        <v>10914.85</v>
      </c>
      <c r="D167" s="30">
        <v>10928.2</v>
      </c>
      <c r="E167" s="30">
        <v>10852.2</v>
      </c>
      <c r="F167" s="30">
        <v>10906.95</v>
      </c>
      <c r="G167" s="12">
        <f t="shared" si="103"/>
        <v>10895.783333333335</v>
      </c>
      <c r="H167" s="12">
        <f t="shared" si="104"/>
        <v>10890.2</v>
      </c>
      <c r="I167" s="12">
        <f t="shared" si="105"/>
        <v>10901.366666666669</v>
      </c>
      <c r="J167" s="29">
        <f t="shared" si="106"/>
        <v>11.166666666667879</v>
      </c>
      <c r="N167" s="29">
        <v>27550.05</v>
      </c>
      <c r="O167" s="12">
        <v>27576.45</v>
      </c>
      <c r="P167" s="12">
        <v>27410.65</v>
      </c>
      <c r="Q167" s="12">
        <v>27456.7</v>
      </c>
      <c r="R167" s="12">
        <f t="shared" si="99"/>
        <v>27481.266666666666</v>
      </c>
      <c r="S167" s="12">
        <f t="shared" si="100"/>
        <v>27493.550000000003</v>
      </c>
      <c r="T167" s="12">
        <f t="shared" si="101"/>
        <v>27468.98333333333</v>
      </c>
      <c r="U167" s="29">
        <f t="shared" si="102"/>
        <v>24.566666666672972</v>
      </c>
    </row>
    <row r="168" spans="1:21" x14ac:dyDescent="0.3">
      <c r="A168" s="39">
        <v>43486</v>
      </c>
      <c r="B168" s="10" t="s">
        <v>27</v>
      </c>
      <c r="C168" s="29">
        <v>10919.35</v>
      </c>
      <c r="D168" s="30">
        <v>10987.45</v>
      </c>
      <c r="E168" s="30">
        <v>10885.75</v>
      </c>
      <c r="F168" s="30">
        <v>10961.85</v>
      </c>
      <c r="G168" s="12">
        <f t="shared" si="103"/>
        <v>10945.016666666668</v>
      </c>
      <c r="H168" s="12">
        <f t="shared" si="104"/>
        <v>10936.6</v>
      </c>
      <c r="I168" s="12">
        <f t="shared" si="105"/>
        <v>10953.433333333336</v>
      </c>
      <c r="J168" s="29">
        <f t="shared" si="106"/>
        <v>16.833333333335759</v>
      </c>
      <c r="N168" s="29">
        <v>27514.55</v>
      </c>
      <c r="O168" s="12">
        <v>27622.2</v>
      </c>
      <c r="P168" s="12">
        <v>27388.5</v>
      </c>
      <c r="Q168" s="12">
        <v>27533.599999999999</v>
      </c>
      <c r="R168" s="12">
        <f t="shared" si="99"/>
        <v>27514.766666666663</v>
      </c>
      <c r="S168" s="12">
        <f t="shared" si="100"/>
        <v>27505.35</v>
      </c>
      <c r="T168" s="12">
        <f t="shared" si="101"/>
        <v>27524.183333333327</v>
      </c>
      <c r="U168" s="29">
        <f t="shared" si="102"/>
        <v>18.833333333328483</v>
      </c>
    </row>
    <row r="169" spans="1:21" x14ac:dyDescent="0.3">
      <c r="A169" s="39">
        <v>43487</v>
      </c>
      <c r="B169" s="10" t="s">
        <v>28</v>
      </c>
      <c r="C169">
        <v>10949.8</v>
      </c>
      <c r="D169" s="17">
        <v>10949.8</v>
      </c>
      <c r="E169" s="17">
        <v>10864.15</v>
      </c>
      <c r="F169" s="17">
        <v>10922.75</v>
      </c>
      <c r="G169" s="12">
        <f t="shared" ref="G169:G196" si="107">(D169+E169+F169)/3</f>
        <v>10912.233333333332</v>
      </c>
      <c r="H169" s="12">
        <f t="shared" ref="H169:H196" si="108">(D169+E169)/2</f>
        <v>10906.974999999999</v>
      </c>
      <c r="I169" s="12">
        <f t="shared" ref="I169:I196" si="109">(G169-H169)+G169</f>
        <v>10917.491666666665</v>
      </c>
      <c r="J169" s="29">
        <f t="shared" ref="J169:J196" si="110">ABS(I169-H169)</f>
        <v>10.516666666666424</v>
      </c>
      <c r="N169">
        <v>27526.55</v>
      </c>
      <c r="O169">
        <v>27533.35</v>
      </c>
      <c r="P169">
        <v>27385.4</v>
      </c>
      <c r="Q169">
        <v>27482.25</v>
      </c>
      <c r="R169" s="12">
        <f t="shared" ref="R169:R195" si="111">(O169+P169+Q169)/3</f>
        <v>27467</v>
      </c>
      <c r="S169" s="12">
        <f t="shared" ref="S169:S195" si="112">(O169+P169)/2</f>
        <v>27459.375</v>
      </c>
      <c r="T169" s="12">
        <f t="shared" ref="T169:T195" si="113">(R169-S169)+R169</f>
        <v>27474.625</v>
      </c>
      <c r="U169" s="29">
        <f t="shared" ref="U169:U195" si="114">ABS(T169-S169)</f>
        <v>15.25</v>
      </c>
    </row>
    <row r="170" spans="1:21" x14ac:dyDescent="0.3">
      <c r="A170" s="39">
        <v>43488</v>
      </c>
      <c r="B170" s="10" t="s">
        <v>29</v>
      </c>
      <c r="C170" s="29">
        <v>10931.05</v>
      </c>
      <c r="D170" s="30">
        <v>10944.8</v>
      </c>
      <c r="E170" s="30">
        <v>10811.95</v>
      </c>
      <c r="F170" s="30">
        <v>10831.5</v>
      </c>
      <c r="G170" s="12">
        <f t="shared" si="107"/>
        <v>10862.75</v>
      </c>
      <c r="H170" s="12">
        <f t="shared" si="108"/>
        <v>10878.375</v>
      </c>
      <c r="I170" s="12">
        <f t="shared" si="109"/>
        <v>10847.125</v>
      </c>
      <c r="J170" s="29">
        <f t="shared" si="110"/>
        <v>31.25</v>
      </c>
      <c r="N170" s="29">
        <v>27493.1</v>
      </c>
      <c r="O170" s="12">
        <v>27564.7</v>
      </c>
      <c r="P170" s="12">
        <v>27189.599999999999</v>
      </c>
      <c r="Q170" s="12">
        <v>27250.75</v>
      </c>
      <c r="R170" s="12">
        <f t="shared" si="111"/>
        <v>27335.016666666666</v>
      </c>
      <c r="S170" s="12">
        <f t="shared" si="112"/>
        <v>27377.15</v>
      </c>
      <c r="T170" s="12">
        <f t="shared" si="113"/>
        <v>27292.883333333331</v>
      </c>
      <c r="U170" s="29">
        <f t="shared" si="114"/>
        <v>84.266666666670062</v>
      </c>
    </row>
    <row r="171" spans="1:21" x14ac:dyDescent="0.3">
      <c r="A171" s="39">
        <v>43489</v>
      </c>
      <c r="B171" s="10" t="s">
        <v>30</v>
      </c>
      <c r="C171" s="29">
        <v>10844.05</v>
      </c>
      <c r="D171" s="30">
        <v>10866.6</v>
      </c>
      <c r="E171" s="30">
        <v>10798.65</v>
      </c>
      <c r="F171" s="30">
        <v>10849.8</v>
      </c>
      <c r="G171" s="12">
        <f t="shared" si="107"/>
        <v>10838.35</v>
      </c>
      <c r="H171" s="12">
        <f t="shared" si="108"/>
        <v>10832.625</v>
      </c>
      <c r="I171" s="12">
        <f t="shared" si="109"/>
        <v>10844.075000000001</v>
      </c>
      <c r="J171" s="29">
        <f t="shared" si="110"/>
        <v>11.450000000000728</v>
      </c>
      <c r="N171" s="29">
        <v>27273.5</v>
      </c>
      <c r="O171" s="12">
        <v>27342.35</v>
      </c>
      <c r="P171" s="12">
        <v>27142.799999999999</v>
      </c>
      <c r="Q171" s="12">
        <v>27266.400000000001</v>
      </c>
      <c r="R171" s="12">
        <f t="shared" si="111"/>
        <v>27250.516666666663</v>
      </c>
      <c r="S171" s="12">
        <f t="shared" si="112"/>
        <v>27242.574999999997</v>
      </c>
      <c r="T171" s="12">
        <f t="shared" si="113"/>
        <v>27258.458333333328</v>
      </c>
      <c r="U171" s="29">
        <f t="shared" si="114"/>
        <v>15.883333333331393</v>
      </c>
    </row>
    <row r="172" spans="1:21" x14ac:dyDescent="0.3">
      <c r="A172" s="39">
        <v>43490</v>
      </c>
      <c r="B172" s="10" t="s">
        <v>26</v>
      </c>
      <c r="C172" s="29">
        <v>10859.75</v>
      </c>
      <c r="D172" s="30">
        <v>10931.7</v>
      </c>
      <c r="E172" s="30">
        <v>10756.45</v>
      </c>
      <c r="F172" s="30">
        <v>10780.55</v>
      </c>
      <c r="G172" s="12">
        <f t="shared" si="107"/>
        <v>10822.9</v>
      </c>
      <c r="H172" s="12">
        <f t="shared" si="108"/>
        <v>10844.075000000001</v>
      </c>
      <c r="I172" s="12">
        <f t="shared" si="109"/>
        <v>10801.724999999999</v>
      </c>
      <c r="J172" s="29">
        <f t="shared" si="110"/>
        <v>42.350000000002183</v>
      </c>
      <c r="N172" s="29">
        <v>27261.45</v>
      </c>
      <c r="O172" s="12">
        <v>27433.55</v>
      </c>
      <c r="P172" s="12">
        <v>27045.200000000001</v>
      </c>
      <c r="Q172" s="12">
        <v>27115.3</v>
      </c>
      <c r="R172" s="12">
        <f t="shared" si="111"/>
        <v>27198.016666666666</v>
      </c>
      <c r="S172" s="12">
        <f t="shared" si="112"/>
        <v>27239.375</v>
      </c>
      <c r="T172" s="12">
        <f t="shared" si="113"/>
        <v>27156.658333333333</v>
      </c>
      <c r="U172" s="29">
        <f t="shared" si="114"/>
        <v>82.716666666667152</v>
      </c>
    </row>
    <row r="173" spans="1:21" x14ac:dyDescent="0.3">
      <c r="A173" s="39">
        <v>43493</v>
      </c>
      <c r="B173" s="10" t="s">
        <v>27</v>
      </c>
      <c r="C173" s="29">
        <v>10792.45</v>
      </c>
      <c r="D173" s="30">
        <v>10804.45</v>
      </c>
      <c r="E173" s="30">
        <v>10630.95</v>
      </c>
      <c r="F173" s="30">
        <v>10661.55</v>
      </c>
      <c r="G173" s="12">
        <f t="shared" si="107"/>
        <v>10698.983333333334</v>
      </c>
      <c r="H173" s="12">
        <f t="shared" si="108"/>
        <v>10717.7</v>
      </c>
      <c r="I173" s="12">
        <f t="shared" si="109"/>
        <v>10680.266666666666</v>
      </c>
      <c r="J173" s="29">
        <f t="shared" si="110"/>
        <v>37.433333333334303</v>
      </c>
      <c r="N173" s="29">
        <v>27041.45</v>
      </c>
      <c r="O173" s="12">
        <v>27134.2</v>
      </c>
      <c r="P173" s="12">
        <v>26587.95</v>
      </c>
      <c r="Q173" s="12">
        <v>26653.05</v>
      </c>
      <c r="R173" s="12">
        <f t="shared" si="111"/>
        <v>26791.733333333334</v>
      </c>
      <c r="S173" s="12">
        <f t="shared" si="112"/>
        <v>26861.075000000001</v>
      </c>
      <c r="T173" s="12">
        <f t="shared" si="113"/>
        <v>26722.391666666666</v>
      </c>
      <c r="U173" s="29">
        <f t="shared" si="114"/>
        <v>138.6833333333343</v>
      </c>
    </row>
    <row r="174" spans="1:21" x14ac:dyDescent="0.3">
      <c r="A174" s="39">
        <v>43494</v>
      </c>
      <c r="B174" s="10" t="s">
        <v>28</v>
      </c>
      <c r="C174" s="29">
        <v>10653.7</v>
      </c>
      <c r="D174" s="30">
        <v>10690.35</v>
      </c>
      <c r="E174" s="30">
        <v>10583.65</v>
      </c>
      <c r="F174" s="30">
        <v>10652.2</v>
      </c>
      <c r="G174" s="12">
        <f t="shared" si="107"/>
        <v>10642.066666666668</v>
      </c>
      <c r="H174" s="12">
        <f t="shared" si="108"/>
        <v>10637</v>
      </c>
      <c r="I174" s="12">
        <f t="shared" si="109"/>
        <v>10647.133333333335</v>
      </c>
      <c r="J174" s="29">
        <f t="shared" si="110"/>
        <v>10.133333333335031</v>
      </c>
      <c r="N174" s="29">
        <v>26616.25</v>
      </c>
      <c r="O174" s="12">
        <v>26743.85</v>
      </c>
      <c r="P174" s="12">
        <v>26441.55</v>
      </c>
      <c r="Q174" s="12">
        <v>26573.4</v>
      </c>
      <c r="R174" s="12">
        <f t="shared" si="111"/>
        <v>26586.266666666663</v>
      </c>
      <c r="S174" s="12">
        <f t="shared" si="112"/>
        <v>26592.699999999997</v>
      </c>
      <c r="T174" s="12">
        <f t="shared" si="113"/>
        <v>26579.833333333328</v>
      </c>
      <c r="U174" s="29">
        <f t="shared" si="114"/>
        <v>12.866666666668607</v>
      </c>
    </row>
    <row r="175" spans="1:21" x14ac:dyDescent="0.3">
      <c r="A175" s="39">
        <v>43495</v>
      </c>
      <c r="B175" s="10" t="s">
        <v>29</v>
      </c>
      <c r="C175" s="29">
        <v>10702.25</v>
      </c>
      <c r="D175" s="30">
        <v>10710.2</v>
      </c>
      <c r="E175" s="30">
        <v>10612.85</v>
      </c>
      <c r="F175" s="30">
        <v>10651.8</v>
      </c>
      <c r="G175" s="12">
        <f t="shared" si="107"/>
        <v>10658.283333333335</v>
      </c>
      <c r="H175" s="12">
        <f t="shared" si="108"/>
        <v>10661.525000000001</v>
      </c>
      <c r="I175" s="12">
        <f t="shared" si="109"/>
        <v>10655.041666666668</v>
      </c>
      <c r="J175" s="29">
        <f t="shared" si="110"/>
        <v>6.4833333333335759</v>
      </c>
      <c r="N175" s="29">
        <v>26789.75</v>
      </c>
      <c r="O175" s="12">
        <v>26916.25</v>
      </c>
      <c r="P175" s="12">
        <v>26693.7</v>
      </c>
      <c r="Q175" s="12">
        <v>26825.5</v>
      </c>
      <c r="R175" s="12">
        <f t="shared" si="111"/>
        <v>26811.816666666666</v>
      </c>
      <c r="S175" s="12">
        <f t="shared" si="112"/>
        <v>26804.974999999999</v>
      </c>
      <c r="T175" s="12">
        <f t="shared" si="113"/>
        <v>26818.658333333333</v>
      </c>
      <c r="U175" s="29">
        <f t="shared" si="114"/>
        <v>13.683333333334303</v>
      </c>
    </row>
    <row r="176" spans="1:21" x14ac:dyDescent="0.3">
      <c r="A176" s="39">
        <v>43496</v>
      </c>
      <c r="B176" s="10" t="s">
        <v>30</v>
      </c>
      <c r="C176" s="29">
        <v>10690.55</v>
      </c>
      <c r="D176" s="30">
        <v>10838.05</v>
      </c>
      <c r="E176" s="30">
        <v>10678.55</v>
      </c>
      <c r="F176" s="30">
        <v>10830.95</v>
      </c>
      <c r="G176" s="12">
        <f t="shared" si="107"/>
        <v>10782.516666666666</v>
      </c>
      <c r="H176" s="12">
        <f t="shared" si="108"/>
        <v>10758.3</v>
      </c>
      <c r="I176" s="12">
        <f t="shared" si="109"/>
        <v>10806.733333333334</v>
      </c>
      <c r="J176" s="29">
        <f t="shared" si="110"/>
        <v>48.433333333334303</v>
      </c>
      <c r="N176" s="29">
        <v>26969.15</v>
      </c>
      <c r="O176" s="12">
        <v>27325.05</v>
      </c>
      <c r="P176" s="12">
        <v>26891.05</v>
      </c>
      <c r="Q176" s="12">
        <v>27295.45</v>
      </c>
      <c r="R176" s="12">
        <f t="shared" si="111"/>
        <v>27170.516666666666</v>
      </c>
      <c r="S176" s="12">
        <f t="shared" si="112"/>
        <v>27108.05</v>
      </c>
      <c r="T176" s="12">
        <f t="shared" si="113"/>
        <v>27232.983333333334</v>
      </c>
      <c r="U176" s="29">
        <f t="shared" si="114"/>
        <v>124.9333333333343</v>
      </c>
    </row>
    <row r="177" spans="1:21" x14ac:dyDescent="0.3">
      <c r="A177" s="39">
        <v>43497</v>
      </c>
      <c r="B177" s="10" t="s">
        <v>26</v>
      </c>
      <c r="C177" s="29">
        <v>10851.35</v>
      </c>
      <c r="D177" s="30">
        <v>10983.45</v>
      </c>
      <c r="E177" s="30">
        <v>10813.45</v>
      </c>
      <c r="F177" s="30">
        <v>10893.65</v>
      </c>
      <c r="G177" s="12">
        <f t="shared" si="107"/>
        <v>10896.85</v>
      </c>
      <c r="H177" s="12">
        <f t="shared" si="108"/>
        <v>10898.45</v>
      </c>
      <c r="I177" s="12">
        <f t="shared" si="109"/>
        <v>10895.25</v>
      </c>
      <c r="J177" s="29">
        <f t="shared" si="110"/>
        <v>3.2000000000007276</v>
      </c>
      <c r="N177" s="29">
        <v>27334.55</v>
      </c>
      <c r="O177" s="12">
        <v>27533.05</v>
      </c>
      <c r="P177" s="12">
        <v>26930.45</v>
      </c>
      <c r="Q177" s="12">
        <v>27085.95</v>
      </c>
      <c r="R177" s="12">
        <f t="shared" si="111"/>
        <v>27183.149999999998</v>
      </c>
      <c r="S177" s="12">
        <f t="shared" si="112"/>
        <v>27231.75</v>
      </c>
      <c r="T177" s="12">
        <f t="shared" si="113"/>
        <v>27134.549999999996</v>
      </c>
      <c r="U177" s="29">
        <f t="shared" si="114"/>
        <v>97.200000000004366</v>
      </c>
    </row>
    <row r="178" spans="1:21" x14ac:dyDescent="0.3">
      <c r="A178" s="39">
        <v>43500</v>
      </c>
      <c r="B178" s="10" t="s">
        <v>27</v>
      </c>
      <c r="C178" s="29">
        <v>10876.75</v>
      </c>
      <c r="D178" s="30">
        <v>10927.9</v>
      </c>
      <c r="E178" s="30">
        <v>10814.15</v>
      </c>
      <c r="F178" s="30">
        <v>10912.25</v>
      </c>
      <c r="G178" s="12">
        <f t="shared" si="107"/>
        <v>10884.766666666666</v>
      </c>
      <c r="H178" s="12">
        <f t="shared" si="108"/>
        <v>10871.025</v>
      </c>
      <c r="I178" s="12">
        <f t="shared" si="109"/>
        <v>10898.508333333333</v>
      </c>
      <c r="J178" s="29">
        <f t="shared" si="110"/>
        <v>27.483333333333576</v>
      </c>
      <c r="N178" s="29">
        <v>26974</v>
      </c>
      <c r="O178" s="12">
        <v>27243.8</v>
      </c>
      <c r="P178" s="12">
        <v>26825.55</v>
      </c>
      <c r="Q178" s="12">
        <v>27186.6</v>
      </c>
      <c r="R178" s="12">
        <f t="shared" si="111"/>
        <v>27085.316666666666</v>
      </c>
      <c r="S178" s="12">
        <f t="shared" si="112"/>
        <v>27034.674999999999</v>
      </c>
      <c r="T178" s="12">
        <f t="shared" si="113"/>
        <v>27135.958333333332</v>
      </c>
      <c r="U178" s="29">
        <f t="shared" si="114"/>
        <v>101.28333333333285</v>
      </c>
    </row>
    <row r="179" spans="1:21" x14ac:dyDescent="0.3">
      <c r="A179" s="39">
        <v>43501</v>
      </c>
      <c r="B179" s="10" t="s">
        <v>28</v>
      </c>
      <c r="C179" s="29">
        <v>10908.65</v>
      </c>
      <c r="D179" s="30">
        <v>10956.7</v>
      </c>
      <c r="E179" s="30">
        <v>10886.7</v>
      </c>
      <c r="F179" s="30">
        <v>10934.35</v>
      </c>
      <c r="G179" s="12">
        <f t="shared" si="107"/>
        <v>10925.916666666666</v>
      </c>
      <c r="H179" s="12">
        <f t="shared" si="108"/>
        <v>10921.7</v>
      </c>
      <c r="I179" s="12">
        <f t="shared" si="109"/>
        <v>10930.133333333331</v>
      </c>
      <c r="J179" s="29">
        <f t="shared" si="110"/>
        <v>8.4333333333306655</v>
      </c>
      <c r="N179" s="29">
        <v>27226.05</v>
      </c>
      <c r="O179" s="12">
        <v>27348.25</v>
      </c>
      <c r="P179" s="12">
        <v>27153.200000000001</v>
      </c>
      <c r="Q179" s="12">
        <v>27271.7</v>
      </c>
      <c r="R179" s="12">
        <f t="shared" si="111"/>
        <v>27257.716666666664</v>
      </c>
      <c r="S179" s="12">
        <f t="shared" si="112"/>
        <v>27250.724999999999</v>
      </c>
      <c r="T179" s="12">
        <f t="shared" si="113"/>
        <v>27264.708333333328</v>
      </c>
      <c r="U179" s="29">
        <f t="shared" si="114"/>
        <v>13.983333333329938</v>
      </c>
    </row>
    <row r="180" spans="1:21" x14ac:dyDescent="0.3">
      <c r="A180" s="39">
        <v>43502</v>
      </c>
      <c r="B180" s="10" t="s">
        <v>29</v>
      </c>
      <c r="C180" s="29">
        <v>10965.1</v>
      </c>
      <c r="D180" s="30">
        <v>11072.6</v>
      </c>
      <c r="E180" s="30">
        <v>10962.7</v>
      </c>
      <c r="F180" s="30">
        <v>11062.45</v>
      </c>
      <c r="G180" s="12">
        <f t="shared" si="107"/>
        <v>11032.583333333334</v>
      </c>
      <c r="H180" s="12">
        <f t="shared" si="108"/>
        <v>11017.650000000001</v>
      </c>
      <c r="I180" s="12">
        <f t="shared" si="109"/>
        <v>11047.516666666666</v>
      </c>
      <c r="J180" s="29">
        <f t="shared" si="110"/>
        <v>29.866666666664969</v>
      </c>
      <c r="N180" s="29">
        <v>27326.2</v>
      </c>
      <c r="O180" s="12">
        <v>27428.65</v>
      </c>
      <c r="P180" s="12">
        <v>27294.1</v>
      </c>
      <c r="Q180" s="12">
        <v>27402.35</v>
      </c>
      <c r="R180" s="12">
        <f t="shared" si="111"/>
        <v>27375.033333333336</v>
      </c>
      <c r="S180" s="12">
        <f t="shared" si="112"/>
        <v>27361.375</v>
      </c>
      <c r="T180" s="12">
        <f t="shared" si="113"/>
        <v>27388.691666666673</v>
      </c>
      <c r="U180" s="29">
        <f t="shared" si="114"/>
        <v>27.316666666672972</v>
      </c>
    </row>
    <row r="181" spans="1:21" x14ac:dyDescent="0.3">
      <c r="A181" s="39">
        <v>43503</v>
      </c>
      <c r="B181" s="10" t="s">
        <v>30</v>
      </c>
      <c r="C181" s="29">
        <v>11070.45</v>
      </c>
      <c r="D181" s="30">
        <v>11118.1</v>
      </c>
      <c r="E181" s="30">
        <v>11043.6</v>
      </c>
      <c r="F181" s="30">
        <v>11069.4</v>
      </c>
      <c r="G181" s="12">
        <f t="shared" si="107"/>
        <v>11077.033333333333</v>
      </c>
      <c r="H181" s="12">
        <f t="shared" si="108"/>
        <v>11080.85</v>
      </c>
      <c r="I181" s="12">
        <f t="shared" si="109"/>
        <v>11073.216666666665</v>
      </c>
      <c r="J181" s="29">
        <f t="shared" si="110"/>
        <v>7.6333333333350311</v>
      </c>
      <c r="N181" s="29">
        <v>27424.1</v>
      </c>
      <c r="O181" s="12">
        <v>27589.75</v>
      </c>
      <c r="P181" s="12">
        <v>27322.95</v>
      </c>
      <c r="Q181" s="12">
        <v>27387.15</v>
      </c>
      <c r="R181" s="12">
        <f t="shared" si="111"/>
        <v>27433.283333333336</v>
      </c>
      <c r="S181" s="12">
        <f t="shared" si="112"/>
        <v>27456.35</v>
      </c>
      <c r="T181" s="12">
        <f t="shared" si="113"/>
        <v>27410.216666666674</v>
      </c>
      <c r="U181" s="29">
        <f t="shared" si="114"/>
        <v>46.133333333324117</v>
      </c>
    </row>
    <row r="182" spans="1:21" x14ac:dyDescent="0.3">
      <c r="A182" s="39">
        <v>43504</v>
      </c>
      <c r="B182" s="10" t="s">
        <v>26</v>
      </c>
      <c r="C182" s="29">
        <v>11023.5</v>
      </c>
      <c r="D182" s="30">
        <v>11041.2</v>
      </c>
      <c r="E182" s="30">
        <v>10925.45</v>
      </c>
      <c r="F182" s="30">
        <v>10943.6</v>
      </c>
      <c r="G182" s="12">
        <f t="shared" si="107"/>
        <v>10970.083333333334</v>
      </c>
      <c r="H182" s="12">
        <f t="shared" si="108"/>
        <v>10983.325000000001</v>
      </c>
      <c r="I182" s="12">
        <f t="shared" si="109"/>
        <v>10956.841666666667</v>
      </c>
      <c r="J182" s="29">
        <f t="shared" si="110"/>
        <v>26.483333333333576</v>
      </c>
      <c r="N182" s="29">
        <v>27302.65</v>
      </c>
      <c r="O182" s="12">
        <v>27482.1</v>
      </c>
      <c r="P182" s="12">
        <v>27221.25</v>
      </c>
      <c r="Q182" s="12">
        <v>27294.400000000001</v>
      </c>
      <c r="R182" s="12">
        <f t="shared" si="111"/>
        <v>27332.583333333332</v>
      </c>
      <c r="S182" s="12">
        <f t="shared" si="112"/>
        <v>27351.674999999999</v>
      </c>
      <c r="T182" s="12">
        <f t="shared" si="113"/>
        <v>27313.491666666665</v>
      </c>
      <c r="U182" s="29">
        <f t="shared" si="114"/>
        <v>38.183333333334303</v>
      </c>
    </row>
    <row r="183" spans="1:21" x14ac:dyDescent="0.3">
      <c r="A183" s="39">
        <v>43507</v>
      </c>
      <c r="B183" s="10" t="s">
        <v>27</v>
      </c>
      <c r="C183" s="29">
        <v>10930.9</v>
      </c>
      <c r="D183" s="30">
        <v>10930.9</v>
      </c>
      <c r="E183" s="30">
        <v>10857.1</v>
      </c>
      <c r="F183" s="30">
        <v>10888.8</v>
      </c>
      <c r="G183" s="12">
        <f t="shared" si="107"/>
        <v>10892.266666666666</v>
      </c>
      <c r="H183" s="12">
        <f t="shared" si="108"/>
        <v>10894</v>
      </c>
      <c r="I183" s="12">
        <f t="shared" si="109"/>
        <v>10890.533333333333</v>
      </c>
      <c r="J183" s="29">
        <f t="shared" si="110"/>
        <v>3.4666666666671517</v>
      </c>
      <c r="N183" s="29">
        <v>27240.5</v>
      </c>
      <c r="O183" s="12">
        <v>27305.9</v>
      </c>
      <c r="P183" s="12">
        <v>27151.55</v>
      </c>
      <c r="Q183" s="12">
        <v>27227.8</v>
      </c>
      <c r="R183" s="12">
        <f t="shared" si="111"/>
        <v>27228.416666666668</v>
      </c>
      <c r="S183" s="12">
        <f t="shared" si="112"/>
        <v>27228.724999999999</v>
      </c>
      <c r="T183" s="12">
        <f t="shared" si="113"/>
        <v>27228.108333333337</v>
      </c>
      <c r="U183" s="29">
        <f t="shared" si="114"/>
        <v>0.61666666666133096</v>
      </c>
    </row>
    <row r="184" spans="1:21" x14ac:dyDescent="0.3">
      <c r="A184" s="39">
        <v>43508</v>
      </c>
      <c r="B184" s="10" t="s">
        <v>28</v>
      </c>
      <c r="C184" s="29">
        <v>10879.7</v>
      </c>
      <c r="D184" s="30">
        <v>10910.9</v>
      </c>
      <c r="E184" s="30">
        <v>10823.8</v>
      </c>
      <c r="F184" s="30">
        <v>10831.4</v>
      </c>
      <c r="G184" s="12">
        <f t="shared" si="107"/>
        <v>10855.366666666667</v>
      </c>
      <c r="H184" s="12">
        <f t="shared" si="108"/>
        <v>10867.349999999999</v>
      </c>
      <c r="I184" s="12">
        <f t="shared" si="109"/>
        <v>10843.383333333335</v>
      </c>
      <c r="J184" s="29">
        <f t="shared" si="110"/>
        <v>23.966666666663514</v>
      </c>
      <c r="N184" s="29">
        <v>27166.9</v>
      </c>
      <c r="O184" s="12">
        <v>27286.65</v>
      </c>
      <c r="P184" s="12">
        <v>26988.9</v>
      </c>
      <c r="Q184" s="12">
        <v>27010.75</v>
      </c>
      <c r="R184" s="12">
        <f t="shared" si="111"/>
        <v>27095.433333333334</v>
      </c>
      <c r="S184" s="12">
        <f t="shared" si="112"/>
        <v>27137.775000000001</v>
      </c>
      <c r="T184" s="12">
        <f t="shared" si="113"/>
        <v>27053.091666666667</v>
      </c>
      <c r="U184" s="29">
        <f t="shared" si="114"/>
        <v>84.683333333334303</v>
      </c>
    </row>
    <row r="185" spans="1:21" x14ac:dyDescent="0.3">
      <c r="A185" s="39">
        <v>43509</v>
      </c>
      <c r="B185" s="10" t="s">
        <v>29</v>
      </c>
      <c r="C185" s="29">
        <v>10870.55</v>
      </c>
      <c r="D185" s="30">
        <v>10891.65</v>
      </c>
      <c r="E185" s="30">
        <v>10772.1</v>
      </c>
      <c r="F185" s="30">
        <v>10793.65</v>
      </c>
      <c r="G185" s="12">
        <f t="shared" si="107"/>
        <v>10819.133333333333</v>
      </c>
      <c r="H185" s="12">
        <f t="shared" si="108"/>
        <v>10831.875</v>
      </c>
      <c r="I185" s="12">
        <f t="shared" si="109"/>
        <v>10806.391666666666</v>
      </c>
      <c r="J185" s="29">
        <f t="shared" si="110"/>
        <v>25.483333333333576</v>
      </c>
      <c r="N185" s="29">
        <v>27068.85</v>
      </c>
      <c r="O185" s="12">
        <v>27108</v>
      </c>
      <c r="P185" s="12">
        <v>26839.05</v>
      </c>
      <c r="Q185" s="12">
        <v>26885.4</v>
      </c>
      <c r="R185" s="12">
        <f t="shared" si="111"/>
        <v>26944.150000000005</v>
      </c>
      <c r="S185" s="12">
        <f t="shared" si="112"/>
        <v>26973.525000000001</v>
      </c>
      <c r="T185" s="12">
        <f t="shared" si="113"/>
        <v>26914.775000000009</v>
      </c>
      <c r="U185" s="29">
        <f t="shared" si="114"/>
        <v>58.749999999992724</v>
      </c>
    </row>
    <row r="186" spans="1:21" x14ac:dyDescent="0.3">
      <c r="A186" s="39">
        <v>43510</v>
      </c>
      <c r="B186" s="10" t="s">
        <v>30</v>
      </c>
      <c r="C186" s="29">
        <v>10786.1</v>
      </c>
      <c r="D186" s="30">
        <v>10792.7</v>
      </c>
      <c r="E186" s="30">
        <v>10718.75</v>
      </c>
      <c r="F186" s="30">
        <v>10746.05</v>
      </c>
      <c r="G186" s="12">
        <f t="shared" si="107"/>
        <v>10752.5</v>
      </c>
      <c r="H186" s="12">
        <f t="shared" si="108"/>
        <v>10755.725</v>
      </c>
      <c r="I186" s="12">
        <f t="shared" si="109"/>
        <v>10749.275</v>
      </c>
      <c r="J186" s="29">
        <f t="shared" si="110"/>
        <v>6.4500000000007276</v>
      </c>
      <c r="N186" s="29">
        <v>26978</v>
      </c>
      <c r="O186" s="12">
        <v>27030</v>
      </c>
      <c r="P186" s="12">
        <v>26818.05</v>
      </c>
      <c r="Q186" s="12">
        <v>26970.6</v>
      </c>
      <c r="R186" s="12">
        <f t="shared" si="111"/>
        <v>26939.55</v>
      </c>
      <c r="S186" s="12">
        <f t="shared" si="112"/>
        <v>26924.025000000001</v>
      </c>
      <c r="T186" s="12">
        <f t="shared" si="113"/>
        <v>26955.074999999997</v>
      </c>
      <c r="U186" s="29">
        <f t="shared" si="114"/>
        <v>31.049999999995634</v>
      </c>
    </row>
    <row r="187" spans="1:21" x14ac:dyDescent="0.3">
      <c r="A187" s="39">
        <v>43511</v>
      </c>
      <c r="B187" s="10" t="s">
        <v>26</v>
      </c>
      <c r="C187" s="29">
        <v>10780.25</v>
      </c>
      <c r="D187" s="30">
        <v>10785.75</v>
      </c>
      <c r="E187" s="30">
        <v>10620.4</v>
      </c>
      <c r="F187" s="30">
        <v>10724.4</v>
      </c>
      <c r="G187" s="12">
        <f t="shared" si="107"/>
        <v>10710.183333333334</v>
      </c>
      <c r="H187" s="12">
        <f t="shared" si="108"/>
        <v>10703.075000000001</v>
      </c>
      <c r="I187" s="12">
        <f t="shared" si="109"/>
        <v>10717.291666666668</v>
      </c>
      <c r="J187" s="29">
        <f t="shared" si="110"/>
        <v>14.216666666667152</v>
      </c>
      <c r="N187" s="29">
        <v>27017.200000000001</v>
      </c>
      <c r="O187" s="12">
        <v>27029.95</v>
      </c>
      <c r="P187" s="12">
        <v>26635.25</v>
      </c>
      <c r="Q187" s="12">
        <v>26794.25</v>
      </c>
      <c r="R187" s="12">
        <f t="shared" si="111"/>
        <v>26819.816666666666</v>
      </c>
      <c r="S187" s="12">
        <f t="shared" si="112"/>
        <v>26832.6</v>
      </c>
      <c r="T187" s="12">
        <f t="shared" si="113"/>
        <v>26807.033333333333</v>
      </c>
      <c r="U187" s="29">
        <f t="shared" si="114"/>
        <v>25.566666666665697</v>
      </c>
    </row>
    <row r="188" spans="1:21" x14ac:dyDescent="0.3">
      <c r="A188" s="39">
        <v>43514</v>
      </c>
      <c r="B188" s="10" t="s">
        <v>27</v>
      </c>
      <c r="C188" s="29">
        <v>10738.65</v>
      </c>
      <c r="D188" s="30">
        <v>10759.9</v>
      </c>
      <c r="E188" s="30">
        <v>10628.4</v>
      </c>
      <c r="F188" s="30">
        <v>10640.95</v>
      </c>
      <c r="G188" s="12">
        <f t="shared" si="107"/>
        <v>10676.416666666666</v>
      </c>
      <c r="H188" s="12">
        <f t="shared" si="108"/>
        <v>10694.15</v>
      </c>
      <c r="I188" s="12">
        <f t="shared" si="109"/>
        <v>10658.683333333332</v>
      </c>
      <c r="J188" s="29">
        <f t="shared" si="110"/>
        <v>35.466666666667152</v>
      </c>
      <c r="N188" s="29">
        <v>26754.6</v>
      </c>
      <c r="O188" s="12">
        <v>26829.95</v>
      </c>
      <c r="P188" s="12">
        <v>26617.7</v>
      </c>
      <c r="Q188" s="12">
        <v>26654.25</v>
      </c>
      <c r="R188" s="12">
        <f t="shared" si="111"/>
        <v>26700.633333333331</v>
      </c>
      <c r="S188" s="12">
        <f t="shared" si="112"/>
        <v>26723.825000000001</v>
      </c>
      <c r="T188" s="12">
        <f t="shared" si="113"/>
        <v>26677.441666666662</v>
      </c>
      <c r="U188" s="29">
        <f t="shared" si="114"/>
        <v>46.383333333338669</v>
      </c>
    </row>
    <row r="189" spans="1:21" x14ac:dyDescent="0.3">
      <c r="A189" s="39">
        <v>43515</v>
      </c>
      <c r="B189" s="10" t="s">
        <v>28</v>
      </c>
      <c r="C189" s="29">
        <v>10636.7</v>
      </c>
      <c r="D189" s="30">
        <v>10722.85</v>
      </c>
      <c r="E189" s="30">
        <v>10585.65</v>
      </c>
      <c r="F189" s="30">
        <v>10604.35</v>
      </c>
      <c r="G189" s="12">
        <f t="shared" si="107"/>
        <v>10637.616666666667</v>
      </c>
      <c r="H189" s="12">
        <f t="shared" si="108"/>
        <v>10654.25</v>
      </c>
      <c r="I189" s="12">
        <f t="shared" si="109"/>
        <v>10620.983333333334</v>
      </c>
      <c r="J189" s="29">
        <f t="shared" si="110"/>
        <v>33.266666666666424</v>
      </c>
      <c r="N189" s="29">
        <v>26666.55</v>
      </c>
      <c r="O189" s="12">
        <v>26996.45</v>
      </c>
      <c r="P189" s="12">
        <v>26625.599999999999</v>
      </c>
      <c r="Q189" s="12">
        <v>26684.85</v>
      </c>
      <c r="R189" s="12">
        <f t="shared" si="111"/>
        <v>26768.966666666664</v>
      </c>
      <c r="S189" s="12">
        <f t="shared" si="112"/>
        <v>26811.025000000001</v>
      </c>
      <c r="T189" s="12">
        <f t="shared" si="113"/>
        <v>26726.908333333326</v>
      </c>
      <c r="U189" s="29">
        <f t="shared" si="114"/>
        <v>84.116666666675883</v>
      </c>
    </row>
    <row r="190" spans="1:21" x14ac:dyDescent="0.3">
      <c r="A190" s="39">
        <v>43516</v>
      </c>
      <c r="B190" s="10" t="s">
        <v>29</v>
      </c>
      <c r="C190" s="29">
        <v>10655.45</v>
      </c>
      <c r="D190" s="30">
        <v>10752.7</v>
      </c>
      <c r="E190" s="30">
        <v>10646.4</v>
      </c>
      <c r="F190" s="30">
        <v>10735.45</v>
      </c>
      <c r="G190" s="12">
        <f t="shared" si="107"/>
        <v>10711.516666666666</v>
      </c>
      <c r="H190" s="12">
        <f t="shared" si="108"/>
        <v>10699.55</v>
      </c>
      <c r="I190" s="12">
        <f t="shared" si="109"/>
        <v>10723.483333333334</v>
      </c>
      <c r="J190" s="29">
        <f t="shared" si="110"/>
        <v>23.933333333334303</v>
      </c>
      <c r="N190" s="29">
        <v>26786</v>
      </c>
      <c r="O190" s="12">
        <v>26985.5</v>
      </c>
      <c r="P190" s="12">
        <v>26732.65</v>
      </c>
      <c r="Q190" s="12">
        <v>26955.5</v>
      </c>
      <c r="R190" s="12">
        <f t="shared" si="111"/>
        <v>26891.216666666664</v>
      </c>
      <c r="S190" s="12">
        <f t="shared" si="112"/>
        <v>26859.075000000001</v>
      </c>
      <c r="T190" s="12">
        <f t="shared" si="113"/>
        <v>26923.358333333326</v>
      </c>
      <c r="U190" s="29">
        <f t="shared" si="114"/>
        <v>64.283333333325572</v>
      </c>
    </row>
    <row r="191" spans="1:21" x14ac:dyDescent="0.3">
      <c r="A191" s="39">
        <v>43517</v>
      </c>
      <c r="B191" s="10" t="s">
        <v>30</v>
      </c>
      <c r="C191" s="29">
        <v>10744.1</v>
      </c>
      <c r="D191" s="30">
        <v>10808.85</v>
      </c>
      <c r="E191" s="30">
        <v>10721.5</v>
      </c>
      <c r="F191" s="30">
        <v>10789.85</v>
      </c>
      <c r="G191" s="12">
        <f t="shared" si="107"/>
        <v>10773.4</v>
      </c>
      <c r="H191" s="12">
        <f t="shared" si="108"/>
        <v>10765.174999999999</v>
      </c>
      <c r="I191" s="12">
        <f t="shared" si="109"/>
        <v>10781.625</v>
      </c>
      <c r="J191" s="29">
        <f t="shared" si="110"/>
        <v>16.450000000000728</v>
      </c>
      <c r="N191" s="29">
        <v>26994.75</v>
      </c>
      <c r="O191" s="12">
        <v>27100.9</v>
      </c>
      <c r="P191" s="12">
        <v>26973</v>
      </c>
      <c r="Q191" s="12">
        <v>27052.400000000001</v>
      </c>
      <c r="R191" s="12">
        <f t="shared" si="111"/>
        <v>27042.100000000002</v>
      </c>
      <c r="S191" s="12">
        <f t="shared" si="112"/>
        <v>27036.95</v>
      </c>
      <c r="T191" s="12">
        <f t="shared" si="113"/>
        <v>27047.250000000004</v>
      </c>
      <c r="U191" s="29">
        <f t="shared" si="114"/>
        <v>10.30000000000291</v>
      </c>
    </row>
    <row r="192" spans="1:21" x14ac:dyDescent="0.3">
      <c r="A192" s="39">
        <v>43518</v>
      </c>
      <c r="B192" s="10" t="s">
        <v>26</v>
      </c>
      <c r="C192" s="29">
        <v>10782.7</v>
      </c>
      <c r="D192" s="30">
        <v>10801.55</v>
      </c>
      <c r="E192" s="30">
        <v>10758.4</v>
      </c>
      <c r="F192" s="30">
        <v>10791.25</v>
      </c>
      <c r="G192" s="12">
        <f t="shared" si="107"/>
        <v>10783.733333333332</v>
      </c>
      <c r="H192" s="12">
        <f t="shared" si="108"/>
        <v>10779.974999999999</v>
      </c>
      <c r="I192" s="12">
        <f t="shared" si="109"/>
        <v>10787.491666666665</v>
      </c>
      <c r="J192" s="29">
        <f t="shared" si="110"/>
        <v>7.5166666666664241</v>
      </c>
      <c r="N192" s="29">
        <v>26960.05</v>
      </c>
      <c r="O192" s="12">
        <v>26997.35</v>
      </c>
      <c r="P192" s="12">
        <v>26847.8</v>
      </c>
      <c r="Q192" s="12">
        <v>26867.55</v>
      </c>
      <c r="R192" s="12">
        <f t="shared" si="111"/>
        <v>26904.233333333334</v>
      </c>
      <c r="S192" s="12">
        <f t="shared" si="112"/>
        <v>26922.574999999997</v>
      </c>
      <c r="T192" s="12">
        <f t="shared" si="113"/>
        <v>26885.89166666667</v>
      </c>
      <c r="U192" s="29">
        <f t="shared" si="114"/>
        <v>36.683333333327028</v>
      </c>
    </row>
    <row r="193" spans="1:21" x14ac:dyDescent="0.3">
      <c r="A193" s="39">
        <v>43521</v>
      </c>
      <c r="B193" s="10" t="s">
        <v>27</v>
      </c>
      <c r="C193" s="29">
        <v>10813.25</v>
      </c>
      <c r="D193" s="30">
        <v>10887.1</v>
      </c>
      <c r="E193" s="30">
        <v>10788.05</v>
      </c>
      <c r="F193" s="30">
        <v>10880.1</v>
      </c>
      <c r="G193" s="12">
        <f t="shared" si="107"/>
        <v>10851.75</v>
      </c>
      <c r="H193" s="12">
        <f t="shared" si="108"/>
        <v>10837.575000000001</v>
      </c>
      <c r="I193" s="12">
        <f t="shared" si="109"/>
        <v>10865.924999999999</v>
      </c>
      <c r="J193" s="29">
        <f t="shared" si="110"/>
        <v>28.349999999998545</v>
      </c>
      <c r="N193" s="29">
        <v>26934.2</v>
      </c>
      <c r="O193" s="12">
        <v>27197.1</v>
      </c>
      <c r="P193" s="12">
        <v>26932.65</v>
      </c>
      <c r="Q193" s="12">
        <v>27159.25</v>
      </c>
      <c r="R193" s="12">
        <f t="shared" si="111"/>
        <v>27096.333333333332</v>
      </c>
      <c r="S193" s="12">
        <f t="shared" si="112"/>
        <v>27064.875</v>
      </c>
      <c r="T193" s="12">
        <f t="shared" si="113"/>
        <v>27127.791666666664</v>
      </c>
      <c r="U193" s="29">
        <f t="shared" si="114"/>
        <v>62.916666666664241</v>
      </c>
    </row>
    <row r="194" spans="1:21" x14ac:dyDescent="0.3">
      <c r="A194" s="39">
        <v>43522</v>
      </c>
      <c r="B194" s="10" t="s">
        <v>28</v>
      </c>
      <c r="C194" s="29">
        <v>10775.3</v>
      </c>
      <c r="D194" s="30">
        <v>10888.75</v>
      </c>
      <c r="E194" s="30">
        <v>10729.3</v>
      </c>
      <c r="F194" s="30">
        <v>10835.3</v>
      </c>
      <c r="G194" s="12">
        <f t="shared" si="107"/>
        <v>10817.783333333333</v>
      </c>
      <c r="H194" s="12">
        <f t="shared" si="108"/>
        <v>10809.025</v>
      </c>
      <c r="I194" s="12">
        <f t="shared" si="109"/>
        <v>10826.541666666666</v>
      </c>
      <c r="J194" s="29">
        <f t="shared" si="110"/>
        <v>17.516666666666424</v>
      </c>
      <c r="N194" s="29">
        <v>26853.8</v>
      </c>
      <c r="O194" s="12">
        <v>27127.25</v>
      </c>
      <c r="P194" s="12">
        <v>26736.6</v>
      </c>
      <c r="Q194" s="12">
        <v>26952.95</v>
      </c>
      <c r="R194" s="12">
        <f t="shared" si="111"/>
        <v>26938.933333333334</v>
      </c>
      <c r="S194" s="12">
        <f t="shared" si="112"/>
        <v>26931.924999999999</v>
      </c>
      <c r="T194" s="12">
        <f t="shared" si="113"/>
        <v>26945.941666666669</v>
      </c>
      <c r="U194" s="29">
        <f t="shared" si="114"/>
        <v>14.016666666670062</v>
      </c>
    </row>
    <row r="195" spans="1:21" x14ac:dyDescent="0.3">
      <c r="A195" s="39">
        <v>43523</v>
      </c>
      <c r="B195" s="10" t="s">
        <v>29</v>
      </c>
      <c r="C195" s="29">
        <v>10881.2</v>
      </c>
      <c r="D195" s="30">
        <v>10939.7</v>
      </c>
      <c r="E195" s="30">
        <v>10751.2</v>
      </c>
      <c r="F195" s="30">
        <v>10806.65</v>
      </c>
      <c r="G195" s="12">
        <f t="shared" si="107"/>
        <v>10832.516666666668</v>
      </c>
      <c r="H195" s="12">
        <f t="shared" si="108"/>
        <v>10845.45</v>
      </c>
      <c r="I195" s="12">
        <f t="shared" si="109"/>
        <v>10819.583333333336</v>
      </c>
      <c r="J195" s="29">
        <f t="shared" si="110"/>
        <v>25.866666666664969</v>
      </c>
      <c r="N195" s="29">
        <v>27078.1</v>
      </c>
      <c r="O195" s="12">
        <v>27189.45</v>
      </c>
      <c r="P195" s="12">
        <v>26719.4</v>
      </c>
      <c r="Q195" s="12">
        <v>26799.3</v>
      </c>
      <c r="R195" s="12">
        <f t="shared" si="111"/>
        <v>26902.716666666671</v>
      </c>
      <c r="S195" s="12">
        <f t="shared" si="112"/>
        <v>26954.425000000003</v>
      </c>
      <c r="T195" s="12">
        <f t="shared" si="113"/>
        <v>26851.008333333339</v>
      </c>
      <c r="U195" s="29">
        <f t="shared" si="114"/>
        <v>103.41666666666424</v>
      </c>
    </row>
    <row r="196" spans="1:21" x14ac:dyDescent="0.3">
      <c r="A196" s="39">
        <v>43524</v>
      </c>
      <c r="B196" s="10" t="s">
        <v>30</v>
      </c>
      <c r="C196" s="29">
        <v>10865.7</v>
      </c>
      <c r="D196" s="30">
        <v>10865.7</v>
      </c>
      <c r="E196" s="30">
        <v>10784.85</v>
      </c>
      <c r="F196" s="30">
        <v>10792.5</v>
      </c>
      <c r="G196" s="12">
        <f t="shared" si="107"/>
        <v>10814.35</v>
      </c>
      <c r="H196" s="12">
        <f t="shared" si="108"/>
        <v>10825.275000000001</v>
      </c>
      <c r="I196" s="12">
        <f t="shared" si="109"/>
        <v>10803.424999999999</v>
      </c>
      <c r="J196" s="29">
        <f t="shared" si="110"/>
        <v>21.850000000002183</v>
      </c>
      <c r="N196" s="29">
        <v>26878</v>
      </c>
      <c r="O196">
        <v>26920.5</v>
      </c>
      <c r="P196">
        <v>26762.55</v>
      </c>
      <c r="Q196">
        <v>26789.9</v>
      </c>
      <c r="R196" s="12">
        <f t="shared" ref="R196:R197" si="115">(O196+P196+Q196)/3</f>
        <v>26824.316666666669</v>
      </c>
      <c r="S196" s="12">
        <f t="shared" ref="S196:S197" si="116">(O196+P196)/2</f>
        <v>26841.525000000001</v>
      </c>
      <c r="T196" s="12">
        <f t="shared" ref="T196:T197" si="117">(R196-S196)+R196</f>
        <v>26807.108333333337</v>
      </c>
      <c r="U196" s="29">
        <f t="shared" ref="U196:U197" si="118">ABS(T196-S196)</f>
        <v>34.416666666664241</v>
      </c>
    </row>
    <row r="197" spans="1:21" x14ac:dyDescent="0.3">
      <c r="A197" s="39">
        <v>43525</v>
      </c>
      <c r="B197" s="10" t="s">
        <v>26</v>
      </c>
      <c r="C197" s="29">
        <v>10842.65</v>
      </c>
      <c r="D197">
        <v>10877.9</v>
      </c>
      <c r="E197">
        <v>10823.1</v>
      </c>
      <c r="F197">
        <v>10863.5</v>
      </c>
      <c r="G197" s="12">
        <f t="shared" ref="G197" si="119">(D197+E197+F197)/3</f>
        <v>10854.833333333334</v>
      </c>
      <c r="H197" s="12">
        <f t="shared" ref="H197" si="120">(D197+E197)/2</f>
        <v>10850.5</v>
      </c>
      <c r="I197" s="12">
        <f t="shared" ref="I197" si="121">(G197-H197)+G197</f>
        <v>10859.166666666668</v>
      </c>
      <c r="J197" s="29">
        <f t="shared" ref="J197" si="122">ABS(I197-H197)</f>
        <v>8.6666666666678793</v>
      </c>
      <c r="N197" s="29">
        <v>26941</v>
      </c>
      <c r="O197">
        <v>27076.55</v>
      </c>
      <c r="P197">
        <v>26928.9</v>
      </c>
      <c r="Q197">
        <v>27043.9</v>
      </c>
      <c r="R197" s="12">
        <f t="shared" si="115"/>
        <v>27016.45</v>
      </c>
      <c r="S197" s="12">
        <f t="shared" si="116"/>
        <v>27002.724999999999</v>
      </c>
      <c r="T197" s="12">
        <f t="shared" si="117"/>
        <v>27030.175000000003</v>
      </c>
      <c r="U197" s="29">
        <f t="shared" si="118"/>
        <v>27.450000000004366</v>
      </c>
    </row>
    <row r="198" spans="1:21" x14ac:dyDescent="0.3">
      <c r="A198" s="39">
        <v>43529</v>
      </c>
      <c r="B198" s="10" t="s">
        <v>28</v>
      </c>
      <c r="C198" s="29">
        <v>10864.85</v>
      </c>
      <c r="D198" s="29">
        <v>10994.9</v>
      </c>
      <c r="E198" s="29">
        <v>10817</v>
      </c>
      <c r="F198" s="29">
        <v>10987.45</v>
      </c>
      <c r="G198" s="12">
        <f t="shared" ref="G198:G201" si="123">(D198+E198+F198)/3</f>
        <v>10933.116666666669</v>
      </c>
      <c r="H198" s="12">
        <f t="shared" ref="H198:H201" si="124">(D198+E198)/2</f>
        <v>10905.95</v>
      </c>
      <c r="I198" s="12">
        <f t="shared" ref="I198:I201" si="125">(G198-H198)+G198</f>
        <v>10960.283333333336</v>
      </c>
      <c r="J198" s="29">
        <f t="shared" ref="J198:J201" si="126">ABS(I198-H198)</f>
        <v>54.333333333335759</v>
      </c>
      <c r="N198" s="29">
        <v>27068.15</v>
      </c>
      <c r="O198" s="29">
        <v>27580.75</v>
      </c>
      <c r="P198" s="29">
        <v>26958.1</v>
      </c>
      <c r="Q198" s="29">
        <v>27554.05</v>
      </c>
      <c r="R198" s="12">
        <f t="shared" ref="R198:R201" si="127">(O198+P198+Q198)/3</f>
        <v>27364.3</v>
      </c>
      <c r="S198" s="12">
        <f t="shared" ref="S198:S201" si="128">(O198+P198)/2</f>
        <v>27269.424999999999</v>
      </c>
      <c r="T198" s="12">
        <f t="shared" ref="T198:T201" si="129">(R198-S198)+R198</f>
        <v>27459.174999999999</v>
      </c>
      <c r="U198" s="29">
        <f t="shared" ref="U198:U201" si="130">ABS(T198-S198)</f>
        <v>189.75</v>
      </c>
    </row>
    <row r="199" spans="1:21" x14ac:dyDescent="0.3">
      <c r="A199" s="39">
        <v>43530</v>
      </c>
      <c r="B199" s="10" t="s">
        <v>29</v>
      </c>
      <c r="C199" s="29">
        <v>11024.85</v>
      </c>
      <c r="D199" s="29">
        <v>11062.3</v>
      </c>
      <c r="E199" s="29">
        <v>10998.85</v>
      </c>
      <c r="F199" s="29">
        <v>11053</v>
      </c>
      <c r="G199" s="12">
        <f t="shared" si="123"/>
        <v>11038.050000000001</v>
      </c>
      <c r="H199" s="12">
        <f t="shared" si="124"/>
        <v>11030.575000000001</v>
      </c>
      <c r="I199" s="12">
        <f t="shared" si="125"/>
        <v>11045.525000000001</v>
      </c>
      <c r="J199" s="29">
        <f t="shared" si="126"/>
        <v>14.950000000000728</v>
      </c>
      <c r="N199" s="29">
        <v>27618.1</v>
      </c>
      <c r="O199" s="29">
        <v>27681.65</v>
      </c>
      <c r="P199" s="29">
        <v>27492.05</v>
      </c>
      <c r="Q199" s="29">
        <v>27625.65</v>
      </c>
      <c r="R199" s="12">
        <f t="shared" si="127"/>
        <v>27599.783333333336</v>
      </c>
      <c r="S199" s="12">
        <f t="shared" si="128"/>
        <v>27586.85</v>
      </c>
      <c r="T199" s="12">
        <f t="shared" si="129"/>
        <v>27612.716666666674</v>
      </c>
      <c r="U199" s="29">
        <f t="shared" si="130"/>
        <v>25.866666666675883</v>
      </c>
    </row>
    <row r="200" spans="1:21" x14ac:dyDescent="0.3">
      <c r="A200" s="39">
        <v>43531</v>
      </c>
      <c r="B200" s="10" t="s">
        <v>30</v>
      </c>
      <c r="C200" s="29">
        <v>11077.95</v>
      </c>
      <c r="D200" s="29">
        <v>11089.05</v>
      </c>
      <c r="E200" s="29">
        <v>11027.1</v>
      </c>
      <c r="F200" s="29">
        <v>11058.2</v>
      </c>
      <c r="G200" s="12">
        <f t="shared" si="123"/>
        <v>11058.116666666669</v>
      </c>
      <c r="H200" s="12">
        <f t="shared" si="124"/>
        <v>11058.075000000001</v>
      </c>
      <c r="I200" s="12">
        <f t="shared" si="125"/>
        <v>11058.158333333336</v>
      </c>
      <c r="J200" s="29">
        <f t="shared" si="126"/>
        <v>8.3333333335758653E-2</v>
      </c>
      <c r="N200" s="29">
        <v>27661</v>
      </c>
      <c r="O200" s="29">
        <v>27815.5</v>
      </c>
      <c r="P200" s="29">
        <v>27560</v>
      </c>
      <c r="Q200" s="29">
        <v>27764.6</v>
      </c>
      <c r="R200" s="12">
        <f t="shared" si="127"/>
        <v>27713.366666666669</v>
      </c>
      <c r="S200" s="12">
        <f t="shared" si="128"/>
        <v>27687.75</v>
      </c>
      <c r="T200" s="12">
        <f t="shared" si="129"/>
        <v>27738.983333333337</v>
      </c>
      <c r="U200" s="29">
        <f t="shared" si="130"/>
        <v>51.233333333337214</v>
      </c>
    </row>
    <row r="201" spans="1:21" x14ac:dyDescent="0.3">
      <c r="A201" s="39">
        <v>43532</v>
      </c>
      <c r="B201" s="10" t="s">
        <v>26</v>
      </c>
      <c r="C201" s="29">
        <v>11038.85</v>
      </c>
      <c r="D201" s="29">
        <v>11049</v>
      </c>
      <c r="E201" s="29">
        <v>11008.95</v>
      </c>
      <c r="F201" s="29">
        <v>11035.4</v>
      </c>
      <c r="G201" s="12">
        <f t="shared" si="123"/>
        <v>11031.116666666667</v>
      </c>
      <c r="H201" s="12">
        <f t="shared" si="124"/>
        <v>11028.975</v>
      </c>
      <c r="I201" s="12">
        <f t="shared" si="125"/>
        <v>11033.258333333333</v>
      </c>
      <c r="J201" s="29">
        <f t="shared" si="126"/>
        <v>4.2833333333328483</v>
      </c>
      <c r="N201" s="29">
        <v>27686.15</v>
      </c>
      <c r="O201" s="29">
        <v>27811.35</v>
      </c>
      <c r="P201" s="29">
        <v>27645.4</v>
      </c>
      <c r="Q201" s="29">
        <v>27761.8</v>
      </c>
      <c r="R201" s="12">
        <f t="shared" si="127"/>
        <v>27739.516666666666</v>
      </c>
      <c r="S201" s="12">
        <f t="shared" si="128"/>
        <v>27728.375</v>
      </c>
      <c r="T201" s="12">
        <f t="shared" si="129"/>
        <v>27750.658333333333</v>
      </c>
      <c r="U201" s="29">
        <f t="shared" si="130"/>
        <v>22.283333333332848</v>
      </c>
    </row>
    <row r="202" spans="1:21" x14ac:dyDescent="0.3">
      <c r="A202" s="39">
        <v>43535</v>
      </c>
      <c r="B202" s="10" t="s">
        <v>27</v>
      </c>
      <c r="C202">
        <v>11068.75</v>
      </c>
      <c r="D202">
        <v>11180.9</v>
      </c>
      <c r="E202">
        <v>11059.85</v>
      </c>
      <c r="F202">
        <v>11168.05</v>
      </c>
      <c r="G202" s="12">
        <f t="shared" ref="G202:G213" si="131">(D202+E202+F202)/3</f>
        <v>11136.266666666668</v>
      </c>
      <c r="H202" s="12">
        <f t="shared" ref="H202:H213" si="132">(D202+E202)/2</f>
        <v>11120.375</v>
      </c>
      <c r="I202" s="12">
        <f t="shared" ref="I202:I213" si="133">(G202-H202)+G202</f>
        <v>11152.158333333336</v>
      </c>
      <c r="J202" s="29">
        <f t="shared" ref="J202:J213" si="134">ABS(I202-H202)</f>
        <v>31.783333333336486</v>
      </c>
      <c r="N202">
        <v>27840.1</v>
      </c>
      <c r="O202">
        <v>28035.599999999999</v>
      </c>
      <c r="P202">
        <v>27791.25</v>
      </c>
      <c r="Q202">
        <v>27966.65</v>
      </c>
      <c r="R202" s="12">
        <f t="shared" ref="R202:R227" si="135">(O202+P202+Q202)/3</f>
        <v>27931.166666666668</v>
      </c>
      <c r="S202" s="12">
        <f t="shared" ref="S202:S227" si="136">(O202+P202)/2</f>
        <v>27913.424999999999</v>
      </c>
      <c r="T202" s="12">
        <f t="shared" ref="T202:T227" si="137">(R202-S202)+R202</f>
        <v>27948.908333333336</v>
      </c>
      <c r="U202" s="29">
        <f t="shared" ref="U202:U227" si="138">ABS(T202-S202)</f>
        <v>35.483333333337214</v>
      </c>
    </row>
    <row r="203" spans="1:21" x14ac:dyDescent="0.3">
      <c r="A203" s="39">
        <v>43536</v>
      </c>
      <c r="B203" s="10" t="s">
        <v>28</v>
      </c>
      <c r="C203">
        <v>11231.35</v>
      </c>
      <c r="D203">
        <v>11320.4</v>
      </c>
      <c r="E203">
        <v>11227</v>
      </c>
      <c r="F203">
        <v>11301.2</v>
      </c>
      <c r="G203" s="12">
        <f t="shared" si="131"/>
        <v>11282.866666666669</v>
      </c>
      <c r="H203" s="12">
        <f t="shared" si="132"/>
        <v>11273.7</v>
      </c>
      <c r="I203" s="12">
        <f t="shared" si="133"/>
        <v>11292.033333333336</v>
      </c>
      <c r="J203" s="29">
        <f t="shared" si="134"/>
        <v>18.333333333335759</v>
      </c>
      <c r="N203">
        <v>28168.2</v>
      </c>
      <c r="O203">
        <v>28488.1</v>
      </c>
      <c r="P203">
        <v>28142.25</v>
      </c>
      <c r="Q203">
        <v>28443.7</v>
      </c>
      <c r="R203" s="12">
        <f t="shared" si="135"/>
        <v>28358.016666666666</v>
      </c>
      <c r="S203" s="12">
        <f t="shared" si="136"/>
        <v>28315.174999999999</v>
      </c>
      <c r="T203" s="12">
        <f t="shared" si="137"/>
        <v>28400.858333333334</v>
      </c>
      <c r="U203" s="29">
        <f t="shared" si="138"/>
        <v>85.683333333334303</v>
      </c>
    </row>
    <row r="204" spans="1:21" x14ac:dyDescent="0.3">
      <c r="A204" s="39">
        <v>43537</v>
      </c>
      <c r="B204" s="10" t="s">
        <v>29</v>
      </c>
      <c r="C204">
        <v>11326.2</v>
      </c>
      <c r="D204">
        <v>11352.3</v>
      </c>
      <c r="E204">
        <v>11276.6</v>
      </c>
      <c r="F204">
        <v>11341.7</v>
      </c>
      <c r="G204" s="12">
        <f t="shared" si="131"/>
        <v>11323.533333333335</v>
      </c>
      <c r="H204" s="12">
        <f t="shared" si="132"/>
        <v>11314.45</v>
      </c>
      <c r="I204" s="12">
        <f t="shared" si="133"/>
        <v>11332.616666666669</v>
      </c>
      <c r="J204" s="29">
        <f t="shared" si="134"/>
        <v>18.166666666667879</v>
      </c>
      <c r="N204">
        <v>28480.3</v>
      </c>
      <c r="O204">
        <v>28927.7</v>
      </c>
      <c r="P204">
        <v>28353.65</v>
      </c>
      <c r="Q204">
        <v>28884.3</v>
      </c>
      <c r="R204" s="12">
        <f t="shared" si="135"/>
        <v>28721.883333333335</v>
      </c>
      <c r="S204" s="12">
        <f t="shared" si="136"/>
        <v>28640.675000000003</v>
      </c>
      <c r="T204" s="12">
        <f t="shared" si="137"/>
        <v>28803.091666666667</v>
      </c>
      <c r="U204" s="29">
        <f t="shared" si="138"/>
        <v>162.41666666666424</v>
      </c>
    </row>
    <row r="205" spans="1:21" x14ac:dyDescent="0.3">
      <c r="A205" s="39">
        <v>43538</v>
      </c>
      <c r="B205" s="10" t="s">
        <v>30</v>
      </c>
      <c r="C205">
        <v>11382.5</v>
      </c>
      <c r="D205">
        <v>11383.45</v>
      </c>
      <c r="E205">
        <v>11313.75</v>
      </c>
      <c r="F205">
        <v>11343.25</v>
      </c>
      <c r="G205" s="12">
        <f t="shared" si="131"/>
        <v>11346.816666666666</v>
      </c>
      <c r="H205" s="12">
        <f t="shared" si="132"/>
        <v>11348.6</v>
      </c>
      <c r="I205" s="12">
        <f t="shared" si="133"/>
        <v>11345.033333333331</v>
      </c>
      <c r="J205" s="29">
        <f t="shared" si="134"/>
        <v>3.5666666666693345</v>
      </c>
      <c r="N205">
        <v>29028.9</v>
      </c>
      <c r="O205">
        <v>29070.35</v>
      </c>
      <c r="P205">
        <v>28819.75</v>
      </c>
      <c r="Q205">
        <v>28923.1</v>
      </c>
      <c r="R205" s="12">
        <f t="shared" si="135"/>
        <v>28937.733333333334</v>
      </c>
      <c r="S205" s="12">
        <f t="shared" si="136"/>
        <v>28945.05</v>
      </c>
      <c r="T205" s="12">
        <f t="shared" si="137"/>
        <v>28930.416666666668</v>
      </c>
      <c r="U205" s="29">
        <f t="shared" si="138"/>
        <v>14.633333333331393</v>
      </c>
    </row>
    <row r="206" spans="1:21" x14ac:dyDescent="0.3">
      <c r="A206" s="39">
        <v>43539</v>
      </c>
      <c r="B206" s="10" t="s">
        <v>26</v>
      </c>
      <c r="C206">
        <v>11376.85</v>
      </c>
      <c r="D206">
        <v>11487</v>
      </c>
      <c r="E206">
        <v>11370.8</v>
      </c>
      <c r="F206">
        <v>11426.85</v>
      </c>
      <c r="G206" s="12">
        <f t="shared" si="131"/>
        <v>11428.216666666667</v>
      </c>
      <c r="H206" s="12">
        <f t="shared" si="132"/>
        <v>11428.9</v>
      </c>
      <c r="I206" s="12">
        <f t="shared" si="133"/>
        <v>11427.533333333335</v>
      </c>
      <c r="J206" s="29">
        <f t="shared" si="134"/>
        <v>1.3666666666649689</v>
      </c>
      <c r="N206">
        <v>29007</v>
      </c>
      <c r="O206">
        <v>29520.7</v>
      </c>
      <c r="P206">
        <v>28990.85</v>
      </c>
      <c r="Q206">
        <v>29381.45</v>
      </c>
      <c r="R206" s="12">
        <f t="shared" si="135"/>
        <v>29297.666666666668</v>
      </c>
      <c r="S206" s="12">
        <f t="shared" si="136"/>
        <v>29255.775000000001</v>
      </c>
      <c r="T206" s="12">
        <f t="shared" si="137"/>
        <v>29339.558333333334</v>
      </c>
      <c r="U206" s="29">
        <f t="shared" si="138"/>
        <v>83.783333333332848</v>
      </c>
    </row>
    <row r="207" spans="1:21" x14ac:dyDescent="0.3">
      <c r="A207" s="39">
        <v>43542</v>
      </c>
      <c r="B207" s="10" t="s">
        <v>27</v>
      </c>
      <c r="C207">
        <v>11473.85</v>
      </c>
      <c r="D207">
        <v>11530.15</v>
      </c>
      <c r="E207">
        <v>11412.5</v>
      </c>
      <c r="F207">
        <v>11462.2</v>
      </c>
      <c r="G207" s="12">
        <f t="shared" si="131"/>
        <v>11468.283333333335</v>
      </c>
      <c r="H207" s="12">
        <f t="shared" si="132"/>
        <v>11471.325000000001</v>
      </c>
      <c r="I207" s="12">
        <f t="shared" si="133"/>
        <v>11465.241666666669</v>
      </c>
      <c r="J207" s="29">
        <f t="shared" si="134"/>
        <v>6.0833333333321207</v>
      </c>
      <c r="N207">
        <v>29521.599999999999</v>
      </c>
      <c r="O207">
        <v>29812</v>
      </c>
      <c r="P207">
        <v>29361.65</v>
      </c>
      <c r="Q207">
        <v>29596.1</v>
      </c>
      <c r="R207" s="12">
        <f t="shared" si="135"/>
        <v>29589.916666666668</v>
      </c>
      <c r="S207" s="12">
        <f t="shared" si="136"/>
        <v>29586.825000000001</v>
      </c>
      <c r="T207" s="12">
        <f t="shared" si="137"/>
        <v>29593.008333333335</v>
      </c>
      <c r="U207" s="29">
        <f t="shared" si="138"/>
        <v>6.1833333333343035</v>
      </c>
    </row>
    <row r="208" spans="1:21" x14ac:dyDescent="0.3">
      <c r="A208" s="39">
        <v>43543</v>
      </c>
      <c r="B208" s="10" t="s">
        <v>28</v>
      </c>
      <c r="C208">
        <v>11500.3</v>
      </c>
      <c r="D208">
        <v>11543.85</v>
      </c>
      <c r="E208">
        <v>11451.25</v>
      </c>
      <c r="F208">
        <v>11532.4</v>
      </c>
      <c r="G208" s="12">
        <f t="shared" si="131"/>
        <v>11509.166666666666</v>
      </c>
      <c r="H208" s="12">
        <f t="shared" si="132"/>
        <v>11497.55</v>
      </c>
      <c r="I208" s="12">
        <f t="shared" si="133"/>
        <v>11520.783333333333</v>
      </c>
      <c r="J208" s="29">
        <f t="shared" si="134"/>
        <v>23.233333333333576</v>
      </c>
      <c r="N208">
        <v>29702.6</v>
      </c>
      <c r="O208">
        <v>29799.75</v>
      </c>
      <c r="P208">
        <v>29547.7</v>
      </c>
      <c r="Q208">
        <v>29767.85</v>
      </c>
      <c r="R208" s="12">
        <f t="shared" si="135"/>
        <v>29705.099999999995</v>
      </c>
      <c r="S208" s="12">
        <f t="shared" si="136"/>
        <v>29673.724999999999</v>
      </c>
      <c r="T208" s="12">
        <f t="shared" si="137"/>
        <v>29736.474999999991</v>
      </c>
      <c r="U208" s="29">
        <f t="shared" si="138"/>
        <v>62.749999999992724</v>
      </c>
    </row>
    <row r="209" spans="1:21" x14ac:dyDescent="0.3">
      <c r="A209" s="39">
        <v>43544</v>
      </c>
      <c r="B209" s="10" t="s">
        <v>29</v>
      </c>
      <c r="C209">
        <v>11553.35</v>
      </c>
      <c r="D209">
        <v>11556.1</v>
      </c>
      <c r="E209">
        <v>11503.1</v>
      </c>
      <c r="F209">
        <v>11521.05</v>
      </c>
      <c r="G209" s="12">
        <f t="shared" si="131"/>
        <v>11526.75</v>
      </c>
      <c r="H209" s="12">
        <f t="shared" si="132"/>
        <v>11529.6</v>
      </c>
      <c r="I209" s="12">
        <f t="shared" si="133"/>
        <v>11523.9</v>
      </c>
      <c r="J209" s="29">
        <f t="shared" si="134"/>
        <v>5.7000000000007276</v>
      </c>
      <c r="N209">
        <v>29769.65</v>
      </c>
      <c r="O209">
        <v>29885.200000000001</v>
      </c>
      <c r="P209">
        <v>29633.5</v>
      </c>
      <c r="Q209">
        <v>29832.2</v>
      </c>
      <c r="R209" s="12">
        <f t="shared" si="135"/>
        <v>29783.633333333331</v>
      </c>
      <c r="S209" s="12">
        <f t="shared" si="136"/>
        <v>29759.35</v>
      </c>
      <c r="T209" s="12">
        <f t="shared" si="137"/>
        <v>29807.916666666664</v>
      </c>
      <c r="U209" s="29">
        <f t="shared" si="138"/>
        <v>48.566666666665697</v>
      </c>
    </row>
    <row r="210" spans="1:21" x14ac:dyDescent="0.3">
      <c r="A210" s="39">
        <v>43546</v>
      </c>
      <c r="B210" s="10" t="s">
        <v>26</v>
      </c>
      <c r="C210">
        <v>11549.2</v>
      </c>
      <c r="D210">
        <v>11572.8</v>
      </c>
      <c r="E210">
        <v>11434.55</v>
      </c>
      <c r="F210">
        <v>11456.9</v>
      </c>
      <c r="G210" s="12">
        <f t="shared" si="131"/>
        <v>11488.083333333334</v>
      </c>
      <c r="H210" s="12">
        <f t="shared" si="132"/>
        <v>11503.674999999999</v>
      </c>
      <c r="I210" s="12">
        <f t="shared" si="133"/>
        <v>11472.491666666669</v>
      </c>
      <c r="J210" s="29">
        <f t="shared" si="134"/>
        <v>31.183333333330665</v>
      </c>
      <c r="N210">
        <v>29920.75</v>
      </c>
      <c r="O210">
        <v>30008.1</v>
      </c>
      <c r="P210">
        <v>29508.7</v>
      </c>
      <c r="Q210">
        <v>29582.5</v>
      </c>
      <c r="R210" s="12">
        <f t="shared" si="135"/>
        <v>29699.766666666666</v>
      </c>
      <c r="S210" s="12">
        <f t="shared" si="136"/>
        <v>29758.400000000001</v>
      </c>
      <c r="T210" s="12">
        <f t="shared" si="137"/>
        <v>29641.133333333331</v>
      </c>
      <c r="U210" s="29">
        <f t="shared" si="138"/>
        <v>117.26666666667006</v>
      </c>
    </row>
    <row r="211" spans="1:21" x14ac:dyDescent="0.3">
      <c r="A211" s="39">
        <v>43549</v>
      </c>
      <c r="B211" s="10" t="s">
        <v>27</v>
      </c>
      <c r="C211">
        <v>11395.65</v>
      </c>
      <c r="D211">
        <v>11395.65</v>
      </c>
      <c r="E211">
        <v>11311.6</v>
      </c>
      <c r="F211">
        <v>11354.25</v>
      </c>
      <c r="G211" s="12">
        <f t="shared" si="131"/>
        <v>11353.833333333334</v>
      </c>
      <c r="H211" s="12">
        <f t="shared" si="132"/>
        <v>11353.625</v>
      </c>
      <c r="I211" s="12">
        <f t="shared" si="133"/>
        <v>11354.041666666668</v>
      </c>
      <c r="J211" s="29">
        <f t="shared" si="134"/>
        <v>0.41666666666787933</v>
      </c>
      <c r="N211">
        <v>29329.4</v>
      </c>
      <c r="O211">
        <v>29329.4</v>
      </c>
      <c r="P211">
        <v>29156.25</v>
      </c>
      <c r="Q211">
        <v>29281.200000000001</v>
      </c>
      <c r="R211" s="12">
        <f t="shared" si="135"/>
        <v>29255.616666666669</v>
      </c>
      <c r="S211" s="12">
        <f t="shared" si="136"/>
        <v>29242.825000000001</v>
      </c>
      <c r="T211" s="12">
        <f t="shared" si="137"/>
        <v>29268.408333333336</v>
      </c>
      <c r="U211" s="29">
        <f t="shared" si="138"/>
        <v>25.583333333335759</v>
      </c>
    </row>
    <row r="212" spans="1:21" x14ac:dyDescent="0.3">
      <c r="A212" s="39">
        <v>43550</v>
      </c>
      <c r="B212" s="10" t="s">
        <v>28</v>
      </c>
      <c r="C212">
        <v>11375.2</v>
      </c>
      <c r="D212">
        <v>11496.75</v>
      </c>
      <c r="E212">
        <v>11352.45</v>
      </c>
      <c r="F212">
        <v>11483.25</v>
      </c>
      <c r="G212" s="12">
        <f t="shared" si="131"/>
        <v>11444.15</v>
      </c>
      <c r="H212" s="12">
        <f t="shared" si="132"/>
        <v>11424.6</v>
      </c>
      <c r="I212" s="12">
        <f t="shared" si="133"/>
        <v>11463.699999999999</v>
      </c>
      <c r="J212" s="29">
        <f t="shared" si="134"/>
        <v>39.099999999998545</v>
      </c>
      <c r="N212">
        <v>29300.400000000001</v>
      </c>
      <c r="O212">
        <v>29950.15</v>
      </c>
      <c r="P212">
        <v>29278.5</v>
      </c>
      <c r="Q212">
        <v>29882.15</v>
      </c>
      <c r="R212" s="12">
        <f t="shared" si="135"/>
        <v>29703.600000000002</v>
      </c>
      <c r="S212" s="12">
        <f t="shared" si="136"/>
        <v>29614.325000000001</v>
      </c>
      <c r="T212" s="12">
        <f t="shared" si="137"/>
        <v>29792.875000000004</v>
      </c>
      <c r="U212" s="29">
        <f t="shared" si="138"/>
        <v>178.55000000000291</v>
      </c>
    </row>
    <row r="213" spans="1:21" x14ac:dyDescent="0.3">
      <c r="A213" s="39">
        <v>43551</v>
      </c>
      <c r="B213" s="10" t="s">
        <v>29</v>
      </c>
      <c r="C213">
        <v>11531.45</v>
      </c>
      <c r="D213">
        <v>11546.2</v>
      </c>
      <c r="E213">
        <v>11413</v>
      </c>
      <c r="F213">
        <v>11445.05</v>
      </c>
      <c r="G213" s="12">
        <f t="shared" si="131"/>
        <v>11468.083333333334</v>
      </c>
      <c r="H213" s="12">
        <f t="shared" si="132"/>
        <v>11479.6</v>
      </c>
      <c r="I213" s="12">
        <f t="shared" si="133"/>
        <v>11456.566666666668</v>
      </c>
      <c r="J213" s="29">
        <f t="shared" si="134"/>
        <v>23.033333333332848</v>
      </c>
      <c r="N213">
        <v>30034.15</v>
      </c>
      <c r="O213">
        <v>30262.55</v>
      </c>
      <c r="P213">
        <v>29790.25</v>
      </c>
      <c r="Q213">
        <v>30019.8</v>
      </c>
      <c r="R213" s="12">
        <f t="shared" si="135"/>
        <v>30024.2</v>
      </c>
      <c r="S213" s="12">
        <f t="shared" si="136"/>
        <v>30026.400000000001</v>
      </c>
      <c r="T213" s="12">
        <f t="shared" si="137"/>
        <v>30022</v>
      </c>
      <c r="U213" s="29">
        <f t="shared" si="138"/>
        <v>4.4000000000014552</v>
      </c>
    </row>
    <row r="214" spans="1:21" x14ac:dyDescent="0.3">
      <c r="A214" s="39">
        <v>43552</v>
      </c>
      <c r="B214" s="10" t="s">
        <v>30</v>
      </c>
      <c r="C214" s="29">
        <v>11463.65</v>
      </c>
      <c r="D214">
        <v>11588.5</v>
      </c>
      <c r="E214">
        <v>11452.45</v>
      </c>
      <c r="F214">
        <v>11570</v>
      </c>
      <c r="G214" s="12">
        <f t="shared" ref="G214:G224" si="139">(D214+E214+F214)/3</f>
        <v>11536.983333333332</v>
      </c>
      <c r="H214" s="12">
        <f t="shared" ref="H214:H224" si="140">(D214+E214)/2</f>
        <v>11520.475</v>
      </c>
      <c r="I214" s="12">
        <f t="shared" ref="I214:I224" si="141">(G214-H214)+G214</f>
        <v>11553.491666666663</v>
      </c>
      <c r="J214" s="29">
        <f t="shared" ref="J214:J224" si="142">ABS(I214-H214)</f>
        <v>33.016666666662786</v>
      </c>
      <c r="N214" s="29">
        <v>30064.799999999999</v>
      </c>
      <c r="O214">
        <v>30496.05</v>
      </c>
      <c r="P214">
        <v>29969.1</v>
      </c>
      <c r="Q214">
        <v>30420.55</v>
      </c>
      <c r="R214" s="12">
        <f t="shared" si="135"/>
        <v>30295.233333333334</v>
      </c>
      <c r="S214" s="12">
        <f t="shared" si="136"/>
        <v>30232.574999999997</v>
      </c>
      <c r="T214" s="12">
        <f t="shared" si="137"/>
        <v>30357.89166666667</v>
      </c>
      <c r="U214" s="29">
        <f t="shared" si="138"/>
        <v>125.31666666667297</v>
      </c>
    </row>
    <row r="215" spans="1:21" x14ac:dyDescent="0.3">
      <c r="A215" s="39">
        <v>43553</v>
      </c>
      <c r="B215" s="10" t="s">
        <v>26</v>
      </c>
      <c r="C215" s="29">
        <v>11625.45</v>
      </c>
      <c r="D215">
        <v>11630.35</v>
      </c>
      <c r="E215">
        <v>11570.15</v>
      </c>
      <c r="F215">
        <v>11623.9</v>
      </c>
      <c r="G215" s="12">
        <f t="shared" si="139"/>
        <v>11608.133333333333</v>
      </c>
      <c r="H215" s="12">
        <f t="shared" si="140"/>
        <v>11600.25</v>
      </c>
      <c r="I215" s="12">
        <f t="shared" si="141"/>
        <v>11616.016666666666</v>
      </c>
      <c r="J215" s="29">
        <f t="shared" si="142"/>
        <v>15.766666666666424</v>
      </c>
      <c r="N215" s="29">
        <v>30480.35</v>
      </c>
      <c r="O215">
        <v>30499.15</v>
      </c>
      <c r="P215">
        <v>30235.9</v>
      </c>
      <c r="Q215" s="30">
        <v>30426.799999999999</v>
      </c>
      <c r="R215" s="12">
        <f t="shared" si="135"/>
        <v>30387.283333333336</v>
      </c>
      <c r="S215" s="12">
        <f t="shared" si="136"/>
        <v>30367.525000000001</v>
      </c>
      <c r="T215" s="12">
        <f t="shared" si="137"/>
        <v>30407.041666666672</v>
      </c>
      <c r="U215" s="29">
        <f t="shared" si="138"/>
        <v>39.516666666670062</v>
      </c>
    </row>
    <row r="216" spans="1:21" x14ac:dyDescent="0.3">
      <c r="A216" s="39">
        <v>43556</v>
      </c>
      <c r="B216" s="10" t="s">
        <v>27</v>
      </c>
      <c r="C216" s="29">
        <v>11665.2</v>
      </c>
      <c r="D216" s="29">
        <v>11738.1</v>
      </c>
      <c r="E216" s="29">
        <v>11644.75</v>
      </c>
      <c r="F216" s="29">
        <v>11669.15</v>
      </c>
      <c r="G216" s="12">
        <f t="shared" si="139"/>
        <v>11684</v>
      </c>
      <c r="H216" s="12">
        <f t="shared" si="140"/>
        <v>11691.424999999999</v>
      </c>
      <c r="I216" s="12">
        <f t="shared" si="141"/>
        <v>11676.575000000001</v>
      </c>
      <c r="J216" s="29">
        <f t="shared" si="142"/>
        <v>14.849999999998545</v>
      </c>
      <c r="N216" s="29">
        <v>30537.599999999999</v>
      </c>
      <c r="O216" s="29">
        <v>30648.1</v>
      </c>
      <c r="P216" s="29">
        <v>30218.35</v>
      </c>
      <c r="Q216" s="29">
        <v>30326.5</v>
      </c>
      <c r="R216" s="12">
        <f t="shared" si="135"/>
        <v>30397.649999999998</v>
      </c>
      <c r="S216" s="12">
        <f t="shared" si="136"/>
        <v>30433.224999999999</v>
      </c>
      <c r="T216" s="12">
        <f t="shared" si="137"/>
        <v>30362.074999999997</v>
      </c>
      <c r="U216" s="29">
        <f t="shared" si="138"/>
        <v>71.150000000001455</v>
      </c>
    </row>
    <row r="217" spans="1:21" x14ac:dyDescent="0.3">
      <c r="A217" s="39">
        <v>43557</v>
      </c>
      <c r="B217" s="10" t="s">
        <v>28</v>
      </c>
      <c r="C217" s="29">
        <v>11711.55</v>
      </c>
      <c r="D217" s="29">
        <v>11729.35</v>
      </c>
      <c r="E217" s="29">
        <v>11655.85</v>
      </c>
      <c r="F217" s="29">
        <v>11713.2</v>
      </c>
      <c r="G217" s="12">
        <f t="shared" si="139"/>
        <v>11699.466666666667</v>
      </c>
      <c r="H217" s="12">
        <f t="shared" si="140"/>
        <v>11692.6</v>
      </c>
      <c r="I217" s="12">
        <f t="shared" si="141"/>
        <v>11706.333333333334</v>
      </c>
      <c r="J217" s="29">
        <f t="shared" si="142"/>
        <v>13.733333333333576</v>
      </c>
      <c r="N217" s="29">
        <v>30450.1</v>
      </c>
      <c r="O217" s="29">
        <v>30452.9</v>
      </c>
      <c r="P217" s="29">
        <v>30155.85</v>
      </c>
      <c r="Q217" s="29">
        <v>30354.25</v>
      </c>
      <c r="R217" s="12">
        <f t="shared" si="135"/>
        <v>30321</v>
      </c>
      <c r="S217" s="12">
        <f t="shared" si="136"/>
        <v>30304.375</v>
      </c>
      <c r="T217" s="12">
        <f t="shared" si="137"/>
        <v>30337.625</v>
      </c>
      <c r="U217" s="29">
        <f t="shared" si="138"/>
        <v>33.25</v>
      </c>
    </row>
    <row r="218" spans="1:21" x14ac:dyDescent="0.3">
      <c r="A218" s="39">
        <v>43558</v>
      </c>
      <c r="B218" s="10" t="s">
        <v>29</v>
      </c>
      <c r="C218" s="29">
        <v>11735.3</v>
      </c>
      <c r="D218" s="29">
        <v>11761</v>
      </c>
      <c r="E218" s="29">
        <v>11629.15</v>
      </c>
      <c r="F218" s="29">
        <v>11643.95</v>
      </c>
      <c r="G218" s="12">
        <f t="shared" si="139"/>
        <v>11678.033333333335</v>
      </c>
      <c r="H218" s="12">
        <f t="shared" si="140"/>
        <v>11695.075000000001</v>
      </c>
      <c r="I218" s="12">
        <f t="shared" si="141"/>
        <v>11660.991666666669</v>
      </c>
      <c r="J218" s="29">
        <f t="shared" si="142"/>
        <v>34.083333333332121</v>
      </c>
      <c r="N218" s="29">
        <v>30440.85</v>
      </c>
      <c r="O218" s="29">
        <v>30602.55</v>
      </c>
      <c r="P218" s="29">
        <v>30036.25</v>
      </c>
      <c r="Q218" s="29">
        <v>30093.3</v>
      </c>
      <c r="R218" s="12">
        <f t="shared" si="135"/>
        <v>30244.033333333336</v>
      </c>
      <c r="S218" s="12">
        <f t="shared" si="136"/>
        <v>30319.4</v>
      </c>
      <c r="T218" s="12">
        <f t="shared" si="137"/>
        <v>30168.666666666672</v>
      </c>
      <c r="U218" s="29">
        <f t="shared" si="138"/>
        <v>150.73333333332994</v>
      </c>
    </row>
    <row r="219" spans="1:21" x14ac:dyDescent="0.3">
      <c r="A219" s="39">
        <v>43559</v>
      </c>
      <c r="B219" s="10" t="s">
        <v>30</v>
      </c>
      <c r="C219" s="29">
        <v>11660.2</v>
      </c>
      <c r="D219" s="29">
        <v>11662.55</v>
      </c>
      <c r="E219" s="29">
        <v>11559.2</v>
      </c>
      <c r="F219" s="29">
        <v>11598</v>
      </c>
      <c r="G219" s="12">
        <f t="shared" si="139"/>
        <v>11606.583333333334</v>
      </c>
      <c r="H219" s="12">
        <f t="shared" si="140"/>
        <v>11610.875</v>
      </c>
      <c r="I219" s="12">
        <f t="shared" si="141"/>
        <v>11602.291666666668</v>
      </c>
      <c r="J219" s="29">
        <f t="shared" si="142"/>
        <v>8.5833333333321207</v>
      </c>
      <c r="N219" s="29">
        <v>30147.3</v>
      </c>
      <c r="O219" s="29">
        <v>30245.7</v>
      </c>
      <c r="P219" s="29">
        <v>29809.9</v>
      </c>
      <c r="Q219" s="29">
        <v>29904.9</v>
      </c>
      <c r="R219" s="12">
        <f t="shared" si="135"/>
        <v>29986.833333333332</v>
      </c>
      <c r="S219" s="12">
        <f t="shared" si="136"/>
        <v>30027.800000000003</v>
      </c>
      <c r="T219" s="12">
        <f t="shared" si="137"/>
        <v>29945.866666666661</v>
      </c>
      <c r="U219" s="29">
        <f t="shared" si="138"/>
        <v>81.933333333341579</v>
      </c>
    </row>
    <row r="220" spans="1:21" x14ac:dyDescent="0.3">
      <c r="A220" s="39">
        <v>43560</v>
      </c>
      <c r="B220" s="10" t="s">
        <v>26</v>
      </c>
      <c r="C220" s="29">
        <v>11638.4</v>
      </c>
      <c r="D220" s="29">
        <v>11689.65</v>
      </c>
      <c r="E220" s="29">
        <v>11609.5</v>
      </c>
      <c r="F220" s="29">
        <v>11665.95</v>
      </c>
      <c r="G220" s="12">
        <f t="shared" si="139"/>
        <v>11655.033333333335</v>
      </c>
      <c r="H220" s="12">
        <f t="shared" si="140"/>
        <v>11649.575000000001</v>
      </c>
      <c r="I220" s="12">
        <f t="shared" si="141"/>
        <v>11660.491666666669</v>
      </c>
      <c r="J220" s="29">
        <f t="shared" si="142"/>
        <v>10.916666666667879</v>
      </c>
      <c r="N220" s="29">
        <v>30002.85</v>
      </c>
      <c r="O220" s="29">
        <v>30174</v>
      </c>
      <c r="P220" s="29">
        <v>29850</v>
      </c>
      <c r="Q220" s="29">
        <v>30084.65</v>
      </c>
      <c r="R220" s="12">
        <f t="shared" si="135"/>
        <v>30036.216666666664</v>
      </c>
      <c r="S220" s="12">
        <f t="shared" si="136"/>
        <v>30012</v>
      </c>
      <c r="T220" s="12">
        <f t="shared" si="137"/>
        <v>30060.433333333327</v>
      </c>
      <c r="U220" s="29">
        <f t="shared" si="138"/>
        <v>48.433333333327028</v>
      </c>
    </row>
    <row r="221" spans="1:21" x14ac:dyDescent="0.3">
      <c r="A221" s="39">
        <v>43563</v>
      </c>
      <c r="B221" s="10" t="s">
        <v>27</v>
      </c>
      <c r="C221" s="29">
        <v>11704.35</v>
      </c>
      <c r="D221" s="30">
        <v>11710.3</v>
      </c>
      <c r="E221" s="30">
        <v>11549.1</v>
      </c>
      <c r="F221" s="30">
        <v>11604.5</v>
      </c>
      <c r="G221" s="12">
        <f t="shared" si="139"/>
        <v>11621.300000000001</v>
      </c>
      <c r="H221" s="12">
        <f t="shared" si="140"/>
        <v>11629.7</v>
      </c>
      <c r="I221" s="12">
        <f t="shared" si="141"/>
        <v>11612.900000000001</v>
      </c>
      <c r="J221" s="29">
        <f t="shared" si="142"/>
        <v>16.799999999999272</v>
      </c>
      <c r="N221" s="29">
        <v>30201.5</v>
      </c>
      <c r="O221" s="30">
        <v>30232.05</v>
      </c>
      <c r="P221" s="30">
        <v>29716.6</v>
      </c>
      <c r="Q221" s="30">
        <v>29845.3</v>
      </c>
      <c r="R221" s="12">
        <f t="shared" si="135"/>
        <v>29931.316666666666</v>
      </c>
      <c r="S221" s="12">
        <f t="shared" si="136"/>
        <v>29974.324999999997</v>
      </c>
      <c r="T221" s="12">
        <f t="shared" si="137"/>
        <v>29888.308333333334</v>
      </c>
      <c r="U221" s="29">
        <f t="shared" si="138"/>
        <v>86.016666666662786</v>
      </c>
    </row>
    <row r="222" spans="1:21" x14ac:dyDescent="0.3">
      <c r="A222" s="39">
        <v>43564</v>
      </c>
      <c r="B222" s="10" t="s">
        <v>28</v>
      </c>
      <c r="C222" s="29">
        <v>11612.05</v>
      </c>
      <c r="D222" s="30">
        <v>11683.9</v>
      </c>
      <c r="E222" s="30">
        <v>11569.7</v>
      </c>
      <c r="F222" s="30">
        <v>11671.95</v>
      </c>
      <c r="G222" s="12">
        <f t="shared" si="139"/>
        <v>11641.85</v>
      </c>
      <c r="H222" s="12">
        <f t="shared" si="140"/>
        <v>11626.8</v>
      </c>
      <c r="I222" s="12">
        <f t="shared" si="141"/>
        <v>11656.900000000001</v>
      </c>
      <c r="J222" s="29">
        <f t="shared" si="142"/>
        <v>30.100000000002183</v>
      </c>
      <c r="N222" s="29">
        <v>29901.5</v>
      </c>
      <c r="O222" s="30">
        <v>30165.05</v>
      </c>
      <c r="P222" s="30">
        <v>29703.55</v>
      </c>
      <c r="Q222" s="30">
        <v>30113.85</v>
      </c>
      <c r="R222" s="12">
        <f t="shared" si="135"/>
        <v>29994.149999999998</v>
      </c>
      <c r="S222" s="12">
        <f t="shared" si="136"/>
        <v>29934.3</v>
      </c>
      <c r="T222" s="12">
        <f t="shared" si="137"/>
        <v>30053.999999999996</v>
      </c>
      <c r="U222" s="29">
        <f t="shared" si="138"/>
        <v>119.69999999999709</v>
      </c>
    </row>
    <row r="223" spans="1:21" x14ac:dyDescent="0.3">
      <c r="A223" s="39">
        <v>43565</v>
      </c>
      <c r="B223" s="10" t="s">
        <v>29</v>
      </c>
      <c r="C223" s="29">
        <v>11646.85</v>
      </c>
      <c r="D223" s="30">
        <v>11680.05</v>
      </c>
      <c r="E223" s="30">
        <v>11571.75</v>
      </c>
      <c r="F223" s="30">
        <v>11584.3</v>
      </c>
      <c r="G223" s="12">
        <f t="shared" si="139"/>
        <v>11612.033333333333</v>
      </c>
      <c r="H223" s="12">
        <f t="shared" si="140"/>
        <v>11625.9</v>
      </c>
      <c r="I223" s="12">
        <f t="shared" si="141"/>
        <v>11598.166666666666</v>
      </c>
      <c r="J223" s="29">
        <f t="shared" si="142"/>
        <v>27.733333333333576</v>
      </c>
      <c r="N223" s="29">
        <v>29916.6</v>
      </c>
      <c r="O223" s="30">
        <v>30155.75</v>
      </c>
      <c r="P223" s="30">
        <v>29768.1</v>
      </c>
      <c r="Q223" s="30">
        <v>29803.5</v>
      </c>
      <c r="R223" s="12">
        <f t="shared" si="135"/>
        <v>29909.116666666669</v>
      </c>
      <c r="S223" s="12">
        <f t="shared" si="136"/>
        <v>29961.924999999999</v>
      </c>
      <c r="T223" s="12">
        <f t="shared" si="137"/>
        <v>29856.308333333338</v>
      </c>
      <c r="U223" s="29">
        <f t="shared" si="138"/>
        <v>105.61666666666133</v>
      </c>
    </row>
    <row r="224" spans="1:21" x14ac:dyDescent="0.3">
      <c r="A224" s="39">
        <v>43566</v>
      </c>
      <c r="B224" s="10" t="s">
        <v>30</v>
      </c>
      <c r="C224" s="29">
        <v>11592.55</v>
      </c>
      <c r="D224" s="30">
        <v>11606.7</v>
      </c>
      <c r="E224" s="30">
        <v>11550.55</v>
      </c>
      <c r="F224" s="30">
        <v>11596.7</v>
      </c>
      <c r="G224" s="12">
        <f t="shared" si="139"/>
        <v>11584.65</v>
      </c>
      <c r="H224" s="12">
        <f t="shared" si="140"/>
        <v>11578.625</v>
      </c>
      <c r="I224" s="12">
        <f t="shared" si="141"/>
        <v>11590.674999999999</v>
      </c>
      <c r="J224" s="29">
        <f t="shared" si="142"/>
        <v>12.049999999999272</v>
      </c>
      <c r="N224" s="29">
        <v>29841.85</v>
      </c>
      <c r="O224" s="30">
        <v>29852.25</v>
      </c>
      <c r="P224" s="30">
        <v>29640.25</v>
      </c>
      <c r="Q224" s="30">
        <v>29786.1</v>
      </c>
      <c r="R224" s="12">
        <f t="shared" si="135"/>
        <v>29759.533333333336</v>
      </c>
      <c r="S224" s="12">
        <f t="shared" si="136"/>
        <v>29746.25</v>
      </c>
      <c r="T224" s="12">
        <f t="shared" si="137"/>
        <v>29772.816666666673</v>
      </c>
      <c r="U224" s="29">
        <f t="shared" si="138"/>
        <v>26.566666666672972</v>
      </c>
    </row>
    <row r="225" spans="1:21" x14ac:dyDescent="0.3">
      <c r="A225" s="39">
        <v>43567</v>
      </c>
      <c r="B225" s="10" t="s">
        <v>26</v>
      </c>
      <c r="C225" s="29">
        <v>11612.85</v>
      </c>
      <c r="D225">
        <v>11657.35</v>
      </c>
      <c r="E225">
        <v>11578.8</v>
      </c>
      <c r="F225">
        <v>11643.45</v>
      </c>
      <c r="G225" s="12">
        <f t="shared" ref="G225:G227" si="143">(D225+E225+F225)/3</f>
        <v>11626.533333333335</v>
      </c>
      <c r="H225" s="12">
        <f t="shared" ref="H225:H227" si="144">(D225+E225)/2</f>
        <v>11618.075000000001</v>
      </c>
      <c r="I225" s="12">
        <f t="shared" ref="I225:I227" si="145">(G225-H225)+G225</f>
        <v>11634.991666666669</v>
      </c>
      <c r="J225" s="29">
        <f t="shared" ref="J225:J227" si="146">ABS(I225-H225)</f>
        <v>16.916666666667879</v>
      </c>
      <c r="N225" s="29">
        <v>29780.55</v>
      </c>
      <c r="O225" s="30">
        <v>30000.95</v>
      </c>
      <c r="P225" s="30">
        <v>29707</v>
      </c>
      <c r="Q225" s="30">
        <v>29938.55</v>
      </c>
      <c r="R225" s="12">
        <f t="shared" si="135"/>
        <v>29882.166666666668</v>
      </c>
      <c r="S225" s="12">
        <f t="shared" si="136"/>
        <v>29853.974999999999</v>
      </c>
      <c r="T225" s="12">
        <f t="shared" si="137"/>
        <v>29910.358333333337</v>
      </c>
      <c r="U225" s="29">
        <f t="shared" si="138"/>
        <v>56.383333333338669</v>
      </c>
    </row>
    <row r="226" spans="1:21" x14ac:dyDescent="0.3">
      <c r="A226" s="39">
        <v>43570</v>
      </c>
      <c r="B226" s="10" t="s">
        <v>27</v>
      </c>
      <c r="C226" s="29">
        <v>11667</v>
      </c>
      <c r="D226" s="30">
        <v>11704.6</v>
      </c>
      <c r="E226" s="30">
        <v>11648.25</v>
      </c>
      <c r="F226" s="30">
        <v>11690.35</v>
      </c>
      <c r="G226" s="12">
        <f t="shared" si="143"/>
        <v>11681.066666666666</v>
      </c>
      <c r="H226" s="12">
        <f t="shared" si="144"/>
        <v>11676.424999999999</v>
      </c>
      <c r="I226" s="12">
        <f t="shared" si="145"/>
        <v>11685.708333333332</v>
      </c>
      <c r="J226" s="29">
        <f t="shared" si="146"/>
        <v>9.2833333333328483</v>
      </c>
      <c r="N226" s="29">
        <v>29983.5</v>
      </c>
      <c r="O226" s="30">
        <v>30163.1</v>
      </c>
      <c r="P226" s="30">
        <v>29919.1</v>
      </c>
      <c r="Q226" s="30">
        <v>30104.25</v>
      </c>
      <c r="R226" s="12">
        <f t="shared" si="135"/>
        <v>30062.149999999998</v>
      </c>
      <c r="S226" s="12">
        <f t="shared" si="136"/>
        <v>30041.1</v>
      </c>
      <c r="T226" s="12">
        <f t="shared" si="137"/>
        <v>30083.199999999997</v>
      </c>
      <c r="U226" s="29">
        <f t="shared" si="138"/>
        <v>42.099999999998545</v>
      </c>
    </row>
    <row r="227" spans="1:21" x14ac:dyDescent="0.3">
      <c r="A227" s="39">
        <v>43571</v>
      </c>
      <c r="B227" s="10" t="s">
        <v>28</v>
      </c>
      <c r="C227" s="29">
        <v>11736.2</v>
      </c>
      <c r="D227" s="30">
        <v>11810.95</v>
      </c>
      <c r="E227" s="30">
        <v>11731.55</v>
      </c>
      <c r="F227" s="30">
        <v>11787.15</v>
      </c>
      <c r="G227" s="12">
        <f t="shared" si="143"/>
        <v>11776.550000000001</v>
      </c>
      <c r="H227" s="12">
        <f t="shared" si="144"/>
        <v>11771.25</v>
      </c>
      <c r="I227" s="12">
        <f t="shared" si="145"/>
        <v>11781.850000000002</v>
      </c>
      <c r="J227" s="29">
        <f t="shared" si="146"/>
        <v>10.600000000002183</v>
      </c>
      <c r="N227" s="29">
        <v>30236.25</v>
      </c>
      <c r="O227" s="30">
        <v>30590.95</v>
      </c>
      <c r="P227" s="30">
        <v>30228.2</v>
      </c>
      <c r="Q227" s="30">
        <v>30531.35</v>
      </c>
      <c r="R227" s="12">
        <f t="shared" si="135"/>
        <v>30450.166666666668</v>
      </c>
      <c r="S227" s="12">
        <f t="shared" si="136"/>
        <v>30409.575000000001</v>
      </c>
      <c r="T227" s="12">
        <f t="shared" si="137"/>
        <v>30490.758333333335</v>
      </c>
      <c r="U227" s="29">
        <f t="shared" si="138"/>
        <v>81.183333333334303</v>
      </c>
    </row>
    <row r="228" spans="1:21" x14ac:dyDescent="0.3">
      <c r="A228" s="39">
        <v>43573</v>
      </c>
      <c r="B228" s="10" t="s">
        <v>30</v>
      </c>
      <c r="C228">
        <v>11856.15</v>
      </c>
      <c r="D228">
        <v>11856.15</v>
      </c>
      <c r="E228">
        <v>11738.5</v>
      </c>
      <c r="F228">
        <v>11752.8</v>
      </c>
      <c r="G228" s="12">
        <f t="shared" ref="G228:G230" si="147">(D228+E228+F228)/3</f>
        <v>11782.483333333332</v>
      </c>
      <c r="H228" s="12">
        <f t="shared" ref="H228:H230" si="148">(D228+E228)/2</f>
        <v>11797.325000000001</v>
      </c>
      <c r="I228" s="12">
        <f t="shared" ref="I228:I230" si="149">(G228-H228)+G228</f>
        <v>11767.641666666663</v>
      </c>
      <c r="J228" s="29">
        <f t="shared" ref="J228:J230" si="150">ABS(I228-H228)</f>
        <v>29.683333333337941</v>
      </c>
      <c r="N228" s="45">
        <v>30656.5</v>
      </c>
      <c r="O228">
        <v>30669.8</v>
      </c>
      <c r="P228">
        <v>30142.2</v>
      </c>
      <c r="Q228">
        <v>30223.4</v>
      </c>
      <c r="R228" s="12">
        <f t="shared" ref="R228:R230" si="151">(O228+P228+Q228)/3</f>
        <v>30345.133333333331</v>
      </c>
      <c r="S228" s="12">
        <f t="shared" ref="S228:S230" si="152">(O228+P228)/2</f>
        <v>30406</v>
      </c>
      <c r="T228" s="12">
        <f t="shared" ref="T228:T230" si="153">(R228-S228)+R228</f>
        <v>30284.266666666663</v>
      </c>
      <c r="U228" s="29">
        <f t="shared" ref="U228:U230" si="154">ABS(T228-S228)</f>
        <v>121.73333333333721</v>
      </c>
    </row>
    <row r="229" spans="1:21" x14ac:dyDescent="0.3">
      <c r="A229" s="39">
        <v>43577</v>
      </c>
      <c r="B229" s="10" t="s">
        <v>27</v>
      </c>
      <c r="C229" s="29">
        <v>11727.05</v>
      </c>
      <c r="D229" s="30">
        <v>11727.05</v>
      </c>
      <c r="E229" s="30">
        <v>11583.95</v>
      </c>
      <c r="F229" s="30">
        <v>11594.45</v>
      </c>
      <c r="G229" s="12">
        <f t="shared" si="147"/>
        <v>11635.15</v>
      </c>
      <c r="H229" s="12">
        <f t="shared" si="148"/>
        <v>11655.5</v>
      </c>
      <c r="I229" s="12">
        <f t="shared" si="149"/>
        <v>11614.8</v>
      </c>
      <c r="J229" s="29">
        <f t="shared" si="150"/>
        <v>40.700000000000728</v>
      </c>
      <c r="N229" s="29">
        <v>30282.5</v>
      </c>
      <c r="O229" s="30">
        <v>30289.9</v>
      </c>
      <c r="P229" s="30">
        <v>29647.55</v>
      </c>
      <c r="Q229" s="30">
        <v>29687.95</v>
      </c>
      <c r="R229" s="12">
        <f t="shared" si="151"/>
        <v>29875.133333333331</v>
      </c>
      <c r="S229" s="12">
        <f t="shared" si="152"/>
        <v>29968.724999999999</v>
      </c>
      <c r="T229" s="12">
        <f t="shared" si="153"/>
        <v>29781.541666666664</v>
      </c>
      <c r="U229" s="29">
        <f t="shared" si="154"/>
        <v>187.1833333333343</v>
      </c>
    </row>
    <row r="230" spans="1:21" x14ac:dyDescent="0.3">
      <c r="A230" s="39">
        <v>43578</v>
      </c>
      <c r="B230" s="10" t="s">
        <v>28</v>
      </c>
      <c r="C230" s="29">
        <v>11612.95</v>
      </c>
      <c r="D230" s="30">
        <v>11645.95</v>
      </c>
      <c r="E230" s="30">
        <v>11564.8</v>
      </c>
      <c r="F230" s="30">
        <v>11575.95</v>
      </c>
      <c r="G230" s="12">
        <f t="shared" si="147"/>
        <v>11595.566666666666</v>
      </c>
      <c r="H230" s="12">
        <f t="shared" si="148"/>
        <v>11605.375</v>
      </c>
      <c r="I230" s="12">
        <f t="shared" si="149"/>
        <v>11585.758333333331</v>
      </c>
      <c r="J230" s="29">
        <f t="shared" si="150"/>
        <v>19.616666666668607</v>
      </c>
      <c r="N230" s="29">
        <v>29761.95</v>
      </c>
      <c r="O230" s="30">
        <v>29906.5</v>
      </c>
      <c r="P230" s="30">
        <v>29455.45</v>
      </c>
      <c r="Q230" s="30">
        <v>29479.7</v>
      </c>
      <c r="R230" s="12">
        <f t="shared" si="151"/>
        <v>29613.883333333331</v>
      </c>
      <c r="S230" s="12">
        <f t="shared" si="152"/>
        <v>29680.974999999999</v>
      </c>
      <c r="T230" s="12">
        <f t="shared" si="153"/>
        <v>29546.791666666664</v>
      </c>
      <c r="U230" s="29">
        <f t="shared" si="154"/>
        <v>134.1833333333343</v>
      </c>
    </row>
    <row r="231" spans="1:21" x14ac:dyDescent="0.3">
      <c r="A231" s="39">
        <v>43579</v>
      </c>
      <c r="B231" s="10" t="s">
        <v>29</v>
      </c>
      <c r="C231" s="29">
        <v>11601.5</v>
      </c>
      <c r="D231">
        <v>11740.85</v>
      </c>
      <c r="E231">
        <v>11578.85</v>
      </c>
      <c r="F231">
        <v>11726.15</v>
      </c>
      <c r="G231" s="12">
        <f t="shared" ref="G231:G232" si="155">(D231+E231+F231)/3</f>
        <v>11681.949999999999</v>
      </c>
      <c r="H231" s="12">
        <f t="shared" ref="H231:H232" si="156">(D231+E231)/2</f>
        <v>11659.85</v>
      </c>
      <c r="I231" s="12">
        <f t="shared" ref="I231:I232" si="157">(G231-H231)+G231</f>
        <v>11704.049999999997</v>
      </c>
      <c r="J231" s="29">
        <f t="shared" ref="J231:J232" si="158">ABS(I231-H231)</f>
        <v>44.19999999999709</v>
      </c>
      <c r="N231" s="29">
        <v>29550.5</v>
      </c>
      <c r="O231">
        <v>29914.85</v>
      </c>
      <c r="P231">
        <v>29435.05</v>
      </c>
      <c r="Q231">
        <v>29860.799999999999</v>
      </c>
      <c r="R231" s="12">
        <f t="shared" ref="R231:R232" si="159">(O231+P231+Q231)/3</f>
        <v>29736.899999999998</v>
      </c>
      <c r="S231" s="12">
        <f t="shared" ref="S231:S232" si="160">(O231+P231)/2</f>
        <v>29674.949999999997</v>
      </c>
      <c r="T231" s="12">
        <f t="shared" ref="T231:T232" si="161">(R231-S231)+R231</f>
        <v>29798.85</v>
      </c>
      <c r="U231" s="29">
        <f t="shared" ref="U231:U232" si="162">ABS(T231-S231)</f>
        <v>123.90000000000146</v>
      </c>
    </row>
    <row r="232" spans="1:21" x14ac:dyDescent="0.3">
      <c r="A232" s="39">
        <v>43580</v>
      </c>
      <c r="B232" s="10" t="s">
        <v>30</v>
      </c>
      <c r="C232" s="29">
        <v>11735.7</v>
      </c>
      <c r="D232" s="30">
        <v>11796.75</v>
      </c>
      <c r="E232" s="30">
        <v>11624.3</v>
      </c>
      <c r="F232" s="30">
        <v>11641.8</v>
      </c>
      <c r="G232" s="12">
        <f t="shared" si="155"/>
        <v>11687.616666666667</v>
      </c>
      <c r="H232" s="12">
        <f t="shared" si="156"/>
        <v>11710.525</v>
      </c>
      <c r="I232" s="12">
        <f t="shared" si="157"/>
        <v>11664.708333333334</v>
      </c>
      <c r="J232" s="29">
        <f t="shared" si="158"/>
        <v>45.816666666665697</v>
      </c>
      <c r="N232" s="29">
        <v>29927.05</v>
      </c>
      <c r="O232" s="30">
        <v>30057.7</v>
      </c>
      <c r="P232" s="30">
        <v>29511.95</v>
      </c>
      <c r="Q232" s="30">
        <v>29561.35</v>
      </c>
      <c r="R232" s="12">
        <f t="shared" si="159"/>
        <v>29710.333333333332</v>
      </c>
      <c r="S232" s="12">
        <f t="shared" si="160"/>
        <v>29784.825000000001</v>
      </c>
      <c r="T232" s="12">
        <f t="shared" si="161"/>
        <v>29635.841666666664</v>
      </c>
      <c r="U232" s="29">
        <f t="shared" si="162"/>
        <v>148.98333333333721</v>
      </c>
    </row>
    <row r="233" spans="1:21" x14ac:dyDescent="0.3">
      <c r="A233" s="39">
        <v>43581</v>
      </c>
      <c r="B233" s="10" t="s">
        <v>26</v>
      </c>
      <c r="C233">
        <v>11683.75</v>
      </c>
      <c r="D233">
        <v>11762.9</v>
      </c>
      <c r="E233">
        <v>11661.75</v>
      </c>
      <c r="F233">
        <v>11754.65</v>
      </c>
      <c r="G233" s="12">
        <f t="shared" ref="G233:G260" si="163">(D233+E233+F233)/3</f>
        <v>11726.433333333334</v>
      </c>
      <c r="H233" s="12">
        <f t="shared" ref="H233:H260" si="164">(D233+E233)/2</f>
        <v>11712.325000000001</v>
      </c>
      <c r="I233" s="12">
        <f t="shared" ref="I233:I260" si="165">(G233-H233)+G233</f>
        <v>11740.541666666668</v>
      </c>
      <c r="J233" s="29">
        <f t="shared" ref="J233:J260" si="166">ABS(I233-H233)</f>
        <v>28.216666666667152</v>
      </c>
      <c r="N233">
        <v>29764.85</v>
      </c>
      <c r="O233">
        <v>30048.2</v>
      </c>
      <c r="P233">
        <v>29563.15</v>
      </c>
      <c r="Q233">
        <v>30013.5</v>
      </c>
      <c r="R233" s="12">
        <f t="shared" ref="R233:R260" si="167">(O233+P233+Q233)/3</f>
        <v>29874.95</v>
      </c>
      <c r="S233" s="12">
        <f t="shared" ref="S233:S260" si="168">(O233+P233)/2</f>
        <v>29805.675000000003</v>
      </c>
      <c r="T233" s="12">
        <f t="shared" ref="T233:T260" si="169">(R233-S233)+R233</f>
        <v>29944.224999999999</v>
      </c>
      <c r="U233" s="29">
        <f t="shared" ref="U233:U260" si="170">ABS(T233-S233)</f>
        <v>138.54999999999563</v>
      </c>
    </row>
    <row r="234" spans="1:21" x14ac:dyDescent="0.3">
      <c r="A234" s="39">
        <v>43585</v>
      </c>
      <c r="B234" s="10" t="s">
        <v>28</v>
      </c>
      <c r="C234">
        <v>11748.75</v>
      </c>
      <c r="D234">
        <v>11756.25</v>
      </c>
      <c r="E234">
        <v>11655.9</v>
      </c>
      <c r="F234">
        <v>11748.15</v>
      </c>
      <c r="G234" s="12">
        <f t="shared" si="163"/>
        <v>11720.1</v>
      </c>
      <c r="H234" s="12">
        <f t="shared" si="164"/>
        <v>11706.075000000001</v>
      </c>
      <c r="I234" s="12">
        <f t="shared" si="165"/>
        <v>11734.125</v>
      </c>
      <c r="J234" s="29">
        <f t="shared" si="166"/>
        <v>28.049999999999272</v>
      </c>
      <c r="N234">
        <v>29920.400000000001</v>
      </c>
      <c r="O234">
        <v>29920.400000000001</v>
      </c>
      <c r="P234">
        <v>29550.05</v>
      </c>
      <c r="Q234">
        <v>29764.799999999999</v>
      </c>
      <c r="R234" s="12">
        <f t="shared" si="167"/>
        <v>29745.083333333332</v>
      </c>
      <c r="S234" s="12">
        <f t="shared" si="168"/>
        <v>29735.224999999999</v>
      </c>
      <c r="T234" s="12">
        <f t="shared" si="169"/>
        <v>29754.941666666666</v>
      </c>
      <c r="U234" s="29">
        <f t="shared" si="170"/>
        <v>19.716666666667152</v>
      </c>
    </row>
    <row r="235" spans="1:21" x14ac:dyDescent="0.3">
      <c r="A235" s="39">
        <v>43587</v>
      </c>
      <c r="B235" s="10" t="s">
        <v>30</v>
      </c>
      <c r="C235">
        <v>11725.55</v>
      </c>
      <c r="D235">
        <v>11789.3</v>
      </c>
      <c r="E235">
        <v>11699.55</v>
      </c>
      <c r="F235">
        <v>11724.75</v>
      </c>
      <c r="G235" s="12">
        <f t="shared" si="163"/>
        <v>11737.866666666667</v>
      </c>
      <c r="H235" s="12">
        <f t="shared" si="164"/>
        <v>11744.424999999999</v>
      </c>
      <c r="I235" s="12">
        <f t="shared" si="165"/>
        <v>11731.308333333334</v>
      </c>
      <c r="J235" s="29">
        <f t="shared" si="166"/>
        <v>13.116666666664969</v>
      </c>
      <c r="N235">
        <v>29699.8</v>
      </c>
      <c r="O235">
        <v>29919.35</v>
      </c>
      <c r="P235">
        <v>29638.799999999999</v>
      </c>
      <c r="Q235">
        <v>29708.6</v>
      </c>
      <c r="R235" s="12">
        <f t="shared" si="167"/>
        <v>29755.583333333332</v>
      </c>
      <c r="S235" s="12">
        <f t="shared" si="168"/>
        <v>29779.074999999997</v>
      </c>
      <c r="T235" s="12">
        <f t="shared" si="169"/>
        <v>29732.091666666667</v>
      </c>
      <c r="U235" s="29">
        <f t="shared" si="170"/>
        <v>46.983333333329938</v>
      </c>
    </row>
    <row r="236" spans="1:21" x14ac:dyDescent="0.3">
      <c r="A236" s="39">
        <v>43588</v>
      </c>
      <c r="B236" s="10" t="s">
        <v>26</v>
      </c>
      <c r="C236">
        <v>11722.6</v>
      </c>
      <c r="D236">
        <v>11770.9</v>
      </c>
      <c r="E236">
        <v>11699.35</v>
      </c>
      <c r="F236">
        <v>11712.25</v>
      </c>
      <c r="G236" s="12">
        <f t="shared" si="163"/>
        <v>11727.5</v>
      </c>
      <c r="H236" s="12">
        <f t="shared" si="164"/>
        <v>11735.125</v>
      </c>
      <c r="I236" s="12">
        <f t="shared" si="165"/>
        <v>11719.875</v>
      </c>
      <c r="J236" s="29">
        <f t="shared" si="166"/>
        <v>15.25</v>
      </c>
      <c r="N236">
        <v>29811.65</v>
      </c>
      <c r="O236">
        <v>30121.75</v>
      </c>
      <c r="P236">
        <v>29795.1</v>
      </c>
      <c r="Q236">
        <v>29954.15</v>
      </c>
      <c r="R236" s="12">
        <f t="shared" si="167"/>
        <v>29957</v>
      </c>
      <c r="S236" s="12">
        <f t="shared" si="168"/>
        <v>29958.424999999999</v>
      </c>
      <c r="T236" s="12">
        <f t="shared" si="169"/>
        <v>29955.575000000001</v>
      </c>
      <c r="U236" s="29">
        <f t="shared" si="170"/>
        <v>2.8499999999985448</v>
      </c>
    </row>
    <row r="237" spans="1:21" x14ac:dyDescent="0.3">
      <c r="A237" s="39">
        <v>43591</v>
      </c>
      <c r="B237" s="10" t="s">
        <v>27</v>
      </c>
      <c r="C237" s="29">
        <v>11605.8</v>
      </c>
      <c r="D237">
        <v>11635.55</v>
      </c>
      <c r="E237">
        <v>11571.35</v>
      </c>
      <c r="F237">
        <v>11598.25</v>
      </c>
      <c r="G237" s="12">
        <f t="shared" si="163"/>
        <v>11601.716666666667</v>
      </c>
      <c r="H237" s="12">
        <f t="shared" si="164"/>
        <v>11603.45</v>
      </c>
      <c r="I237" s="12">
        <f t="shared" si="165"/>
        <v>11599.983333333334</v>
      </c>
      <c r="J237" s="29">
        <f t="shared" si="166"/>
        <v>3.4666666666671517</v>
      </c>
      <c r="N237" s="29">
        <v>29626.5</v>
      </c>
      <c r="O237">
        <v>29757.4</v>
      </c>
      <c r="P237">
        <v>29528.6</v>
      </c>
      <c r="Q237" s="30">
        <v>29618.45</v>
      </c>
      <c r="R237" s="12">
        <f t="shared" si="167"/>
        <v>29634.816666666666</v>
      </c>
      <c r="S237" s="12">
        <f t="shared" si="168"/>
        <v>29643</v>
      </c>
      <c r="T237" s="12">
        <f t="shared" si="169"/>
        <v>29626.633333333331</v>
      </c>
      <c r="U237" s="29">
        <f t="shared" si="170"/>
        <v>16.366666666668607</v>
      </c>
    </row>
    <row r="238" spans="1:21" x14ac:dyDescent="0.3">
      <c r="A238" s="39">
        <v>43592</v>
      </c>
      <c r="B238" s="10" t="s">
        <v>28</v>
      </c>
      <c r="C238" s="29">
        <v>11651.5</v>
      </c>
      <c r="D238">
        <v>11657.05</v>
      </c>
      <c r="E238">
        <v>11484.45</v>
      </c>
      <c r="F238">
        <v>11497.9</v>
      </c>
      <c r="G238" s="12">
        <f t="shared" si="163"/>
        <v>11546.466666666667</v>
      </c>
      <c r="H238" s="12">
        <f t="shared" si="164"/>
        <v>11570.75</v>
      </c>
      <c r="I238" s="12">
        <f t="shared" si="165"/>
        <v>11522.183333333334</v>
      </c>
      <c r="J238" s="29">
        <f t="shared" si="166"/>
        <v>48.566666666665697</v>
      </c>
      <c r="N238" s="29">
        <v>29749.55</v>
      </c>
      <c r="O238">
        <v>29835.5</v>
      </c>
      <c r="P238">
        <v>29244.25</v>
      </c>
      <c r="Q238" s="30">
        <v>29288.2</v>
      </c>
      <c r="R238" s="12">
        <f t="shared" si="167"/>
        <v>29455.983333333334</v>
      </c>
      <c r="S238" s="12">
        <f t="shared" si="168"/>
        <v>29539.875</v>
      </c>
      <c r="T238" s="12">
        <f t="shared" si="169"/>
        <v>29372.091666666667</v>
      </c>
      <c r="U238" s="29">
        <f t="shared" si="170"/>
        <v>167.78333333333285</v>
      </c>
    </row>
    <row r="239" spans="1:21" x14ac:dyDescent="0.3">
      <c r="A239" s="39">
        <v>43593</v>
      </c>
      <c r="B239" s="10" t="s">
        <v>29</v>
      </c>
      <c r="C239" s="29">
        <v>11478.7</v>
      </c>
      <c r="D239">
        <v>11479.1</v>
      </c>
      <c r="E239">
        <v>11346.95</v>
      </c>
      <c r="F239">
        <v>11359.45</v>
      </c>
      <c r="G239" s="12">
        <f t="shared" si="163"/>
        <v>11395.166666666666</v>
      </c>
      <c r="H239" s="12">
        <f t="shared" si="164"/>
        <v>11413.025000000001</v>
      </c>
      <c r="I239" s="12">
        <f t="shared" si="165"/>
        <v>11377.308333333331</v>
      </c>
      <c r="J239" s="29">
        <f t="shared" si="166"/>
        <v>35.71666666667079</v>
      </c>
      <c r="N239" s="29">
        <v>29261.3</v>
      </c>
      <c r="O239">
        <v>29261.3</v>
      </c>
      <c r="P239">
        <v>28951.35</v>
      </c>
      <c r="Q239" s="30">
        <v>28994.400000000001</v>
      </c>
      <c r="R239" s="12">
        <f t="shared" si="167"/>
        <v>29069.016666666663</v>
      </c>
      <c r="S239" s="12">
        <f t="shared" si="168"/>
        <v>29106.324999999997</v>
      </c>
      <c r="T239" s="12">
        <f t="shared" si="169"/>
        <v>29031.708333333328</v>
      </c>
      <c r="U239" s="29">
        <f t="shared" si="170"/>
        <v>74.616666666668607</v>
      </c>
    </row>
    <row r="240" spans="1:21" x14ac:dyDescent="0.3">
      <c r="A240" s="39">
        <v>43594</v>
      </c>
      <c r="B240" s="10" t="s">
        <v>30</v>
      </c>
      <c r="C240" s="29">
        <v>11322.4</v>
      </c>
      <c r="D240">
        <v>11357.6</v>
      </c>
      <c r="E240">
        <v>11255.05</v>
      </c>
      <c r="F240">
        <v>11301.8</v>
      </c>
      <c r="G240" s="12">
        <f t="shared" si="163"/>
        <v>11304.816666666666</v>
      </c>
      <c r="H240" s="12">
        <f t="shared" si="164"/>
        <v>11306.325000000001</v>
      </c>
      <c r="I240" s="12">
        <f t="shared" si="165"/>
        <v>11303.308333333331</v>
      </c>
      <c r="J240" s="29">
        <f t="shared" si="166"/>
        <v>3.0166666666700621</v>
      </c>
      <c r="N240" s="29">
        <v>28893.95</v>
      </c>
      <c r="O240">
        <v>29040.3</v>
      </c>
      <c r="P240">
        <v>28784.65</v>
      </c>
      <c r="Q240" s="30">
        <v>28884.6</v>
      </c>
      <c r="R240" s="12">
        <f t="shared" si="167"/>
        <v>28903.183333333331</v>
      </c>
      <c r="S240" s="12">
        <f t="shared" si="168"/>
        <v>28912.474999999999</v>
      </c>
      <c r="T240" s="12">
        <f t="shared" si="169"/>
        <v>28893.891666666663</v>
      </c>
      <c r="U240" s="29">
        <f t="shared" si="170"/>
        <v>18.583333333335759</v>
      </c>
    </row>
    <row r="241" spans="1:21" x14ac:dyDescent="0.3">
      <c r="A241" s="39">
        <v>43595</v>
      </c>
      <c r="B241" s="10" t="s">
        <v>26</v>
      </c>
      <c r="C241" s="29">
        <v>11314.15</v>
      </c>
      <c r="D241">
        <v>11345.8</v>
      </c>
      <c r="E241">
        <v>11251.05</v>
      </c>
      <c r="F241">
        <v>11278.9</v>
      </c>
      <c r="G241" s="12">
        <f t="shared" si="163"/>
        <v>11291.916666666666</v>
      </c>
      <c r="H241" s="12">
        <f t="shared" si="164"/>
        <v>11298.424999999999</v>
      </c>
      <c r="I241" s="12">
        <f t="shared" si="165"/>
        <v>11285.408333333333</v>
      </c>
      <c r="J241" s="29">
        <f t="shared" si="166"/>
        <v>13.016666666666424</v>
      </c>
      <c r="N241" s="29">
        <v>28927.599999999999</v>
      </c>
      <c r="O241">
        <v>29202.85</v>
      </c>
      <c r="P241">
        <v>28900.1</v>
      </c>
      <c r="Q241" s="30">
        <v>29040.5</v>
      </c>
      <c r="R241" s="12">
        <f t="shared" si="167"/>
        <v>29047.816666666666</v>
      </c>
      <c r="S241" s="12">
        <f t="shared" si="168"/>
        <v>29051.474999999999</v>
      </c>
      <c r="T241" s="12">
        <f t="shared" si="169"/>
        <v>29044.158333333333</v>
      </c>
      <c r="U241" s="29">
        <f t="shared" si="170"/>
        <v>7.3166666666656965</v>
      </c>
    </row>
    <row r="242" spans="1:21" x14ac:dyDescent="0.3">
      <c r="A242" s="39">
        <v>43598</v>
      </c>
      <c r="B242" s="10" t="s">
        <v>27</v>
      </c>
      <c r="C242" s="29">
        <v>11258.7</v>
      </c>
      <c r="D242">
        <v>11300.2</v>
      </c>
      <c r="E242">
        <v>11125.6</v>
      </c>
      <c r="F242">
        <v>11148.2</v>
      </c>
      <c r="G242" s="12">
        <f t="shared" si="163"/>
        <v>11191.333333333334</v>
      </c>
      <c r="H242" s="12">
        <f t="shared" si="164"/>
        <v>11212.900000000001</v>
      </c>
      <c r="I242" s="12">
        <f t="shared" si="165"/>
        <v>11169.766666666666</v>
      </c>
      <c r="J242" s="29">
        <f t="shared" si="166"/>
        <v>43.133333333335031</v>
      </c>
      <c r="N242" s="29">
        <v>29026.65</v>
      </c>
      <c r="O242">
        <v>29049.05</v>
      </c>
      <c r="P242">
        <v>28621.1</v>
      </c>
      <c r="Q242" s="30">
        <v>28659.95</v>
      </c>
      <c r="R242" s="12">
        <f t="shared" si="167"/>
        <v>28776.699999999997</v>
      </c>
      <c r="S242" s="12">
        <f t="shared" si="168"/>
        <v>28835.074999999997</v>
      </c>
      <c r="T242" s="12">
        <f t="shared" si="169"/>
        <v>28718.324999999997</v>
      </c>
      <c r="U242" s="29">
        <f t="shared" si="170"/>
        <v>116.75</v>
      </c>
    </row>
    <row r="243" spans="1:21" x14ac:dyDescent="0.3">
      <c r="A243" s="39">
        <v>43599</v>
      </c>
      <c r="B243" s="10" t="s">
        <v>28</v>
      </c>
      <c r="C243" s="29">
        <v>11151.65</v>
      </c>
      <c r="D243">
        <v>11294.75</v>
      </c>
      <c r="E243">
        <v>11108.3</v>
      </c>
      <c r="F243">
        <v>11222.05</v>
      </c>
      <c r="G243" s="12">
        <f t="shared" si="163"/>
        <v>11208.366666666667</v>
      </c>
      <c r="H243" s="12">
        <f t="shared" si="164"/>
        <v>11201.525</v>
      </c>
      <c r="I243" s="12">
        <f t="shared" si="165"/>
        <v>11215.208333333334</v>
      </c>
      <c r="J243" s="29">
        <f t="shared" si="166"/>
        <v>13.683333333334303</v>
      </c>
      <c r="N243" s="29">
        <v>28718.75</v>
      </c>
      <c r="O243">
        <v>29058.3</v>
      </c>
      <c r="P243">
        <v>28582.6</v>
      </c>
      <c r="Q243" s="30">
        <v>28829.200000000001</v>
      </c>
      <c r="R243" s="12">
        <f t="shared" si="167"/>
        <v>28823.366666666665</v>
      </c>
      <c r="S243" s="12">
        <f t="shared" si="168"/>
        <v>28820.449999999997</v>
      </c>
      <c r="T243" s="12">
        <f t="shared" si="169"/>
        <v>28826.283333333333</v>
      </c>
      <c r="U243" s="29">
        <f t="shared" si="170"/>
        <v>5.8333333333357587</v>
      </c>
    </row>
    <row r="244" spans="1:21" x14ac:dyDescent="0.3">
      <c r="A244" s="39">
        <v>43600</v>
      </c>
      <c r="B244" s="10" t="s">
        <v>29</v>
      </c>
      <c r="C244" s="29">
        <v>11271.7</v>
      </c>
      <c r="D244">
        <v>11286.8</v>
      </c>
      <c r="E244">
        <v>11136.95</v>
      </c>
      <c r="F244">
        <v>11157</v>
      </c>
      <c r="G244" s="12">
        <f t="shared" si="163"/>
        <v>11193.583333333334</v>
      </c>
      <c r="H244" s="12">
        <f t="shared" si="164"/>
        <v>11211.875</v>
      </c>
      <c r="I244" s="12">
        <f t="shared" si="165"/>
        <v>11175.291666666668</v>
      </c>
      <c r="J244" s="29">
        <f t="shared" si="166"/>
        <v>36.583333333332121</v>
      </c>
      <c r="N244" s="29">
        <v>28925.45</v>
      </c>
      <c r="O244">
        <v>28983.15</v>
      </c>
      <c r="P244">
        <v>28555.15</v>
      </c>
      <c r="Q244" s="30">
        <v>28616.45</v>
      </c>
      <c r="R244" s="12">
        <f t="shared" si="167"/>
        <v>28718.25</v>
      </c>
      <c r="S244" s="12">
        <f t="shared" si="168"/>
        <v>28769.15</v>
      </c>
      <c r="T244" s="12">
        <f t="shared" si="169"/>
        <v>28667.35</v>
      </c>
      <c r="U244" s="29">
        <f t="shared" si="170"/>
        <v>101.80000000000291</v>
      </c>
    </row>
    <row r="245" spans="1:21" x14ac:dyDescent="0.3">
      <c r="A245" s="39">
        <v>43601</v>
      </c>
      <c r="B245" s="10" t="s">
        <v>30</v>
      </c>
      <c r="C245" s="29">
        <v>11180.35</v>
      </c>
      <c r="D245">
        <v>11281.55</v>
      </c>
      <c r="E245">
        <v>11143.35</v>
      </c>
      <c r="F245">
        <v>11257.1</v>
      </c>
      <c r="G245" s="12">
        <f t="shared" si="163"/>
        <v>11227.333333333334</v>
      </c>
      <c r="H245" s="12">
        <f t="shared" si="164"/>
        <v>11212.45</v>
      </c>
      <c r="I245" s="12">
        <f t="shared" si="165"/>
        <v>11242.216666666667</v>
      </c>
      <c r="J245" s="29">
        <f t="shared" si="166"/>
        <v>29.766666666666424</v>
      </c>
      <c r="N245" s="29">
        <v>28625.9</v>
      </c>
      <c r="O245">
        <v>28947.599999999999</v>
      </c>
      <c r="P245">
        <v>28525.45</v>
      </c>
      <c r="Q245" s="30">
        <v>28855.3</v>
      </c>
      <c r="R245" s="12">
        <f t="shared" si="167"/>
        <v>28776.116666666669</v>
      </c>
      <c r="S245" s="12">
        <f t="shared" si="168"/>
        <v>28736.525000000001</v>
      </c>
      <c r="T245" s="12">
        <f t="shared" si="169"/>
        <v>28815.708333333336</v>
      </c>
      <c r="U245" s="29">
        <f t="shared" si="170"/>
        <v>79.183333333334303</v>
      </c>
    </row>
    <row r="246" spans="1:21" x14ac:dyDescent="0.3">
      <c r="A246" s="39">
        <v>43602</v>
      </c>
      <c r="B246" s="10" t="s">
        <v>26</v>
      </c>
      <c r="C246" s="29">
        <v>11261.9</v>
      </c>
      <c r="D246">
        <v>11426.15</v>
      </c>
      <c r="E246">
        <v>11259.85</v>
      </c>
      <c r="F246">
        <v>11407.15</v>
      </c>
      <c r="G246" s="12">
        <f t="shared" si="163"/>
        <v>11364.383333333333</v>
      </c>
      <c r="H246" s="12">
        <f t="shared" si="164"/>
        <v>11343</v>
      </c>
      <c r="I246" s="12">
        <f t="shared" si="165"/>
        <v>11385.766666666666</v>
      </c>
      <c r="J246" s="29">
        <f t="shared" si="166"/>
        <v>42.766666666666424</v>
      </c>
      <c r="N246" s="29">
        <v>28881.4</v>
      </c>
      <c r="O246">
        <v>29559.45</v>
      </c>
      <c r="P246">
        <v>28856</v>
      </c>
      <c r="Q246" s="30">
        <v>29450.15</v>
      </c>
      <c r="R246" s="12">
        <f t="shared" si="167"/>
        <v>29288.533333333336</v>
      </c>
      <c r="S246" s="12">
        <f t="shared" si="168"/>
        <v>29207.724999999999</v>
      </c>
      <c r="T246" s="12">
        <f t="shared" si="169"/>
        <v>29369.341666666674</v>
      </c>
      <c r="U246" s="29">
        <f t="shared" si="170"/>
        <v>161.61666666667588</v>
      </c>
    </row>
    <row r="247" spans="1:21" x14ac:dyDescent="0.3">
      <c r="A247" s="39">
        <v>43605</v>
      </c>
      <c r="B247" s="10" t="s">
        <v>27</v>
      </c>
      <c r="C247" s="29">
        <v>11651.9</v>
      </c>
      <c r="D247">
        <v>11845.2</v>
      </c>
      <c r="E247">
        <v>11591.7</v>
      </c>
      <c r="F247">
        <v>11828.25</v>
      </c>
      <c r="G247" s="12">
        <f t="shared" si="163"/>
        <v>11755.050000000001</v>
      </c>
      <c r="H247" s="12">
        <f t="shared" si="164"/>
        <v>11718.45</v>
      </c>
      <c r="I247" s="12">
        <f t="shared" si="165"/>
        <v>11791.650000000001</v>
      </c>
      <c r="J247" s="29">
        <f t="shared" si="166"/>
        <v>73.200000000000728</v>
      </c>
      <c r="N247" s="29">
        <v>30230.400000000001</v>
      </c>
      <c r="O247">
        <v>30827.85</v>
      </c>
      <c r="P247">
        <v>30111.200000000001</v>
      </c>
      <c r="Q247" s="30">
        <v>30759.7</v>
      </c>
      <c r="R247" s="12">
        <f t="shared" si="167"/>
        <v>30566.25</v>
      </c>
      <c r="S247" s="12">
        <f t="shared" si="168"/>
        <v>30469.525000000001</v>
      </c>
      <c r="T247" s="12">
        <f t="shared" si="169"/>
        <v>30662.974999999999</v>
      </c>
      <c r="U247" s="29">
        <f t="shared" si="170"/>
        <v>193.44999999999709</v>
      </c>
    </row>
    <row r="248" spans="1:21" x14ac:dyDescent="0.3">
      <c r="A248" s="39">
        <v>43606</v>
      </c>
      <c r="B248" s="10" t="s">
        <v>28</v>
      </c>
      <c r="C248" s="29">
        <v>11863.65</v>
      </c>
      <c r="D248">
        <v>11883.55</v>
      </c>
      <c r="E248">
        <v>11682.8</v>
      </c>
      <c r="F248">
        <v>11709.1</v>
      </c>
      <c r="G248" s="12">
        <f t="shared" si="163"/>
        <v>11758.483333333332</v>
      </c>
      <c r="H248" s="12">
        <f t="shared" si="164"/>
        <v>11783.174999999999</v>
      </c>
      <c r="I248" s="12">
        <f t="shared" si="165"/>
        <v>11733.791666666664</v>
      </c>
      <c r="J248" s="29">
        <f t="shared" si="166"/>
        <v>49.383333333335031</v>
      </c>
      <c r="N248" s="29">
        <v>30862.1</v>
      </c>
      <c r="O248">
        <v>30926.7</v>
      </c>
      <c r="P248">
        <v>30265.1</v>
      </c>
      <c r="Q248" s="30">
        <v>30308.400000000001</v>
      </c>
      <c r="R248" s="12">
        <f t="shared" si="167"/>
        <v>30500.066666666669</v>
      </c>
      <c r="S248" s="12">
        <f t="shared" si="168"/>
        <v>30595.9</v>
      </c>
      <c r="T248" s="12">
        <f t="shared" si="169"/>
        <v>30404.233333333337</v>
      </c>
      <c r="U248" s="29">
        <f t="shared" si="170"/>
        <v>191.66666666666424</v>
      </c>
    </row>
    <row r="249" spans="1:21" x14ac:dyDescent="0.3">
      <c r="A249" s="39">
        <v>43607</v>
      </c>
      <c r="B249" s="10" t="s">
        <v>29</v>
      </c>
      <c r="C249" s="29">
        <v>11727.95</v>
      </c>
      <c r="D249">
        <v>11784.8</v>
      </c>
      <c r="E249">
        <v>11682.4</v>
      </c>
      <c r="F249">
        <v>11737.9</v>
      </c>
      <c r="G249" s="12">
        <f t="shared" si="163"/>
        <v>11735.033333333333</v>
      </c>
      <c r="H249" s="12">
        <f t="shared" si="164"/>
        <v>11733.599999999999</v>
      </c>
      <c r="I249" s="12">
        <f t="shared" si="165"/>
        <v>11736.466666666667</v>
      </c>
      <c r="J249" s="29">
        <f t="shared" si="166"/>
        <v>2.8666666666686069</v>
      </c>
      <c r="N249" s="29">
        <v>30410.65</v>
      </c>
      <c r="O249">
        <v>30675.1</v>
      </c>
      <c r="P249">
        <v>30268.6</v>
      </c>
      <c r="Q249" s="30">
        <v>30526.799999999999</v>
      </c>
      <c r="R249" s="12">
        <f t="shared" si="167"/>
        <v>30490.166666666668</v>
      </c>
      <c r="S249" s="12">
        <f t="shared" si="168"/>
        <v>30471.85</v>
      </c>
      <c r="T249" s="12">
        <f t="shared" si="169"/>
        <v>30508.483333333337</v>
      </c>
      <c r="U249" s="29">
        <f t="shared" si="170"/>
        <v>36.633333333338669</v>
      </c>
    </row>
    <row r="250" spans="1:21" x14ac:dyDescent="0.3">
      <c r="A250" s="39">
        <v>43608</v>
      </c>
      <c r="B250" s="10" t="s">
        <v>30</v>
      </c>
      <c r="C250" s="29">
        <v>11901.3</v>
      </c>
      <c r="D250">
        <v>12041.15</v>
      </c>
      <c r="E250">
        <v>11614.5</v>
      </c>
      <c r="F250">
        <v>11657.05</v>
      </c>
      <c r="G250" s="12">
        <f t="shared" si="163"/>
        <v>11770.9</v>
      </c>
      <c r="H250" s="12">
        <f t="shared" si="164"/>
        <v>11827.825000000001</v>
      </c>
      <c r="I250" s="12">
        <f t="shared" si="165"/>
        <v>11713.974999999999</v>
      </c>
      <c r="J250" s="29">
        <f t="shared" si="166"/>
        <v>113.85000000000218</v>
      </c>
      <c r="N250" s="29">
        <v>30962.799999999999</v>
      </c>
      <c r="O250">
        <v>31705</v>
      </c>
      <c r="P250">
        <v>30292.35</v>
      </c>
      <c r="Q250">
        <v>30409.1</v>
      </c>
      <c r="R250" s="12">
        <f t="shared" si="167"/>
        <v>30802.149999999998</v>
      </c>
      <c r="S250" s="12">
        <f t="shared" si="168"/>
        <v>30998.674999999999</v>
      </c>
      <c r="T250" s="12">
        <f t="shared" si="169"/>
        <v>30605.624999999996</v>
      </c>
      <c r="U250" s="29">
        <f t="shared" si="170"/>
        <v>393.05000000000291</v>
      </c>
    </row>
    <row r="251" spans="1:21" x14ac:dyDescent="0.3">
      <c r="A251" s="39">
        <v>43609</v>
      </c>
      <c r="B251" s="10" t="s">
        <v>26</v>
      </c>
      <c r="C251" s="29">
        <v>11748</v>
      </c>
      <c r="D251">
        <v>11859</v>
      </c>
      <c r="E251">
        <v>11658.1</v>
      </c>
      <c r="F251">
        <v>11844.1</v>
      </c>
      <c r="G251" s="12">
        <f t="shared" si="163"/>
        <v>11787.066666666666</v>
      </c>
      <c r="H251" s="12">
        <f t="shared" si="164"/>
        <v>11758.55</v>
      </c>
      <c r="I251" s="12">
        <f t="shared" si="165"/>
        <v>11815.583333333332</v>
      </c>
      <c r="J251" s="29">
        <f t="shared" si="166"/>
        <v>57.033333333332848</v>
      </c>
      <c r="N251" s="29">
        <v>30685.5</v>
      </c>
      <c r="O251">
        <v>31275.4</v>
      </c>
      <c r="P251">
        <v>30564.400000000001</v>
      </c>
      <c r="Q251">
        <v>31212.55</v>
      </c>
      <c r="R251" s="12">
        <f t="shared" si="167"/>
        <v>31017.45</v>
      </c>
      <c r="S251" s="12">
        <f t="shared" si="168"/>
        <v>30919.9</v>
      </c>
      <c r="T251" s="12">
        <f t="shared" si="169"/>
        <v>31115</v>
      </c>
      <c r="U251" s="29">
        <f t="shared" si="170"/>
        <v>195.09999999999854</v>
      </c>
    </row>
    <row r="252" spans="1:21" x14ac:dyDescent="0.3">
      <c r="A252" s="39">
        <v>43612</v>
      </c>
      <c r="B252" s="10" t="s">
        <v>27</v>
      </c>
      <c r="C252" s="29">
        <v>11855.5</v>
      </c>
      <c r="D252">
        <v>11957.15</v>
      </c>
      <c r="E252">
        <v>11812.4</v>
      </c>
      <c r="F252">
        <v>11924.75</v>
      </c>
      <c r="G252" s="12">
        <f t="shared" si="163"/>
        <v>11898.1</v>
      </c>
      <c r="H252" s="12">
        <f t="shared" si="164"/>
        <v>11884.775</v>
      </c>
      <c r="I252" s="12">
        <f t="shared" si="165"/>
        <v>11911.425000000001</v>
      </c>
      <c r="J252" s="29">
        <f t="shared" si="166"/>
        <v>26.650000000001455</v>
      </c>
      <c r="N252" s="29">
        <v>31234.9</v>
      </c>
      <c r="O252">
        <v>31700.75</v>
      </c>
      <c r="P252">
        <v>31142.5</v>
      </c>
      <c r="Q252">
        <v>31647.65</v>
      </c>
      <c r="R252" s="12">
        <f t="shared" si="167"/>
        <v>31496.966666666664</v>
      </c>
      <c r="S252" s="12">
        <f t="shared" si="168"/>
        <v>31421.625</v>
      </c>
      <c r="T252" s="12">
        <f t="shared" si="169"/>
        <v>31572.308333333327</v>
      </c>
      <c r="U252" s="29">
        <f t="shared" si="170"/>
        <v>150.68333333332703</v>
      </c>
    </row>
    <row r="253" spans="1:21" x14ac:dyDescent="0.3">
      <c r="A253" s="39">
        <v>43613</v>
      </c>
      <c r="B253" s="10" t="s">
        <v>28</v>
      </c>
      <c r="C253" s="29">
        <v>11958.35</v>
      </c>
      <c r="D253">
        <v>11958.55</v>
      </c>
      <c r="E253">
        <v>11864.9</v>
      </c>
      <c r="F253">
        <v>11928.75</v>
      </c>
      <c r="G253" s="12">
        <f t="shared" si="163"/>
        <v>11917.4</v>
      </c>
      <c r="H253" s="12">
        <f t="shared" si="164"/>
        <v>11911.724999999999</v>
      </c>
      <c r="I253" s="12">
        <f t="shared" si="165"/>
        <v>11923.075000000001</v>
      </c>
      <c r="J253" s="29">
        <f t="shared" si="166"/>
        <v>11.350000000002183</v>
      </c>
      <c r="N253" s="29">
        <v>31711.3</v>
      </c>
      <c r="O253">
        <v>31712.400000000001</v>
      </c>
      <c r="P253">
        <v>31328.6</v>
      </c>
      <c r="Q253" s="30">
        <v>31597.9</v>
      </c>
      <c r="R253" s="12">
        <f t="shared" si="167"/>
        <v>31546.3</v>
      </c>
      <c r="S253" s="12">
        <f t="shared" si="168"/>
        <v>31520.5</v>
      </c>
      <c r="T253" s="12">
        <f t="shared" si="169"/>
        <v>31572.1</v>
      </c>
      <c r="U253" s="29">
        <f t="shared" si="170"/>
        <v>51.599999999998545</v>
      </c>
    </row>
    <row r="254" spans="1:21" x14ac:dyDescent="0.3">
      <c r="A254" s="39">
        <v>43614</v>
      </c>
      <c r="B254" s="10" t="s">
        <v>29</v>
      </c>
      <c r="C254" s="29">
        <v>11905.8</v>
      </c>
      <c r="D254">
        <v>11931.9</v>
      </c>
      <c r="E254">
        <v>11836.8</v>
      </c>
      <c r="F254">
        <v>11861.1</v>
      </c>
      <c r="G254" s="12">
        <f t="shared" si="163"/>
        <v>11876.599999999999</v>
      </c>
      <c r="H254" s="12">
        <f t="shared" si="164"/>
        <v>11884.349999999999</v>
      </c>
      <c r="I254" s="12">
        <f t="shared" si="165"/>
        <v>11868.849999999999</v>
      </c>
      <c r="J254" s="29">
        <f t="shared" si="166"/>
        <v>15.5</v>
      </c>
      <c r="N254" s="29">
        <v>31459.25</v>
      </c>
      <c r="O254">
        <v>31546.75</v>
      </c>
      <c r="P254">
        <v>31257.9</v>
      </c>
      <c r="Q254" s="30">
        <v>31295.55</v>
      </c>
      <c r="R254" s="12">
        <f t="shared" si="167"/>
        <v>31366.733333333334</v>
      </c>
      <c r="S254" s="12">
        <f t="shared" si="168"/>
        <v>31402.325000000001</v>
      </c>
      <c r="T254" s="12">
        <f t="shared" si="169"/>
        <v>31331.141666666666</v>
      </c>
      <c r="U254" s="29">
        <f t="shared" si="170"/>
        <v>71.183333333334303</v>
      </c>
    </row>
    <row r="255" spans="1:21" x14ac:dyDescent="0.3">
      <c r="A255" s="39">
        <v>43615</v>
      </c>
      <c r="B255" s="10" t="s">
        <v>30</v>
      </c>
      <c r="C255" s="29">
        <v>11865.3</v>
      </c>
      <c r="D255">
        <v>11968.55</v>
      </c>
      <c r="E255">
        <v>11859.4</v>
      </c>
      <c r="F255">
        <v>11945.9</v>
      </c>
      <c r="G255" s="12">
        <f t="shared" si="163"/>
        <v>11924.616666666667</v>
      </c>
      <c r="H255" s="12">
        <f t="shared" si="164"/>
        <v>11913.974999999999</v>
      </c>
      <c r="I255" s="12">
        <f t="shared" si="165"/>
        <v>11935.258333333335</v>
      </c>
      <c r="J255" s="29">
        <f t="shared" si="166"/>
        <v>21.283333333336486</v>
      </c>
      <c r="N255" s="29">
        <v>31256.85</v>
      </c>
      <c r="O255">
        <v>31619.25</v>
      </c>
      <c r="P255">
        <v>31236.1</v>
      </c>
      <c r="Q255" s="30">
        <v>31537.1</v>
      </c>
      <c r="R255" s="12">
        <f t="shared" si="167"/>
        <v>31464.149999999998</v>
      </c>
      <c r="S255" s="12">
        <f t="shared" si="168"/>
        <v>31427.674999999999</v>
      </c>
      <c r="T255" s="12">
        <f t="shared" si="169"/>
        <v>31500.624999999996</v>
      </c>
      <c r="U255" s="29">
        <f t="shared" si="170"/>
        <v>72.94999999999709</v>
      </c>
    </row>
    <row r="256" spans="1:21" x14ac:dyDescent="0.3">
      <c r="A256" s="39">
        <v>43616</v>
      </c>
      <c r="B256" s="10" t="s">
        <v>26</v>
      </c>
      <c r="C256" s="29">
        <v>11999.8</v>
      </c>
      <c r="D256">
        <v>12039.25</v>
      </c>
      <c r="E256">
        <v>11829.45</v>
      </c>
      <c r="F256">
        <v>11922.8</v>
      </c>
      <c r="G256" s="12">
        <f t="shared" si="163"/>
        <v>11930.5</v>
      </c>
      <c r="H256" s="12">
        <f t="shared" si="164"/>
        <v>11934.35</v>
      </c>
      <c r="I256" s="12">
        <f t="shared" si="165"/>
        <v>11926.65</v>
      </c>
      <c r="J256" s="29">
        <f t="shared" si="166"/>
        <v>7.7000000000007276</v>
      </c>
      <c r="N256" s="29">
        <v>31678.9</v>
      </c>
      <c r="O256">
        <v>31783.599999999999</v>
      </c>
      <c r="P256">
        <v>30623.05</v>
      </c>
      <c r="Q256" s="30">
        <v>31375.4</v>
      </c>
      <c r="R256" s="12">
        <f t="shared" si="167"/>
        <v>31260.683333333331</v>
      </c>
      <c r="S256" s="12">
        <f t="shared" si="168"/>
        <v>31203.324999999997</v>
      </c>
      <c r="T256" s="12">
        <f t="shared" si="169"/>
        <v>31318.041666666664</v>
      </c>
      <c r="U256" s="29">
        <f t="shared" si="170"/>
        <v>114.71666666666715</v>
      </c>
    </row>
    <row r="257" spans="1:21" x14ac:dyDescent="0.3">
      <c r="A257" s="39">
        <v>43619</v>
      </c>
      <c r="B257" s="10" t="s">
        <v>27</v>
      </c>
      <c r="C257" s="29">
        <v>11953.75</v>
      </c>
      <c r="D257">
        <v>12103.05</v>
      </c>
      <c r="E257">
        <v>11920.1</v>
      </c>
      <c r="F257">
        <v>12088.55</v>
      </c>
      <c r="G257" s="12">
        <f t="shared" si="163"/>
        <v>12037.233333333332</v>
      </c>
      <c r="H257" s="12">
        <f t="shared" si="164"/>
        <v>12011.575000000001</v>
      </c>
      <c r="I257" s="12">
        <f t="shared" si="165"/>
        <v>12062.891666666663</v>
      </c>
      <c r="J257" s="29">
        <f t="shared" si="166"/>
        <v>51.316666666662059</v>
      </c>
      <c r="N257" s="29">
        <v>31406.05</v>
      </c>
      <c r="O257">
        <v>31674.6</v>
      </c>
      <c r="P257">
        <v>31284.7</v>
      </c>
      <c r="Q257" s="30">
        <v>31653.65</v>
      </c>
      <c r="R257" s="12">
        <f t="shared" si="167"/>
        <v>31537.650000000005</v>
      </c>
      <c r="S257" s="12">
        <f t="shared" si="168"/>
        <v>31479.65</v>
      </c>
      <c r="T257" s="12">
        <f t="shared" si="169"/>
        <v>31595.650000000009</v>
      </c>
      <c r="U257" s="29">
        <f t="shared" si="170"/>
        <v>116.00000000000728</v>
      </c>
    </row>
    <row r="258" spans="1:21" x14ac:dyDescent="0.3">
      <c r="A258" s="39">
        <v>43620</v>
      </c>
      <c r="B258" s="10" t="s">
        <v>28</v>
      </c>
      <c r="C258" s="29">
        <v>12052.65</v>
      </c>
      <c r="D258">
        <v>12095.2</v>
      </c>
      <c r="E258">
        <v>12005.85</v>
      </c>
      <c r="F258">
        <v>12021.65</v>
      </c>
      <c r="G258" s="12">
        <f t="shared" si="163"/>
        <v>12040.900000000001</v>
      </c>
      <c r="H258" s="12">
        <f t="shared" si="164"/>
        <v>12050.525000000001</v>
      </c>
      <c r="I258" s="12">
        <f t="shared" si="165"/>
        <v>12031.275000000001</v>
      </c>
      <c r="J258" s="29">
        <f t="shared" si="166"/>
        <v>19.25</v>
      </c>
      <c r="N258" s="29">
        <v>31532.9</v>
      </c>
      <c r="O258">
        <v>31752.7</v>
      </c>
      <c r="P258">
        <v>31512.95</v>
      </c>
      <c r="Q258" s="30">
        <v>31589.05</v>
      </c>
      <c r="R258" s="12">
        <f t="shared" si="167"/>
        <v>31618.233333333334</v>
      </c>
      <c r="S258" s="12">
        <f t="shared" si="168"/>
        <v>31632.825000000001</v>
      </c>
      <c r="T258" s="12">
        <f t="shared" si="169"/>
        <v>31603.641666666666</v>
      </c>
      <c r="U258" s="29">
        <f t="shared" si="170"/>
        <v>29.183333333334303</v>
      </c>
    </row>
    <row r="259" spans="1:21" x14ac:dyDescent="0.3">
      <c r="A259" s="39">
        <v>43622</v>
      </c>
      <c r="B259" s="10" t="s">
        <v>30</v>
      </c>
      <c r="C259" s="29">
        <v>12039.8</v>
      </c>
      <c r="D259">
        <v>12039.8</v>
      </c>
      <c r="E259">
        <v>11830.25</v>
      </c>
      <c r="F259">
        <v>11843.75</v>
      </c>
      <c r="G259" s="12">
        <f t="shared" si="163"/>
        <v>11904.6</v>
      </c>
      <c r="H259" s="12">
        <f t="shared" si="164"/>
        <v>11935.025</v>
      </c>
      <c r="I259" s="12">
        <f t="shared" si="165"/>
        <v>11874.175000000001</v>
      </c>
      <c r="J259" s="29">
        <f t="shared" si="166"/>
        <v>60.849999999998545</v>
      </c>
      <c r="N259" s="29">
        <v>31523.95</v>
      </c>
      <c r="O259">
        <v>31541.5</v>
      </c>
      <c r="P259">
        <v>30800.799999999999</v>
      </c>
      <c r="Q259" s="30">
        <v>30857.4</v>
      </c>
      <c r="R259" s="12">
        <f t="shared" si="167"/>
        <v>31066.566666666669</v>
      </c>
      <c r="S259" s="12">
        <f t="shared" si="168"/>
        <v>31171.15</v>
      </c>
      <c r="T259" s="12">
        <f t="shared" si="169"/>
        <v>30961.983333333337</v>
      </c>
      <c r="U259" s="29">
        <f t="shared" si="170"/>
        <v>209.16666666666424</v>
      </c>
    </row>
    <row r="260" spans="1:21" x14ac:dyDescent="0.3">
      <c r="A260" s="39">
        <v>43623</v>
      </c>
      <c r="B260" s="10" t="s">
        <v>26</v>
      </c>
      <c r="C260" s="29">
        <v>11865.2</v>
      </c>
      <c r="D260">
        <v>11897.5</v>
      </c>
      <c r="E260">
        <v>11769.5</v>
      </c>
      <c r="F260">
        <v>11870.65</v>
      </c>
      <c r="G260" s="12">
        <f t="shared" si="163"/>
        <v>11845.883333333333</v>
      </c>
      <c r="H260" s="12">
        <f t="shared" si="164"/>
        <v>11833.5</v>
      </c>
      <c r="I260" s="12">
        <f t="shared" si="165"/>
        <v>11858.266666666666</v>
      </c>
      <c r="J260" s="29">
        <f t="shared" si="166"/>
        <v>24.766666666666424</v>
      </c>
      <c r="N260" s="29">
        <v>30943.15</v>
      </c>
      <c r="O260">
        <v>31139.599999999999</v>
      </c>
      <c r="P260">
        <v>30627.05</v>
      </c>
      <c r="Q260" s="30">
        <v>31066.55</v>
      </c>
      <c r="R260" s="12">
        <f t="shared" si="167"/>
        <v>30944.399999999998</v>
      </c>
      <c r="S260" s="12">
        <f t="shared" si="168"/>
        <v>30883.324999999997</v>
      </c>
      <c r="T260" s="12">
        <f t="shared" si="169"/>
        <v>31005.474999999999</v>
      </c>
      <c r="U260" s="29">
        <f t="shared" si="170"/>
        <v>122.15000000000146</v>
      </c>
    </row>
    <row r="261" spans="1:21" x14ac:dyDescent="0.3">
      <c r="A261" s="39">
        <v>43626</v>
      </c>
      <c r="B261" s="10" t="s">
        <v>27</v>
      </c>
      <c r="C261" s="29">
        <v>11934.9</v>
      </c>
      <c r="D261">
        <v>11975.05</v>
      </c>
      <c r="E261">
        <v>11871.75</v>
      </c>
      <c r="F261">
        <v>11922.7</v>
      </c>
      <c r="G261" s="12">
        <f t="shared" ref="G261:G265" si="171">(D261+E261+F261)/3</f>
        <v>11923.166666666666</v>
      </c>
      <c r="H261" s="12">
        <f t="shared" ref="H261:H265" si="172">(D261+E261)/2</f>
        <v>11923.4</v>
      </c>
      <c r="I261" s="12">
        <f t="shared" ref="I261:I265" si="173">(G261-H261)+G261</f>
        <v>11922.933333333332</v>
      </c>
      <c r="J261" s="29">
        <f t="shared" ref="J261:J265" si="174">ABS(I261-H261)</f>
        <v>0.46666666666715173</v>
      </c>
      <c r="N261" s="29">
        <v>31259.200000000001</v>
      </c>
      <c r="O261">
        <v>31367.4</v>
      </c>
      <c r="P261">
        <v>30861.3</v>
      </c>
      <c r="Q261">
        <v>31034</v>
      </c>
      <c r="R261" s="12">
        <f t="shared" ref="R261:R265" si="175">(O261+P261+Q261)/3</f>
        <v>31087.566666666666</v>
      </c>
      <c r="S261" s="12">
        <f t="shared" ref="S261:S265" si="176">(O261+P261)/2</f>
        <v>31114.35</v>
      </c>
      <c r="T261" s="12">
        <f t="shared" ref="T261:T265" si="177">(R261-S261)+R261</f>
        <v>31060.783333333333</v>
      </c>
      <c r="U261" s="29">
        <f t="shared" ref="U261:U265" si="178">ABS(T261-S261)</f>
        <v>53.566666666665697</v>
      </c>
    </row>
    <row r="262" spans="1:21" x14ac:dyDescent="0.3">
      <c r="A262" s="39">
        <v>43627</v>
      </c>
      <c r="B262" s="10" t="s">
        <v>28</v>
      </c>
      <c r="C262" s="29">
        <v>11959.85</v>
      </c>
      <c r="D262">
        <v>12000.35</v>
      </c>
      <c r="E262">
        <v>11904.35</v>
      </c>
      <c r="F262">
        <v>11965.6</v>
      </c>
      <c r="G262" s="12">
        <f t="shared" si="171"/>
        <v>11956.766666666668</v>
      </c>
      <c r="H262" s="12">
        <f t="shared" si="172"/>
        <v>11952.35</v>
      </c>
      <c r="I262" s="12">
        <f t="shared" si="173"/>
        <v>11961.183333333336</v>
      </c>
      <c r="J262" s="29">
        <f t="shared" si="174"/>
        <v>8.8333333333357587</v>
      </c>
      <c r="N262" s="29">
        <v>31172.25</v>
      </c>
      <c r="O262">
        <v>31399.35</v>
      </c>
      <c r="P262">
        <v>30973.35</v>
      </c>
      <c r="Q262">
        <v>31265.45</v>
      </c>
      <c r="R262" s="12">
        <f t="shared" si="175"/>
        <v>31212.716666666664</v>
      </c>
      <c r="S262" s="12">
        <f t="shared" si="176"/>
        <v>31186.35</v>
      </c>
      <c r="T262" s="12">
        <f t="shared" si="177"/>
        <v>31239.083333333328</v>
      </c>
      <c r="U262" s="29">
        <f t="shared" si="178"/>
        <v>52.733333333329938</v>
      </c>
    </row>
    <row r="263" spans="1:21" x14ac:dyDescent="0.3">
      <c r="A263" s="39">
        <v>43628</v>
      </c>
      <c r="B263" s="10" t="s">
        <v>29</v>
      </c>
      <c r="C263" s="29">
        <v>11962.45</v>
      </c>
      <c r="D263">
        <v>11962.45</v>
      </c>
      <c r="E263">
        <v>11866.35</v>
      </c>
      <c r="F263">
        <v>11906.2</v>
      </c>
      <c r="G263" s="12">
        <f t="shared" si="171"/>
        <v>11911.666666666666</v>
      </c>
      <c r="H263" s="12">
        <f t="shared" si="172"/>
        <v>11914.400000000001</v>
      </c>
      <c r="I263" s="12">
        <f t="shared" si="173"/>
        <v>11908.933333333331</v>
      </c>
      <c r="J263" s="29">
        <f t="shared" si="174"/>
        <v>5.4666666666707897</v>
      </c>
      <c r="N263" s="29">
        <v>31219.3</v>
      </c>
      <c r="O263">
        <v>31222.3</v>
      </c>
      <c r="P263">
        <v>30911.45</v>
      </c>
      <c r="Q263">
        <v>30965.7</v>
      </c>
      <c r="R263" s="12">
        <f t="shared" si="175"/>
        <v>31033.149999999998</v>
      </c>
      <c r="S263" s="12">
        <f t="shared" si="176"/>
        <v>31066.875</v>
      </c>
      <c r="T263" s="12">
        <f t="shared" si="177"/>
        <v>30999.424999999996</v>
      </c>
      <c r="U263" s="29">
        <f t="shared" si="178"/>
        <v>67.450000000004366</v>
      </c>
    </row>
    <row r="264" spans="1:21" x14ac:dyDescent="0.3">
      <c r="A264" s="39">
        <v>43629</v>
      </c>
      <c r="B264" s="10" t="s">
        <v>30</v>
      </c>
      <c r="C264" s="29">
        <v>11873.9</v>
      </c>
      <c r="D264">
        <v>11931.35</v>
      </c>
      <c r="E264">
        <v>11817.05</v>
      </c>
      <c r="F264">
        <v>11914.05</v>
      </c>
      <c r="G264" s="12">
        <f t="shared" si="171"/>
        <v>11887.483333333332</v>
      </c>
      <c r="H264" s="12">
        <f t="shared" si="172"/>
        <v>11874.2</v>
      </c>
      <c r="I264" s="12">
        <f t="shared" si="173"/>
        <v>11900.766666666663</v>
      </c>
      <c r="J264" s="29">
        <f t="shared" si="174"/>
        <v>26.566666666662059</v>
      </c>
      <c r="N264" s="29">
        <v>30876.75</v>
      </c>
      <c r="O264">
        <v>31036.9</v>
      </c>
      <c r="P264">
        <v>30638.25</v>
      </c>
      <c r="Q264">
        <v>30976.1</v>
      </c>
      <c r="R264" s="12">
        <f t="shared" si="175"/>
        <v>30883.75</v>
      </c>
      <c r="S264" s="12">
        <f t="shared" si="176"/>
        <v>30837.575000000001</v>
      </c>
      <c r="T264" s="12">
        <f t="shared" si="177"/>
        <v>30929.924999999999</v>
      </c>
      <c r="U264" s="29">
        <f t="shared" si="178"/>
        <v>92.349999999998545</v>
      </c>
    </row>
    <row r="265" spans="1:21" x14ac:dyDescent="0.3">
      <c r="A265" s="39">
        <v>43630</v>
      </c>
      <c r="B265" s="10" t="s">
        <v>26</v>
      </c>
      <c r="C265" s="29">
        <v>11910.1</v>
      </c>
      <c r="D265">
        <v>11911.85</v>
      </c>
      <c r="E265">
        <v>11797.7</v>
      </c>
      <c r="F265">
        <v>11823.3</v>
      </c>
      <c r="G265" s="12">
        <f t="shared" si="171"/>
        <v>11844.283333333335</v>
      </c>
      <c r="H265" s="12">
        <f t="shared" si="172"/>
        <v>11854.775000000001</v>
      </c>
      <c r="I265" s="12">
        <f t="shared" si="173"/>
        <v>11833.791666666668</v>
      </c>
      <c r="J265" s="29">
        <f t="shared" si="174"/>
        <v>20.983333333333576</v>
      </c>
      <c r="N265" s="29">
        <v>30983.45</v>
      </c>
      <c r="O265">
        <v>31032.65</v>
      </c>
      <c r="P265">
        <v>30508.95</v>
      </c>
      <c r="Q265" s="30">
        <v>30614.35</v>
      </c>
      <c r="R265" s="12">
        <f t="shared" si="175"/>
        <v>30718.650000000005</v>
      </c>
      <c r="S265" s="12">
        <f t="shared" si="176"/>
        <v>30770.800000000003</v>
      </c>
      <c r="T265" s="12">
        <f t="shared" si="177"/>
        <v>30666.500000000007</v>
      </c>
      <c r="U265" s="29">
        <f t="shared" si="178"/>
        <v>104.29999999999563</v>
      </c>
    </row>
    <row r="266" spans="1:21" x14ac:dyDescent="0.3">
      <c r="A266" s="39">
        <v>43633</v>
      </c>
      <c r="B266" s="10" t="s">
        <v>27</v>
      </c>
      <c r="C266" s="29">
        <v>11844</v>
      </c>
      <c r="D266">
        <v>11844.05</v>
      </c>
      <c r="E266">
        <v>11657.75</v>
      </c>
      <c r="F266">
        <v>11672.15</v>
      </c>
      <c r="G266" s="12">
        <f t="shared" ref="G266:G289" si="179">(D266+E266+F266)/3</f>
        <v>11724.65</v>
      </c>
      <c r="H266" s="12">
        <f t="shared" ref="H266:H289" si="180">(D266+E266)/2</f>
        <v>11750.9</v>
      </c>
      <c r="I266" s="12">
        <f t="shared" ref="I266:I289" si="181">(G266-H266)+G266</f>
        <v>11698.4</v>
      </c>
      <c r="J266" s="29">
        <f t="shared" ref="J266:J289" si="182">ABS(I266-H266)</f>
        <v>52.5</v>
      </c>
      <c r="N266" s="29">
        <v>30652</v>
      </c>
      <c r="O266">
        <v>30684.05</v>
      </c>
      <c r="P266">
        <v>30249.4</v>
      </c>
      <c r="Q266" s="30">
        <v>30273.25</v>
      </c>
      <c r="R266" s="12">
        <f t="shared" ref="R266:R289" si="183">(O266+P266+Q266)/3</f>
        <v>30402.233333333334</v>
      </c>
      <c r="S266" s="12">
        <f t="shared" ref="S266:S289" si="184">(O266+P266)/2</f>
        <v>30466.724999999999</v>
      </c>
      <c r="T266" s="12">
        <f t="shared" ref="T266:T289" si="185">(R266-S266)+R266</f>
        <v>30337.741666666669</v>
      </c>
      <c r="U266" s="29">
        <f t="shared" ref="U266:U289" si="186">ABS(T266-S266)</f>
        <v>128.98333333332994</v>
      </c>
    </row>
    <row r="267" spans="1:21" x14ac:dyDescent="0.3">
      <c r="A267" s="39">
        <v>43634</v>
      </c>
      <c r="B267" s="10" t="s">
        <v>28</v>
      </c>
      <c r="C267" s="29">
        <v>10677.05</v>
      </c>
      <c r="D267">
        <v>11727.2</v>
      </c>
      <c r="E267">
        <v>11641.15</v>
      </c>
      <c r="F267">
        <v>11691.5</v>
      </c>
      <c r="G267" s="12">
        <f t="shared" si="179"/>
        <v>11686.616666666667</v>
      </c>
      <c r="H267" s="12">
        <f t="shared" si="180"/>
        <v>11684.174999999999</v>
      </c>
      <c r="I267" s="12">
        <f t="shared" si="181"/>
        <v>11689.058333333334</v>
      </c>
      <c r="J267" s="29">
        <f t="shared" si="182"/>
        <v>4.8833333333350311</v>
      </c>
      <c r="N267" s="29">
        <v>30299.45</v>
      </c>
      <c r="O267">
        <v>30550.65</v>
      </c>
      <c r="P267">
        <v>30222.85</v>
      </c>
      <c r="Q267" s="30">
        <v>30351</v>
      </c>
      <c r="R267" s="12">
        <f t="shared" si="183"/>
        <v>30374.833333333332</v>
      </c>
      <c r="S267" s="12">
        <f t="shared" si="184"/>
        <v>30386.75</v>
      </c>
      <c r="T267" s="12">
        <f t="shared" si="185"/>
        <v>30362.916666666664</v>
      </c>
      <c r="U267" s="29">
        <f t="shared" si="186"/>
        <v>23.833333333335759</v>
      </c>
    </row>
    <row r="268" spans="1:21" x14ac:dyDescent="0.3">
      <c r="A268" s="39">
        <v>43635</v>
      </c>
      <c r="B268" s="10" t="s">
        <v>29</v>
      </c>
      <c r="C268" s="29">
        <v>11744.45</v>
      </c>
      <c r="D268">
        <v>11802.5</v>
      </c>
      <c r="E268">
        <v>11625.1</v>
      </c>
      <c r="F268">
        <v>11691.45</v>
      </c>
      <c r="G268" s="12">
        <f t="shared" si="179"/>
        <v>11706.35</v>
      </c>
      <c r="H268" s="12">
        <f t="shared" si="180"/>
        <v>11713.8</v>
      </c>
      <c r="I268" s="12">
        <f t="shared" si="181"/>
        <v>11698.900000000001</v>
      </c>
      <c r="J268" s="29">
        <f t="shared" si="182"/>
        <v>14.899999999997817</v>
      </c>
      <c r="N268" s="29">
        <v>30526.5</v>
      </c>
      <c r="O268">
        <v>30699.15</v>
      </c>
      <c r="P268">
        <v>30242</v>
      </c>
      <c r="Q268" s="30">
        <v>30362.1</v>
      </c>
      <c r="R268" s="12">
        <f t="shared" si="183"/>
        <v>30434.416666666668</v>
      </c>
      <c r="S268" s="12">
        <f t="shared" si="184"/>
        <v>30470.575000000001</v>
      </c>
      <c r="T268" s="12">
        <f t="shared" si="185"/>
        <v>30398.258333333335</v>
      </c>
      <c r="U268" s="29">
        <f t="shared" si="186"/>
        <v>72.316666666665697</v>
      </c>
    </row>
    <row r="269" spans="1:21" x14ac:dyDescent="0.3">
      <c r="A269" s="39">
        <v>43636</v>
      </c>
      <c r="B269" s="10" t="s">
        <v>30</v>
      </c>
      <c r="C269" s="29">
        <v>11653.65</v>
      </c>
      <c r="D269">
        <v>11843.5</v>
      </c>
      <c r="E269">
        <v>11635.05</v>
      </c>
      <c r="F269">
        <v>11831.75</v>
      </c>
      <c r="G269" s="12">
        <f t="shared" si="179"/>
        <v>11770.1</v>
      </c>
      <c r="H269" s="12">
        <f t="shared" si="180"/>
        <v>11739.275</v>
      </c>
      <c r="I269" s="12">
        <f t="shared" si="181"/>
        <v>11800.925000000001</v>
      </c>
      <c r="J269" s="29">
        <f t="shared" si="182"/>
        <v>61.650000000001455</v>
      </c>
      <c r="N269" s="29">
        <v>30390.2</v>
      </c>
      <c r="O269">
        <v>30824.55</v>
      </c>
      <c r="P269">
        <v>30220.7</v>
      </c>
      <c r="Q269" s="30">
        <v>30781.1</v>
      </c>
      <c r="R269" s="12">
        <f t="shared" si="183"/>
        <v>30608.783333333336</v>
      </c>
      <c r="S269" s="12">
        <f t="shared" si="184"/>
        <v>30522.625</v>
      </c>
      <c r="T269" s="12">
        <f t="shared" si="185"/>
        <v>30694.941666666673</v>
      </c>
      <c r="U269" s="29">
        <f t="shared" si="186"/>
        <v>172.31666666667297</v>
      </c>
    </row>
    <row r="270" spans="1:21" x14ac:dyDescent="0.3">
      <c r="A270" s="39">
        <v>43637</v>
      </c>
      <c r="B270" s="10" t="s">
        <v>26</v>
      </c>
      <c r="C270" s="29">
        <v>11827.6</v>
      </c>
      <c r="D270">
        <v>11827.95</v>
      </c>
      <c r="E270">
        <v>11705.1</v>
      </c>
      <c r="F270">
        <v>11724.1</v>
      </c>
      <c r="G270" s="12">
        <f t="shared" si="179"/>
        <v>11752.383333333333</v>
      </c>
      <c r="H270" s="12">
        <f t="shared" si="180"/>
        <v>11766.525000000001</v>
      </c>
      <c r="I270" s="12">
        <f t="shared" si="181"/>
        <v>11738.241666666665</v>
      </c>
      <c r="J270" s="29">
        <f t="shared" si="182"/>
        <v>28.283333333336486</v>
      </c>
      <c r="N270" s="29">
        <v>30804.95</v>
      </c>
      <c r="O270">
        <v>30904.95</v>
      </c>
      <c r="P270">
        <v>30541.5</v>
      </c>
      <c r="Q270" s="30">
        <v>30628.35</v>
      </c>
      <c r="R270" s="12">
        <f t="shared" si="183"/>
        <v>30691.599999999995</v>
      </c>
      <c r="S270" s="12">
        <f t="shared" si="184"/>
        <v>30723.224999999999</v>
      </c>
      <c r="T270" s="12">
        <f t="shared" si="185"/>
        <v>30659.974999999991</v>
      </c>
      <c r="U270" s="29">
        <f t="shared" si="186"/>
        <v>63.250000000007276</v>
      </c>
    </row>
    <row r="271" spans="1:21" x14ac:dyDescent="0.3">
      <c r="A271" s="39">
        <v>43640</v>
      </c>
      <c r="B271" s="10" t="s">
        <v>27</v>
      </c>
      <c r="C271" s="29">
        <v>11725.8</v>
      </c>
      <c r="D271">
        <v>11754</v>
      </c>
      <c r="E271">
        <v>11670.2</v>
      </c>
      <c r="F271">
        <v>11699.65</v>
      </c>
      <c r="G271" s="12">
        <f t="shared" si="179"/>
        <v>11707.949999999999</v>
      </c>
      <c r="H271" s="12">
        <f t="shared" si="180"/>
        <v>11712.1</v>
      </c>
      <c r="I271" s="12">
        <f t="shared" si="181"/>
        <v>11703.799999999997</v>
      </c>
      <c r="J271" s="29">
        <f t="shared" si="182"/>
        <v>8.3000000000029104</v>
      </c>
      <c r="N271" s="29">
        <v>30680.95</v>
      </c>
      <c r="O271">
        <v>30783.65</v>
      </c>
      <c r="P271">
        <v>30528</v>
      </c>
      <c r="Q271" s="30">
        <v>30602.05</v>
      </c>
      <c r="R271" s="12">
        <f t="shared" si="183"/>
        <v>30637.899999999998</v>
      </c>
      <c r="S271" s="12">
        <f t="shared" si="184"/>
        <v>30655.825000000001</v>
      </c>
      <c r="T271" s="12">
        <f t="shared" si="185"/>
        <v>30619.974999999995</v>
      </c>
      <c r="U271" s="29">
        <f t="shared" si="186"/>
        <v>35.850000000005821</v>
      </c>
    </row>
    <row r="272" spans="1:21" x14ac:dyDescent="0.3">
      <c r="A272" s="39">
        <v>43641</v>
      </c>
      <c r="B272" s="10" t="s">
        <v>28</v>
      </c>
      <c r="C272" s="29">
        <v>11681</v>
      </c>
      <c r="D272">
        <v>11814.4</v>
      </c>
      <c r="E272">
        <v>11651</v>
      </c>
      <c r="F272">
        <v>11796.45</v>
      </c>
      <c r="G272" s="12">
        <f t="shared" si="179"/>
        <v>11753.950000000003</v>
      </c>
      <c r="H272" s="12">
        <f t="shared" si="180"/>
        <v>11732.7</v>
      </c>
      <c r="I272" s="12">
        <f t="shared" si="181"/>
        <v>11775.200000000004</v>
      </c>
      <c r="J272" s="29">
        <f t="shared" si="182"/>
        <v>42.500000000003638</v>
      </c>
      <c r="N272" s="29">
        <v>30567.65</v>
      </c>
      <c r="O272">
        <v>30913.25</v>
      </c>
      <c r="P272">
        <v>30451.4</v>
      </c>
      <c r="Q272" s="30">
        <v>30847.05</v>
      </c>
      <c r="R272" s="12">
        <f t="shared" si="183"/>
        <v>30737.233333333334</v>
      </c>
      <c r="S272" s="12">
        <f t="shared" si="184"/>
        <v>30682.325000000001</v>
      </c>
      <c r="T272" s="12">
        <f t="shared" si="185"/>
        <v>30792.141666666666</v>
      </c>
      <c r="U272" s="29">
        <f t="shared" si="186"/>
        <v>109.8166666666657</v>
      </c>
    </row>
    <row r="273" spans="1:21" x14ac:dyDescent="0.3">
      <c r="A273" s="39">
        <v>43642</v>
      </c>
      <c r="B273" s="10" t="s">
        <v>29</v>
      </c>
      <c r="C273" s="29">
        <v>11768.15</v>
      </c>
      <c r="D273">
        <v>11871.85</v>
      </c>
      <c r="E273">
        <v>11757.55</v>
      </c>
      <c r="F273">
        <v>11847.55</v>
      </c>
      <c r="G273" s="12">
        <f t="shared" si="179"/>
        <v>11825.65</v>
      </c>
      <c r="H273" s="12">
        <f t="shared" si="180"/>
        <v>11814.7</v>
      </c>
      <c r="I273" s="12">
        <f t="shared" si="181"/>
        <v>11836.599999999999</v>
      </c>
      <c r="J273" s="29">
        <f t="shared" si="182"/>
        <v>21.899999999997817</v>
      </c>
      <c r="N273" s="29">
        <v>30809.200000000001</v>
      </c>
      <c r="O273">
        <v>31202.7</v>
      </c>
      <c r="P273">
        <v>30766.65</v>
      </c>
      <c r="Q273">
        <v>31162.35</v>
      </c>
      <c r="R273" s="12">
        <f t="shared" si="183"/>
        <v>31043.900000000005</v>
      </c>
      <c r="S273" s="12">
        <f t="shared" si="184"/>
        <v>30984.675000000003</v>
      </c>
      <c r="T273" s="12">
        <f t="shared" si="185"/>
        <v>31103.125000000007</v>
      </c>
      <c r="U273" s="29">
        <f t="shared" si="186"/>
        <v>118.45000000000437</v>
      </c>
    </row>
    <row r="274" spans="1:21" x14ac:dyDescent="0.3">
      <c r="A274" s="39">
        <v>43643</v>
      </c>
      <c r="B274" s="10" t="s">
        <v>30</v>
      </c>
      <c r="C274" s="29">
        <v>11860.85</v>
      </c>
      <c r="D274">
        <v>11911.15</v>
      </c>
      <c r="E274">
        <v>11821.05</v>
      </c>
      <c r="F274">
        <v>11841.55</v>
      </c>
      <c r="G274" s="12">
        <f t="shared" si="179"/>
        <v>11857.916666666666</v>
      </c>
      <c r="H274" s="12">
        <f t="shared" si="180"/>
        <v>11866.099999999999</v>
      </c>
      <c r="I274" s="12">
        <f t="shared" si="181"/>
        <v>11849.733333333334</v>
      </c>
      <c r="J274" s="29">
        <f t="shared" si="182"/>
        <v>16.366666666664969</v>
      </c>
      <c r="N274" s="29">
        <v>31192.1</v>
      </c>
      <c r="O274">
        <v>31490.6</v>
      </c>
      <c r="P274">
        <v>31158.799999999999</v>
      </c>
      <c r="Q274" s="30">
        <v>31269.5</v>
      </c>
      <c r="R274" s="12">
        <f t="shared" si="183"/>
        <v>31306.3</v>
      </c>
      <c r="S274" s="12">
        <f t="shared" si="184"/>
        <v>31324.699999999997</v>
      </c>
      <c r="T274" s="12">
        <f t="shared" si="185"/>
        <v>31287.9</v>
      </c>
      <c r="U274" s="29">
        <f t="shared" si="186"/>
        <v>36.799999999995634</v>
      </c>
    </row>
    <row r="275" spans="1:21" x14ac:dyDescent="0.3">
      <c r="A275" s="39">
        <v>43644</v>
      </c>
      <c r="B275" s="10" t="s">
        <v>26</v>
      </c>
      <c r="C275" s="29">
        <v>11861.15</v>
      </c>
      <c r="D275">
        <v>11871.7</v>
      </c>
      <c r="E275">
        <v>11775.5</v>
      </c>
      <c r="F275">
        <v>11788.85</v>
      </c>
      <c r="G275" s="12">
        <f t="shared" si="179"/>
        <v>11812.016666666668</v>
      </c>
      <c r="H275" s="12">
        <f t="shared" si="180"/>
        <v>11823.6</v>
      </c>
      <c r="I275" s="12">
        <f t="shared" si="181"/>
        <v>11800.433333333336</v>
      </c>
      <c r="J275" s="29">
        <f t="shared" si="182"/>
        <v>23.166666666664241</v>
      </c>
      <c r="N275" s="29">
        <v>31281</v>
      </c>
      <c r="O275">
        <v>31308.9</v>
      </c>
      <c r="P275">
        <v>31060.6</v>
      </c>
      <c r="Q275" s="30">
        <v>31105.200000000001</v>
      </c>
      <c r="R275" s="12">
        <f t="shared" si="183"/>
        <v>31158.233333333334</v>
      </c>
      <c r="S275" s="12">
        <f t="shared" si="184"/>
        <v>31184.75</v>
      </c>
      <c r="T275" s="12">
        <f t="shared" si="185"/>
        <v>31131.716666666667</v>
      </c>
      <c r="U275" s="29">
        <f t="shared" si="186"/>
        <v>53.033333333332848</v>
      </c>
    </row>
    <row r="276" spans="1:21" x14ac:dyDescent="0.3">
      <c r="A276" s="39">
        <v>43647</v>
      </c>
      <c r="B276" s="10" t="s">
        <v>27</v>
      </c>
      <c r="C276" s="29">
        <v>11839.9</v>
      </c>
      <c r="D276">
        <v>11884.65</v>
      </c>
      <c r="E276">
        <v>11830.8</v>
      </c>
      <c r="F276">
        <v>11865.6</v>
      </c>
      <c r="G276" s="12">
        <f t="shared" si="179"/>
        <v>11860.349999999999</v>
      </c>
      <c r="H276" s="12">
        <f t="shared" si="180"/>
        <v>11857.724999999999</v>
      </c>
      <c r="I276" s="12">
        <f t="shared" si="181"/>
        <v>11862.974999999999</v>
      </c>
      <c r="J276" s="29">
        <f t="shared" si="182"/>
        <v>5.25</v>
      </c>
      <c r="N276" s="29">
        <v>31271</v>
      </c>
      <c r="O276">
        <v>31450.35</v>
      </c>
      <c r="P276">
        <v>31246.45</v>
      </c>
      <c r="Q276" s="30">
        <v>31372.2</v>
      </c>
      <c r="R276" s="12">
        <f t="shared" si="183"/>
        <v>31356.333333333332</v>
      </c>
      <c r="S276" s="12">
        <f t="shared" si="184"/>
        <v>31348.400000000001</v>
      </c>
      <c r="T276" s="12">
        <f t="shared" si="185"/>
        <v>31364.266666666663</v>
      </c>
      <c r="U276" s="29">
        <f t="shared" si="186"/>
        <v>15.866666666661331</v>
      </c>
    </row>
    <row r="277" spans="1:21" x14ac:dyDescent="0.3">
      <c r="A277" s="39">
        <v>43648</v>
      </c>
      <c r="B277" s="10" t="s">
        <v>28</v>
      </c>
      <c r="C277" s="29">
        <v>11890.3</v>
      </c>
      <c r="D277">
        <v>11917.45</v>
      </c>
      <c r="E277">
        <v>11814.7</v>
      </c>
      <c r="F277">
        <v>11910.3</v>
      </c>
      <c r="G277" s="12">
        <f t="shared" si="179"/>
        <v>11880.816666666666</v>
      </c>
      <c r="H277" s="12">
        <f t="shared" si="180"/>
        <v>11866.075000000001</v>
      </c>
      <c r="I277" s="12">
        <f t="shared" si="181"/>
        <v>11895.558333333331</v>
      </c>
      <c r="J277" s="29">
        <f t="shared" si="182"/>
        <v>29.483333333329938</v>
      </c>
      <c r="N277" s="29">
        <v>31414.65</v>
      </c>
      <c r="O277">
        <v>31431.35</v>
      </c>
      <c r="P277">
        <v>31105.1</v>
      </c>
      <c r="Q277" s="30">
        <v>31283.3</v>
      </c>
      <c r="R277" s="12">
        <f t="shared" si="183"/>
        <v>31273.25</v>
      </c>
      <c r="S277" s="12">
        <f t="shared" si="184"/>
        <v>31268.224999999999</v>
      </c>
      <c r="T277" s="12">
        <f t="shared" si="185"/>
        <v>31278.275000000001</v>
      </c>
      <c r="U277" s="29">
        <f t="shared" si="186"/>
        <v>10.05000000000291</v>
      </c>
    </row>
    <row r="278" spans="1:21" x14ac:dyDescent="0.3">
      <c r="A278" s="39">
        <v>43649</v>
      </c>
      <c r="B278" s="10" t="s">
        <v>29</v>
      </c>
      <c r="C278" s="29">
        <v>11932.15</v>
      </c>
      <c r="D278">
        <v>11945.2</v>
      </c>
      <c r="E278">
        <v>11887.05</v>
      </c>
      <c r="F278">
        <v>11916.75</v>
      </c>
      <c r="G278" s="12">
        <f t="shared" si="179"/>
        <v>11916.333333333334</v>
      </c>
      <c r="H278" s="12">
        <f t="shared" si="180"/>
        <v>11916.125</v>
      </c>
      <c r="I278" s="12">
        <f t="shared" si="181"/>
        <v>11916.541666666668</v>
      </c>
      <c r="J278" s="29">
        <f t="shared" si="182"/>
        <v>0.41666666666787933</v>
      </c>
      <c r="N278" s="29">
        <v>31347.7</v>
      </c>
      <c r="O278">
        <v>31467.15</v>
      </c>
      <c r="P278">
        <v>31238.5</v>
      </c>
      <c r="Q278" s="30">
        <v>31382.3</v>
      </c>
      <c r="R278" s="12">
        <f t="shared" si="183"/>
        <v>31362.649999999998</v>
      </c>
      <c r="S278" s="12">
        <f t="shared" si="184"/>
        <v>31352.825000000001</v>
      </c>
      <c r="T278" s="12">
        <f t="shared" si="185"/>
        <v>31372.474999999995</v>
      </c>
      <c r="U278" s="29">
        <f t="shared" si="186"/>
        <v>19.649999999994179</v>
      </c>
    </row>
    <row r="279" spans="1:21" x14ac:dyDescent="0.3">
      <c r="A279" s="39">
        <v>43650</v>
      </c>
      <c r="B279" s="10" t="s">
        <v>30</v>
      </c>
      <c r="C279" s="29">
        <v>11928.8</v>
      </c>
      <c r="D279">
        <v>11969.25</v>
      </c>
      <c r="E279">
        <v>11923.65</v>
      </c>
      <c r="F279">
        <v>11946.75</v>
      </c>
      <c r="G279" s="12">
        <f t="shared" si="179"/>
        <v>11946.550000000001</v>
      </c>
      <c r="H279" s="12">
        <f t="shared" si="180"/>
        <v>11946.45</v>
      </c>
      <c r="I279" s="12">
        <f t="shared" si="181"/>
        <v>11946.650000000001</v>
      </c>
      <c r="J279" s="29">
        <f t="shared" si="182"/>
        <v>0.2000000000007276</v>
      </c>
      <c r="N279" s="29">
        <v>31471</v>
      </c>
      <c r="O279">
        <v>31608.35</v>
      </c>
      <c r="P279">
        <v>31428.05</v>
      </c>
      <c r="Q279" s="30">
        <v>31471.85</v>
      </c>
      <c r="R279" s="12">
        <f t="shared" si="183"/>
        <v>31502.75</v>
      </c>
      <c r="S279" s="12">
        <f t="shared" si="184"/>
        <v>31518.199999999997</v>
      </c>
      <c r="T279" s="12">
        <f t="shared" si="185"/>
        <v>31487.300000000003</v>
      </c>
      <c r="U279" s="29">
        <f t="shared" si="186"/>
        <v>30.899999999994179</v>
      </c>
    </row>
    <row r="280" spans="1:21" x14ac:dyDescent="0.3">
      <c r="A280" s="39">
        <v>43651</v>
      </c>
      <c r="B280" s="10" t="s">
        <v>26</v>
      </c>
      <c r="C280" s="29">
        <v>11964.75</v>
      </c>
      <c r="D280">
        <v>11981.75</v>
      </c>
      <c r="E280">
        <v>11797.9</v>
      </c>
      <c r="F280">
        <v>11811.15</v>
      </c>
      <c r="G280" s="12">
        <f t="shared" si="179"/>
        <v>11863.6</v>
      </c>
      <c r="H280" s="12">
        <f t="shared" si="180"/>
        <v>11889.825000000001</v>
      </c>
      <c r="I280" s="12">
        <f t="shared" si="181"/>
        <v>11837.375</v>
      </c>
      <c r="J280" s="29">
        <f t="shared" si="182"/>
        <v>52.450000000000728</v>
      </c>
      <c r="N280" s="29">
        <v>31523.05</v>
      </c>
      <c r="O280">
        <v>31622.85</v>
      </c>
      <c r="P280">
        <v>31323.25</v>
      </c>
      <c r="Q280" s="30">
        <v>31475.8</v>
      </c>
      <c r="R280" s="12">
        <f t="shared" si="183"/>
        <v>31473.966666666664</v>
      </c>
      <c r="S280" s="12">
        <f t="shared" si="184"/>
        <v>31473.05</v>
      </c>
      <c r="T280" s="12">
        <f t="shared" si="185"/>
        <v>31474.883333333328</v>
      </c>
      <c r="U280" s="29">
        <f t="shared" si="186"/>
        <v>1.8333333333284827</v>
      </c>
    </row>
    <row r="281" spans="1:21" x14ac:dyDescent="0.3">
      <c r="A281" s="39">
        <v>43654</v>
      </c>
      <c r="B281" s="10" t="s">
        <v>27</v>
      </c>
      <c r="C281" s="29">
        <v>11770.4</v>
      </c>
      <c r="D281">
        <v>11771.9</v>
      </c>
      <c r="E281">
        <v>11523.3</v>
      </c>
      <c r="F281">
        <v>11558.6</v>
      </c>
      <c r="G281" s="12">
        <f t="shared" si="179"/>
        <v>11617.933333333332</v>
      </c>
      <c r="H281" s="12">
        <f t="shared" si="180"/>
        <v>11647.599999999999</v>
      </c>
      <c r="I281" s="12">
        <f t="shared" si="181"/>
        <v>11588.266666666666</v>
      </c>
      <c r="J281" s="29">
        <f t="shared" si="182"/>
        <v>59.333333333332121</v>
      </c>
      <c r="N281" s="29">
        <v>31346.85</v>
      </c>
      <c r="O281">
        <v>31370.400000000001</v>
      </c>
      <c r="P281">
        <v>30536.75</v>
      </c>
      <c r="Q281" s="30">
        <v>30603.85</v>
      </c>
      <c r="R281" s="12">
        <f t="shared" si="183"/>
        <v>30837</v>
      </c>
      <c r="S281" s="12">
        <f t="shared" si="184"/>
        <v>30953.575000000001</v>
      </c>
      <c r="T281" s="12">
        <f t="shared" si="185"/>
        <v>30720.424999999999</v>
      </c>
      <c r="U281" s="29">
        <f t="shared" si="186"/>
        <v>233.15000000000146</v>
      </c>
    </row>
    <row r="282" spans="1:21" x14ac:dyDescent="0.3">
      <c r="A282" s="39">
        <v>43655</v>
      </c>
      <c r="B282" s="10" t="s">
        <v>28</v>
      </c>
      <c r="C282" s="29">
        <v>11531.6</v>
      </c>
      <c r="D282">
        <v>11582.55</v>
      </c>
      <c r="E282">
        <v>11461</v>
      </c>
      <c r="F282">
        <v>11555.9</v>
      </c>
      <c r="G282" s="12">
        <f t="shared" si="179"/>
        <v>11533.15</v>
      </c>
      <c r="H282" s="12">
        <f t="shared" si="180"/>
        <v>11521.775</v>
      </c>
      <c r="I282" s="12">
        <f t="shared" si="181"/>
        <v>11544.525</v>
      </c>
      <c r="J282" s="29">
        <f t="shared" si="182"/>
        <v>22.75</v>
      </c>
      <c r="N282" s="29">
        <v>30533.4</v>
      </c>
      <c r="O282">
        <v>30702.1</v>
      </c>
      <c r="P282">
        <v>30346.7</v>
      </c>
      <c r="Q282" s="30">
        <v>30569.15</v>
      </c>
      <c r="R282" s="12">
        <f t="shared" si="183"/>
        <v>30539.316666666669</v>
      </c>
      <c r="S282" s="12">
        <f t="shared" si="184"/>
        <v>30524.400000000001</v>
      </c>
      <c r="T282" s="12">
        <f t="shared" si="185"/>
        <v>30554.233333333337</v>
      </c>
      <c r="U282" s="29">
        <f t="shared" si="186"/>
        <v>29.833333333335759</v>
      </c>
    </row>
    <row r="283" spans="1:21" x14ac:dyDescent="0.3">
      <c r="A283" s="39">
        <v>43656</v>
      </c>
      <c r="B283" s="10" t="s">
        <v>29</v>
      </c>
      <c r="C283" s="29">
        <v>11536.15</v>
      </c>
      <c r="D283">
        <v>11593.7</v>
      </c>
      <c r="E283">
        <v>11475.65</v>
      </c>
      <c r="F283">
        <v>11498.9</v>
      </c>
      <c r="G283" s="12">
        <f t="shared" si="179"/>
        <v>11522.75</v>
      </c>
      <c r="H283" s="12">
        <f t="shared" si="180"/>
        <v>11534.674999999999</v>
      </c>
      <c r="I283" s="12">
        <f t="shared" si="181"/>
        <v>11510.825000000001</v>
      </c>
      <c r="J283" s="29">
        <f t="shared" si="182"/>
        <v>23.849999999998545</v>
      </c>
      <c r="N283" s="29">
        <v>30618.05</v>
      </c>
      <c r="O283">
        <v>30728.35</v>
      </c>
      <c r="P283">
        <v>30428.6</v>
      </c>
      <c r="Q283" s="30">
        <v>30522.1</v>
      </c>
      <c r="R283" s="12">
        <f t="shared" si="183"/>
        <v>30559.683333333331</v>
      </c>
      <c r="S283" s="12">
        <f t="shared" si="184"/>
        <v>30578.474999999999</v>
      </c>
      <c r="T283" s="12">
        <f t="shared" si="185"/>
        <v>30540.891666666663</v>
      </c>
      <c r="U283" s="29">
        <f t="shared" si="186"/>
        <v>37.583333333335759</v>
      </c>
    </row>
    <row r="284" spans="1:21" x14ac:dyDescent="0.3">
      <c r="A284" s="39">
        <v>43657</v>
      </c>
      <c r="B284" s="10" t="s">
        <v>30</v>
      </c>
      <c r="C284" s="29">
        <v>11561.45</v>
      </c>
      <c r="D284">
        <v>11599</v>
      </c>
      <c r="E284">
        <v>11519.5</v>
      </c>
      <c r="F284">
        <v>11582.9</v>
      </c>
      <c r="G284" s="12">
        <f t="shared" si="179"/>
        <v>11567.133333333333</v>
      </c>
      <c r="H284" s="12">
        <f t="shared" si="180"/>
        <v>11559.25</v>
      </c>
      <c r="I284" s="12">
        <f t="shared" si="181"/>
        <v>11575.016666666666</v>
      </c>
      <c r="J284" s="29">
        <f t="shared" si="182"/>
        <v>15.766666666666424</v>
      </c>
      <c r="N284" s="29">
        <v>30707</v>
      </c>
      <c r="O284">
        <v>30788.05</v>
      </c>
      <c r="P284">
        <v>30565.35</v>
      </c>
      <c r="Q284" s="30">
        <v>30716.55</v>
      </c>
      <c r="R284" s="12">
        <f t="shared" si="183"/>
        <v>30689.983333333334</v>
      </c>
      <c r="S284" s="12">
        <f t="shared" si="184"/>
        <v>30676.699999999997</v>
      </c>
      <c r="T284" s="12">
        <f t="shared" si="185"/>
        <v>30703.26666666667</v>
      </c>
      <c r="U284" s="29">
        <f t="shared" si="186"/>
        <v>26.566666666672972</v>
      </c>
    </row>
    <row r="285" spans="1:21" x14ac:dyDescent="0.3">
      <c r="A285" s="39">
        <v>43658</v>
      </c>
      <c r="B285" s="10" t="s">
        <v>26</v>
      </c>
      <c r="C285" s="29">
        <v>11601.15</v>
      </c>
      <c r="D285">
        <v>11639.55</v>
      </c>
      <c r="E285">
        <v>11538.6</v>
      </c>
      <c r="F285">
        <v>11552.5</v>
      </c>
      <c r="G285" s="12">
        <f t="shared" si="179"/>
        <v>11576.883333333333</v>
      </c>
      <c r="H285" s="12">
        <f t="shared" si="180"/>
        <v>11589.075000000001</v>
      </c>
      <c r="I285" s="12">
        <f t="shared" si="181"/>
        <v>11564.691666666666</v>
      </c>
      <c r="J285" s="29">
        <f t="shared" si="182"/>
        <v>24.383333333335031</v>
      </c>
      <c r="N285" s="29">
        <v>30789.75</v>
      </c>
      <c r="O285">
        <v>30870.95</v>
      </c>
      <c r="P285">
        <v>30548.3</v>
      </c>
      <c r="Q285" s="30">
        <v>30601.45</v>
      </c>
      <c r="R285" s="12">
        <f t="shared" si="183"/>
        <v>30673.566666666666</v>
      </c>
      <c r="S285" s="12">
        <f t="shared" si="184"/>
        <v>30709.625</v>
      </c>
      <c r="T285" s="12">
        <f t="shared" si="185"/>
        <v>30637.508333333331</v>
      </c>
      <c r="U285" s="29">
        <f t="shared" si="186"/>
        <v>72.116666666668607</v>
      </c>
    </row>
    <row r="286" spans="1:21" x14ac:dyDescent="0.3">
      <c r="A286" s="39">
        <v>43661</v>
      </c>
      <c r="B286" s="10" t="s">
        <v>27</v>
      </c>
      <c r="C286" s="29">
        <v>11614.75</v>
      </c>
      <c r="D286">
        <v>11618.4</v>
      </c>
      <c r="E286">
        <v>11532.3</v>
      </c>
      <c r="F286">
        <v>11588.35</v>
      </c>
      <c r="G286" s="12">
        <f t="shared" si="179"/>
        <v>11579.683333333332</v>
      </c>
      <c r="H286" s="12">
        <f t="shared" si="180"/>
        <v>11575.349999999999</v>
      </c>
      <c r="I286" s="12">
        <f t="shared" si="181"/>
        <v>11584.016666666666</v>
      </c>
      <c r="J286" s="29">
        <f t="shared" si="182"/>
        <v>8.6666666666678793</v>
      </c>
      <c r="N286" s="29">
        <v>30688.85</v>
      </c>
      <c r="O286">
        <v>30695.7</v>
      </c>
      <c r="P286">
        <v>30334.2</v>
      </c>
      <c r="Q286" s="30">
        <v>30445.95</v>
      </c>
      <c r="R286" s="12">
        <f t="shared" si="183"/>
        <v>30491.95</v>
      </c>
      <c r="S286" s="12">
        <f t="shared" si="184"/>
        <v>30514.95</v>
      </c>
      <c r="T286" s="12">
        <f t="shared" si="185"/>
        <v>30468.95</v>
      </c>
      <c r="U286" s="29">
        <f t="shared" si="186"/>
        <v>46</v>
      </c>
    </row>
    <row r="287" spans="1:21" x14ac:dyDescent="0.3">
      <c r="A287" s="39">
        <v>43662</v>
      </c>
      <c r="B287" s="10" t="s">
        <v>28</v>
      </c>
      <c r="C287" s="29">
        <v>11596.65</v>
      </c>
      <c r="D287">
        <v>11670.05</v>
      </c>
      <c r="E287">
        <v>11573.95</v>
      </c>
      <c r="F287">
        <v>11662.6</v>
      </c>
      <c r="G287" s="12">
        <f t="shared" si="179"/>
        <v>11635.533333333333</v>
      </c>
      <c r="H287" s="12">
        <f t="shared" si="180"/>
        <v>11622</v>
      </c>
      <c r="I287" s="12">
        <f t="shared" si="181"/>
        <v>11649.066666666666</v>
      </c>
      <c r="J287" s="29">
        <f t="shared" si="182"/>
        <v>27.066666666665697</v>
      </c>
      <c r="N287" s="29">
        <v>30532.65</v>
      </c>
      <c r="O287">
        <v>30635</v>
      </c>
      <c r="P287">
        <v>30429.9</v>
      </c>
      <c r="Q287" s="30">
        <v>30570.799999999999</v>
      </c>
      <c r="R287" s="12">
        <f t="shared" si="183"/>
        <v>30545.233333333334</v>
      </c>
      <c r="S287" s="12">
        <f t="shared" si="184"/>
        <v>30532.45</v>
      </c>
      <c r="T287" s="12">
        <f t="shared" si="185"/>
        <v>30558.016666666666</v>
      </c>
      <c r="U287" s="29">
        <f t="shared" si="186"/>
        <v>25.566666666665697</v>
      </c>
    </row>
    <row r="288" spans="1:21" x14ac:dyDescent="0.3">
      <c r="A288" s="39">
        <v>43663</v>
      </c>
      <c r="B288" s="10" t="s">
        <v>29</v>
      </c>
      <c r="C288" s="29">
        <v>11670.75</v>
      </c>
      <c r="D288">
        <v>11706.65</v>
      </c>
      <c r="E288">
        <v>11651.15</v>
      </c>
      <c r="F288">
        <v>11687.5</v>
      </c>
      <c r="G288" s="12">
        <f t="shared" si="179"/>
        <v>11681.766666666668</v>
      </c>
      <c r="H288" s="12">
        <f t="shared" si="180"/>
        <v>11678.9</v>
      </c>
      <c r="I288" s="12">
        <f t="shared" si="181"/>
        <v>11684.633333333337</v>
      </c>
      <c r="J288" s="29">
        <f t="shared" si="182"/>
        <v>5.7333333333372138</v>
      </c>
      <c r="N288" s="29">
        <v>30622.25</v>
      </c>
      <c r="O288">
        <v>30799.7</v>
      </c>
      <c r="P288">
        <v>30568.3</v>
      </c>
      <c r="Q288" s="30">
        <v>30735.5</v>
      </c>
      <c r="R288" s="12">
        <f t="shared" si="183"/>
        <v>30701.166666666668</v>
      </c>
      <c r="S288" s="12">
        <f t="shared" si="184"/>
        <v>30684</v>
      </c>
      <c r="T288" s="12">
        <f t="shared" si="185"/>
        <v>30718.333333333336</v>
      </c>
      <c r="U288" s="29">
        <f t="shared" si="186"/>
        <v>34.333333333335759</v>
      </c>
    </row>
    <row r="289" spans="1:21" x14ac:dyDescent="0.3">
      <c r="A289" s="39">
        <v>43664</v>
      </c>
      <c r="B289" s="10" t="s">
        <v>30</v>
      </c>
      <c r="C289" s="29">
        <v>11675.6</v>
      </c>
      <c r="D289">
        <v>11677.15</v>
      </c>
      <c r="E289">
        <v>11582.4</v>
      </c>
      <c r="F289">
        <v>11596.9</v>
      </c>
      <c r="G289" s="12">
        <f t="shared" si="179"/>
        <v>11618.816666666666</v>
      </c>
      <c r="H289" s="12">
        <f t="shared" si="180"/>
        <v>11629.775</v>
      </c>
      <c r="I289" s="12">
        <f t="shared" si="181"/>
        <v>11607.858333333332</v>
      </c>
      <c r="J289" s="29">
        <f t="shared" si="182"/>
        <v>21.916666666667879</v>
      </c>
      <c r="N289" s="29">
        <v>30705.8</v>
      </c>
      <c r="O289">
        <v>30769.35</v>
      </c>
      <c r="P289">
        <v>30378.6</v>
      </c>
      <c r="Q289" s="30">
        <v>30430.6</v>
      </c>
      <c r="R289" s="12">
        <f t="shared" si="183"/>
        <v>30526.183333333331</v>
      </c>
      <c r="S289" s="12">
        <f t="shared" si="184"/>
        <v>30573.974999999999</v>
      </c>
      <c r="T289" s="12">
        <f t="shared" si="185"/>
        <v>30478.391666666663</v>
      </c>
      <c r="U289" s="29">
        <f t="shared" si="186"/>
        <v>95.583333333335759</v>
      </c>
    </row>
    <row r="290" spans="1:21" x14ac:dyDescent="0.3">
      <c r="A290" s="39">
        <v>43665</v>
      </c>
      <c r="B290" s="10" t="s">
        <v>26</v>
      </c>
    </row>
    <row r="291" spans="1:21" x14ac:dyDescent="0.3">
      <c r="A291" s="39">
        <v>43668</v>
      </c>
      <c r="B291" s="10" t="s">
        <v>27</v>
      </c>
    </row>
    <row r="292" spans="1:21" x14ac:dyDescent="0.3">
      <c r="A292" s="39">
        <v>43669</v>
      </c>
      <c r="B292" s="10" t="s">
        <v>28</v>
      </c>
    </row>
    <row r="293" spans="1:21" x14ac:dyDescent="0.3">
      <c r="A293" s="39">
        <v>43670</v>
      </c>
      <c r="B293" s="10" t="s">
        <v>29</v>
      </c>
    </row>
    <row r="294" spans="1:21" x14ac:dyDescent="0.3">
      <c r="A294" s="39">
        <v>43671</v>
      </c>
      <c r="B294" s="10" t="s">
        <v>30</v>
      </c>
    </row>
    <row r="295" spans="1:21" x14ac:dyDescent="0.3">
      <c r="A295" s="39">
        <v>43672</v>
      </c>
      <c r="B295" s="10" t="s">
        <v>26</v>
      </c>
    </row>
    <row r="296" spans="1:21" x14ac:dyDescent="0.3">
      <c r="A296" s="39">
        <v>43675</v>
      </c>
      <c r="B296" s="10" t="s">
        <v>27</v>
      </c>
    </row>
    <row r="297" spans="1:21" x14ac:dyDescent="0.3">
      <c r="A297" s="39">
        <v>43676</v>
      </c>
      <c r="B297" s="10" t="s">
        <v>28</v>
      </c>
    </row>
    <row r="298" spans="1:21" x14ac:dyDescent="0.3">
      <c r="A298" s="39">
        <v>43677</v>
      </c>
      <c r="B298" s="10" t="s">
        <v>29</v>
      </c>
    </row>
    <row r="299" spans="1:21" x14ac:dyDescent="0.3">
      <c r="A299" s="39">
        <v>43678</v>
      </c>
      <c r="B299" s="10" t="s">
        <v>30</v>
      </c>
    </row>
    <row r="300" spans="1:21" x14ac:dyDescent="0.3">
      <c r="A300" s="39">
        <v>43679</v>
      </c>
      <c r="B300" s="10" t="s">
        <v>26</v>
      </c>
    </row>
    <row r="301" spans="1:21" x14ac:dyDescent="0.3">
      <c r="A301" s="39">
        <v>43682</v>
      </c>
      <c r="B301" s="10" t="s">
        <v>27</v>
      </c>
    </row>
    <row r="302" spans="1:21" x14ac:dyDescent="0.3">
      <c r="A302" s="39">
        <v>43683</v>
      </c>
      <c r="B302" s="10" t="s">
        <v>28</v>
      </c>
    </row>
    <row r="303" spans="1:21" x14ac:dyDescent="0.3">
      <c r="A303" s="39">
        <v>43684</v>
      </c>
      <c r="B303" s="10" t="s">
        <v>29</v>
      </c>
    </row>
    <row r="304" spans="1:21" x14ac:dyDescent="0.3">
      <c r="A304" s="39">
        <v>43685</v>
      </c>
      <c r="B304" s="10" t="s">
        <v>30</v>
      </c>
    </row>
    <row r="305" spans="1:2" x14ac:dyDescent="0.3">
      <c r="A305" s="39">
        <v>43686</v>
      </c>
      <c r="B305" s="10" t="s">
        <v>26</v>
      </c>
    </row>
    <row r="306" spans="1:2" x14ac:dyDescent="0.3">
      <c r="A306" s="39">
        <v>43690</v>
      </c>
      <c r="B306" s="10" t="s">
        <v>28</v>
      </c>
    </row>
    <row r="307" spans="1:2" x14ac:dyDescent="0.3">
      <c r="A307" s="39">
        <v>43691</v>
      </c>
      <c r="B307" s="10" t="s">
        <v>29</v>
      </c>
    </row>
    <row r="308" spans="1:2" x14ac:dyDescent="0.3">
      <c r="A308" s="39">
        <v>43693</v>
      </c>
      <c r="B308" s="10" t="s">
        <v>26</v>
      </c>
    </row>
    <row r="309" spans="1:2" x14ac:dyDescent="0.3">
      <c r="A309" s="39">
        <v>43696</v>
      </c>
      <c r="B309" s="10" t="s">
        <v>27</v>
      </c>
    </row>
    <row r="310" spans="1:2" x14ac:dyDescent="0.3">
      <c r="A310" s="39">
        <v>43697</v>
      </c>
      <c r="B310" s="10" t="s">
        <v>28</v>
      </c>
    </row>
    <row r="311" spans="1:2" x14ac:dyDescent="0.3">
      <c r="A311" s="39">
        <v>43698</v>
      </c>
      <c r="B311" s="10" t="s">
        <v>29</v>
      </c>
    </row>
    <row r="312" spans="1:2" x14ac:dyDescent="0.3">
      <c r="A312" s="39">
        <v>43699</v>
      </c>
      <c r="B312" s="10" t="s">
        <v>30</v>
      </c>
    </row>
    <row r="313" spans="1:2" x14ac:dyDescent="0.3">
      <c r="A313" s="39">
        <v>43700</v>
      </c>
      <c r="B313" s="10" t="s">
        <v>26</v>
      </c>
    </row>
    <row r="314" spans="1:2" x14ac:dyDescent="0.3">
      <c r="A314" s="39">
        <v>43703</v>
      </c>
      <c r="B314" s="10" t="s">
        <v>27</v>
      </c>
    </row>
    <row r="315" spans="1:2" x14ac:dyDescent="0.3">
      <c r="A315" s="39">
        <v>43704</v>
      </c>
      <c r="B315" s="10" t="s">
        <v>28</v>
      </c>
    </row>
    <row r="316" spans="1:2" x14ac:dyDescent="0.3">
      <c r="A316" s="39">
        <v>43705</v>
      </c>
      <c r="B316" s="10" t="s">
        <v>29</v>
      </c>
    </row>
    <row r="317" spans="1:2" x14ac:dyDescent="0.3">
      <c r="A317" s="39">
        <v>43706</v>
      </c>
      <c r="B317" s="10" t="s">
        <v>30</v>
      </c>
    </row>
    <row r="318" spans="1:2" x14ac:dyDescent="0.3">
      <c r="A318" s="39">
        <v>43707</v>
      </c>
      <c r="B318" s="10" t="s">
        <v>26</v>
      </c>
    </row>
    <row r="319" spans="1:2" x14ac:dyDescent="0.3">
      <c r="A319" s="39">
        <v>43711</v>
      </c>
      <c r="B319" s="10" t="s">
        <v>28</v>
      </c>
    </row>
    <row r="320" spans="1:2" x14ac:dyDescent="0.3">
      <c r="A320" s="39">
        <v>43712</v>
      </c>
      <c r="B320" s="10" t="s">
        <v>29</v>
      </c>
    </row>
    <row r="321" spans="1:2" x14ac:dyDescent="0.3">
      <c r="A321" s="39">
        <v>43713</v>
      </c>
      <c r="B321" s="10" t="s">
        <v>30</v>
      </c>
    </row>
    <row r="322" spans="1:2" x14ac:dyDescent="0.3">
      <c r="A322" s="39">
        <v>43714</v>
      </c>
      <c r="B322" s="10" t="s">
        <v>26</v>
      </c>
    </row>
    <row r="323" spans="1:2" x14ac:dyDescent="0.3">
      <c r="A323" s="39">
        <v>43717</v>
      </c>
      <c r="B323" s="10" t="s">
        <v>27</v>
      </c>
    </row>
    <row r="324" spans="1:2" x14ac:dyDescent="0.3">
      <c r="A324" s="39">
        <v>43719</v>
      </c>
      <c r="B324" s="10" t="s">
        <v>29</v>
      </c>
    </row>
    <row r="325" spans="1:2" x14ac:dyDescent="0.3">
      <c r="A325" s="39">
        <v>43720</v>
      </c>
      <c r="B325" s="10" t="s">
        <v>30</v>
      </c>
    </row>
    <row r="326" spans="1:2" x14ac:dyDescent="0.3">
      <c r="A326" s="39">
        <v>43721</v>
      </c>
      <c r="B326" s="10" t="s">
        <v>26</v>
      </c>
    </row>
    <row r="327" spans="1:2" x14ac:dyDescent="0.3">
      <c r="A327" s="39">
        <v>43724</v>
      </c>
      <c r="B327" s="10" t="s">
        <v>27</v>
      </c>
    </row>
    <row r="328" spans="1:2" x14ac:dyDescent="0.3">
      <c r="A328" s="39">
        <v>43725</v>
      </c>
      <c r="B328" s="10" t="s">
        <v>28</v>
      </c>
    </row>
    <row r="329" spans="1:2" x14ac:dyDescent="0.3">
      <c r="A329" s="39">
        <v>43726</v>
      </c>
      <c r="B329" s="10" t="s">
        <v>29</v>
      </c>
    </row>
    <row r="330" spans="1:2" x14ac:dyDescent="0.3">
      <c r="A330" s="39">
        <v>43727</v>
      </c>
      <c r="B330" s="10" t="s">
        <v>30</v>
      </c>
    </row>
    <row r="331" spans="1:2" x14ac:dyDescent="0.3">
      <c r="A331" s="39">
        <v>43728</v>
      </c>
      <c r="B331" s="10" t="s">
        <v>26</v>
      </c>
    </row>
    <row r="332" spans="1:2" x14ac:dyDescent="0.3">
      <c r="A332" s="39">
        <v>43731</v>
      </c>
      <c r="B332" s="10" t="s">
        <v>27</v>
      </c>
    </row>
    <row r="333" spans="1:2" x14ac:dyDescent="0.3">
      <c r="A333" s="39">
        <v>43732</v>
      </c>
      <c r="B333" s="10" t="s">
        <v>28</v>
      </c>
    </row>
    <row r="334" spans="1:2" x14ac:dyDescent="0.3">
      <c r="A334" s="39">
        <v>43733</v>
      </c>
      <c r="B334" s="10" t="s">
        <v>29</v>
      </c>
    </row>
    <row r="335" spans="1:2" x14ac:dyDescent="0.3">
      <c r="A335" s="39">
        <v>43734</v>
      </c>
      <c r="B335" s="10" t="s">
        <v>30</v>
      </c>
    </row>
    <row r="336" spans="1:2" x14ac:dyDescent="0.3">
      <c r="A336" s="39">
        <v>43735</v>
      </c>
      <c r="B336" s="10" t="s">
        <v>26</v>
      </c>
    </row>
    <row r="337" spans="1:2" x14ac:dyDescent="0.3">
      <c r="A337" s="39">
        <v>43738</v>
      </c>
      <c r="B337" s="10" t="s">
        <v>27</v>
      </c>
    </row>
    <row r="338" spans="1:2" x14ac:dyDescent="0.3">
      <c r="A338" s="39">
        <v>43739</v>
      </c>
      <c r="B338" s="10" t="s">
        <v>28</v>
      </c>
    </row>
    <row r="339" spans="1:2" x14ac:dyDescent="0.3">
      <c r="A339" s="39">
        <v>43741</v>
      </c>
      <c r="B339" s="10" t="s">
        <v>30</v>
      </c>
    </row>
    <row r="340" spans="1:2" x14ac:dyDescent="0.3">
      <c r="A340" s="39">
        <v>43742</v>
      </c>
      <c r="B340" s="10" t="s">
        <v>26</v>
      </c>
    </row>
    <row r="341" spans="1:2" x14ac:dyDescent="0.3">
      <c r="A341" s="39">
        <v>43745</v>
      </c>
      <c r="B341" s="10" t="s">
        <v>27</v>
      </c>
    </row>
    <row r="342" spans="1:2" x14ac:dyDescent="0.3">
      <c r="A342" s="39">
        <v>43747</v>
      </c>
      <c r="B342" s="10" t="s">
        <v>29</v>
      </c>
    </row>
    <row r="343" spans="1:2" x14ac:dyDescent="0.3">
      <c r="A343" s="39">
        <v>43748</v>
      </c>
      <c r="B343" s="10" t="s">
        <v>30</v>
      </c>
    </row>
    <row r="344" spans="1:2" x14ac:dyDescent="0.3">
      <c r="A344" s="39">
        <v>43749</v>
      </c>
      <c r="B344" s="10" t="s">
        <v>26</v>
      </c>
    </row>
    <row r="345" spans="1:2" x14ac:dyDescent="0.3">
      <c r="A345" s="39">
        <v>43752</v>
      </c>
      <c r="B345" s="10" t="s">
        <v>27</v>
      </c>
    </row>
    <row r="346" spans="1:2" x14ac:dyDescent="0.3">
      <c r="A346" s="39">
        <v>43753</v>
      </c>
      <c r="B346" s="10" t="s">
        <v>28</v>
      </c>
    </row>
    <row r="347" spans="1:2" x14ac:dyDescent="0.3">
      <c r="A347" s="39">
        <v>43754</v>
      </c>
      <c r="B347" s="10" t="s">
        <v>29</v>
      </c>
    </row>
    <row r="348" spans="1:2" x14ac:dyDescent="0.3">
      <c r="A348" s="39">
        <v>43755</v>
      </c>
      <c r="B348" s="10" t="s">
        <v>30</v>
      </c>
    </row>
    <row r="349" spans="1:2" x14ac:dyDescent="0.3">
      <c r="A349" s="39">
        <v>43756</v>
      </c>
      <c r="B349" s="10" t="s">
        <v>26</v>
      </c>
    </row>
    <row r="350" spans="1:2" x14ac:dyDescent="0.3">
      <c r="A350" s="39">
        <v>43759</v>
      </c>
      <c r="B350" s="10" t="s">
        <v>27</v>
      </c>
    </row>
    <row r="351" spans="1:2" x14ac:dyDescent="0.3">
      <c r="A351" s="39">
        <v>43760</v>
      </c>
      <c r="B351" s="10" t="s">
        <v>28</v>
      </c>
    </row>
    <row r="352" spans="1:2" x14ac:dyDescent="0.3">
      <c r="A352" s="39">
        <v>43761</v>
      </c>
      <c r="B352" s="10" t="s">
        <v>29</v>
      </c>
    </row>
    <row r="353" spans="1:2" x14ac:dyDescent="0.3">
      <c r="A353" s="39">
        <v>43762</v>
      </c>
      <c r="B353" s="10" t="s">
        <v>30</v>
      </c>
    </row>
    <row r="354" spans="1:2" x14ac:dyDescent="0.3">
      <c r="A354" s="39">
        <v>43763</v>
      </c>
      <c r="B354" s="10" t="s">
        <v>26</v>
      </c>
    </row>
    <row r="355" spans="1:2" x14ac:dyDescent="0.3">
      <c r="A355" s="39">
        <v>43766</v>
      </c>
      <c r="B355" s="10" t="s">
        <v>27</v>
      </c>
    </row>
    <row r="356" spans="1:2" x14ac:dyDescent="0.3">
      <c r="A356" s="39">
        <v>43767</v>
      </c>
      <c r="B356" s="10" t="s">
        <v>28</v>
      </c>
    </row>
    <row r="357" spans="1:2" x14ac:dyDescent="0.3">
      <c r="A357" s="39">
        <v>43768</v>
      </c>
      <c r="B357" s="10" t="s">
        <v>29</v>
      </c>
    </row>
    <row r="358" spans="1:2" x14ac:dyDescent="0.3">
      <c r="A358" s="39">
        <v>43769</v>
      </c>
      <c r="B358" s="10" t="s">
        <v>30</v>
      </c>
    </row>
    <row r="359" spans="1:2" x14ac:dyDescent="0.3">
      <c r="A359" s="39">
        <v>43770</v>
      </c>
      <c r="B359" s="10" t="s">
        <v>26</v>
      </c>
    </row>
    <row r="360" spans="1:2" x14ac:dyDescent="0.3">
      <c r="A360" s="39">
        <v>43773</v>
      </c>
      <c r="B360" s="10" t="s">
        <v>27</v>
      </c>
    </row>
    <row r="361" spans="1:2" x14ac:dyDescent="0.3">
      <c r="A361" s="39">
        <v>43774</v>
      </c>
      <c r="B361" s="10" t="s">
        <v>28</v>
      </c>
    </row>
    <row r="362" spans="1:2" x14ac:dyDescent="0.3">
      <c r="A362" s="39">
        <v>43775</v>
      </c>
      <c r="B362" s="10" t="s">
        <v>29</v>
      </c>
    </row>
    <row r="363" spans="1:2" x14ac:dyDescent="0.3">
      <c r="A363" s="39">
        <v>43776</v>
      </c>
      <c r="B363" s="10" t="s">
        <v>30</v>
      </c>
    </row>
    <row r="364" spans="1:2" x14ac:dyDescent="0.3">
      <c r="A364" s="39">
        <v>43777</v>
      </c>
      <c r="B364" s="10" t="s">
        <v>26</v>
      </c>
    </row>
    <row r="365" spans="1:2" x14ac:dyDescent="0.3">
      <c r="A365" s="39">
        <v>43780</v>
      </c>
      <c r="B365" s="10" t="s">
        <v>27</v>
      </c>
    </row>
    <row r="366" spans="1:2" x14ac:dyDescent="0.3">
      <c r="A366" s="39">
        <v>43782</v>
      </c>
      <c r="B366" s="10" t="s">
        <v>29</v>
      </c>
    </row>
    <row r="367" spans="1:2" x14ac:dyDescent="0.3">
      <c r="A367" s="39">
        <v>43783</v>
      </c>
      <c r="B367" s="10" t="s">
        <v>30</v>
      </c>
    </row>
    <row r="368" spans="1:2" x14ac:dyDescent="0.3">
      <c r="A368" s="39">
        <v>43784</v>
      </c>
      <c r="B368" s="10" t="s">
        <v>26</v>
      </c>
    </row>
    <row r="369" spans="1:2" x14ac:dyDescent="0.3">
      <c r="A369" s="39">
        <v>43787</v>
      </c>
      <c r="B369" s="10" t="s">
        <v>27</v>
      </c>
    </row>
    <row r="370" spans="1:2" x14ac:dyDescent="0.3">
      <c r="A370" s="39">
        <v>43788</v>
      </c>
      <c r="B370" s="10" t="s">
        <v>28</v>
      </c>
    </row>
    <row r="371" spans="1:2" x14ac:dyDescent="0.3">
      <c r="A371" s="39">
        <v>43789</v>
      </c>
      <c r="B371" s="10" t="s">
        <v>29</v>
      </c>
    </row>
    <row r="372" spans="1:2" x14ac:dyDescent="0.3">
      <c r="A372" s="39">
        <v>43790</v>
      </c>
      <c r="B372" s="10" t="s">
        <v>30</v>
      </c>
    </row>
    <row r="373" spans="1:2" x14ac:dyDescent="0.3">
      <c r="A373" s="39">
        <v>43791</v>
      </c>
      <c r="B373" s="10" t="s">
        <v>26</v>
      </c>
    </row>
    <row r="374" spans="1:2" x14ac:dyDescent="0.3">
      <c r="A374" s="39">
        <v>43794</v>
      </c>
      <c r="B374" s="10" t="s">
        <v>27</v>
      </c>
    </row>
    <row r="375" spans="1:2" x14ac:dyDescent="0.3">
      <c r="A375" s="39">
        <v>43795</v>
      </c>
      <c r="B375" s="10" t="s">
        <v>28</v>
      </c>
    </row>
    <row r="376" spans="1:2" x14ac:dyDescent="0.3">
      <c r="A376" s="39">
        <v>43796</v>
      </c>
      <c r="B376" s="10" t="s">
        <v>29</v>
      </c>
    </row>
    <row r="377" spans="1:2" x14ac:dyDescent="0.3">
      <c r="A377" s="39">
        <v>43797</v>
      </c>
      <c r="B377" s="10" t="s">
        <v>30</v>
      </c>
    </row>
    <row r="378" spans="1:2" x14ac:dyDescent="0.3">
      <c r="A378" s="39">
        <v>43798</v>
      </c>
      <c r="B378" s="10" t="s">
        <v>26</v>
      </c>
    </row>
    <row r="379" spans="1:2" x14ac:dyDescent="0.3">
      <c r="A379" s="39">
        <v>43801</v>
      </c>
      <c r="B379" s="10" t="s">
        <v>27</v>
      </c>
    </row>
    <row r="380" spans="1:2" x14ac:dyDescent="0.3">
      <c r="A380" s="39">
        <v>43802</v>
      </c>
      <c r="B380" s="10" t="s">
        <v>28</v>
      </c>
    </row>
    <row r="381" spans="1:2" x14ac:dyDescent="0.3">
      <c r="A381" s="39">
        <v>43803</v>
      </c>
      <c r="B381" s="10" t="s">
        <v>29</v>
      </c>
    </row>
    <row r="382" spans="1:2" x14ac:dyDescent="0.3">
      <c r="A382" s="39">
        <v>43804</v>
      </c>
      <c r="B382" s="10" t="s">
        <v>30</v>
      </c>
    </row>
    <row r="383" spans="1:2" x14ac:dyDescent="0.3">
      <c r="A383" s="39">
        <v>43805</v>
      </c>
      <c r="B383" s="10" t="s">
        <v>26</v>
      </c>
    </row>
    <row r="384" spans="1:2" x14ac:dyDescent="0.3">
      <c r="A384" s="39">
        <v>43808</v>
      </c>
      <c r="B384" s="10" t="s">
        <v>27</v>
      </c>
    </row>
    <row r="385" spans="1:2" x14ac:dyDescent="0.3">
      <c r="A385" s="39">
        <v>43809</v>
      </c>
      <c r="B385" s="10" t="s">
        <v>28</v>
      </c>
    </row>
    <row r="386" spans="1:2" x14ac:dyDescent="0.3">
      <c r="A386" s="39">
        <v>43810</v>
      </c>
      <c r="B386" s="10" t="s">
        <v>29</v>
      </c>
    </row>
    <row r="387" spans="1:2" x14ac:dyDescent="0.3">
      <c r="A387" s="39">
        <v>43811</v>
      </c>
      <c r="B387" s="10" t="s">
        <v>30</v>
      </c>
    </row>
    <row r="388" spans="1:2" x14ac:dyDescent="0.3">
      <c r="A388" s="39">
        <v>43812</v>
      </c>
      <c r="B388" s="10" t="s">
        <v>26</v>
      </c>
    </row>
    <row r="389" spans="1:2" x14ac:dyDescent="0.3">
      <c r="A389" s="39">
        <v>43815</v>
      </c>
      <c r="B389" s="10" t="s">
        <v>27</v>
      </c>
    </row>
    <row r="390" spans="1:2" x14ac:dyDescent="0.3">
      <c r="A390" s="39">
        <v>43816</v>
      </c>
      <c r="B390" s="10" t="s">
        <v>28</v>
      </c>
    </row>
    <row r="391" spans="1:2" x14ac:dyDescent="0.3">
      <c r="A391" s="39">
        <v>43817</v>
      </c>
      <c r="B391" s="10" t="s">
        <v>29</v>
      </c>
    </row>
    <row r="392" spans="1:2" x14ac:dyDescent="0.3">
      <c r="A392" s="39">
        <v>43818</v>
      </c>
      <c r="B392" s="10" t="s">
        <v>30</v>
      </c>
    </row>
    <row r="393" spans="1:2" x14ac:dyDescent="0.3">
      <c r="A393" s="39">
        <v>43819</v>
      </c>
      <c r="B393" s="10" t="s">
        <v>26</v>
      </c>
    </row>
    <row r="394" spans="1:2" x14ac:dyDescent="0.3">
      <c r="A394" s="39">
        <v>43822</v>
      </c>
      <c r="B394" s="10" t="s">
        <v>27</v>
      </c>
    </row>
    <row r="395" spans="1:2" x14ac:dyDescent="0.3">
      <c r="A395" s="39">
        <v>43823</v>
      </c>
      <c r="B395" s="10" t="s">
        <v>28</v>
      </c>
    </row>
    <row r="396" spans="1:2" x14ac:dyDescent="0.3">
      <c r="A396" s="39">
        <v>43825</v>
      </c>
      <c r="B396" s="10" t="s">
        <v>30</v>
      </c>
    </row>
    <row r="397" spans="1:2" x14ac:dyDescent="0.3">
      <c r="A397" s="39">
        <v>43826</v>
      </c>
      <c r="B397" s="10" t="s">
        <v>26</v>
      </c>
    </row>
    <row r="398" spans="1:2" x14ac:dyDescent="0.3">
      <c r="A398" s="39">
        <v>43829</v>
      </c>
      <c r="B398" s="10" t="s">
        <v>27</v>
      </c>
    </row>
    <row r="399" spans="1:2" x14ac:dyDescent="0.3">
      <c r="A399" s="39">
        <v>43830</v>
      </c>
      <c r="B399" s="10" t="s">
        <v>28</v>
      </c>
    </row>
  </sheetData>
  <conditionalFormatting sqref="B48:C50 B52:C52">
    <cfRule type="containsText" dxfId="34" priority="10" operator="containsText" text="Thursday">
      <formula>NOT(ISERROR(SEARCH("Thursday",B48)))</formula>
    </cfRule>
  </conditionalFormatting>
  <conditionalFormatting sqref="B53:C55 B57:C57">
    <cfRule type="containsText" dxfId="33" priority="9" operator="containsText" text="Thursday">
      <formula>NOT(ISERROR(SEARCH("Thursday",B53)))</formula>
    </cfRule>
  </conditionalFormatting>
  <conditionalFormatting sqref="B67:C68">
    <cfRule type="containsText" dxfId="32" priority="4" operator="containsText" text="Thursday">
      <formula>NOT(ISERROR(SEARCH("Thursday",B67)))</formula>
    </cfRule>
  </conditionalFormatting>
  <conditionalFormatting sqref="B71:C73 B75:C75">
    <cfRule type="containsText" dxfId="31" priority="3" operator="containsText" text="Thursday">
      <formula>NOT(ISERROR(SEARCH("Thursday",B71)))</formula>
    </cfRule>
  </conditionalFormatting>
  <conditionalFormatting sqref="B117:B118">
    <cfRule type="containsText" dxfId="30" priority="2" operator="containsText" text="Thursday">
      <formula>NOT(ISERROR(SEARCH("Thursday",B117)))</formula>
    </cfRule>
  </conditionalFormatting>
  <conditionalFormatting sqref="B193:B197">
    <cfRule type="containsText" dxfId="29" priority="1" operator="containsText" text="Thursday">
      <formula>NOT(ISERROR(SEARCH("Thursday",B193)))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99"/>
  <sheetViews>
    <sheetView workbookViewId="0">
      <pane xSplit="2" ySplit="1" topLeftCell="C275" activePane="bottomRight" state="frozen"/>
      <selection pane="topRight" activeCell="C1" sqref="C1"/>
      <selection pane="bottomLeft" activeCell="A2" sqref="A2"/>
      <selection pane="bottomRight" activeCell="C290" sqref="C290"/>
    </sheetView>
  </sheetViews>
  <sheetFormatPr defaultRowHeight="14.4" x14ac:dyDescent="0.3"/>
  <cols>
    <col min="1" max="1" width="9.88671875" style="40" bestFit="1" customWidth="1"/>
    <col min="2" max="2" width="10.44140625" bestFit="1" customWidth="1"/>
    <col min="7" max="7" width="8.5546875" style="12" bestFit="1" customWidth="1"/>
    <col min="8" max="9" width="8.5546875" style="12" hidden="1" customWidth="1"/>
    <col min="10" max="11" width="8.5546875" style="12" bestFit="1" customWidth="1"/>
    <col min="12" max="12" width="11.21875" bestFit="1" customWidth="1"/>
    <col min="13" max="13" width="7.6640625" style="29" customWidth="1"/>
    <col min="14" max="14" width="7.6640625" style="13" customWidth="1"/>
    <col min="19" max="19" width="8.88671875" style="12"/>
    <col min="20" max="21" width="8.5546875" style="12" hidden="1" customWidth="1"/>
    <col min="22" max="23" width="8.88671875" style="12"/>
    <col min="24" max="24" width="11.21875" bestFit="1" customWidth="1"/>
    <col min="25" max="25" width="8.88671875" style="34"/>
    <col min="26" max="26" width="8.88671875" style="12"/>
  </cols>
  <sheetData>
    <row r="1" spans="1:26" x14ac:dyDescent="0.3">
      <c r="A1" s="38" t="str">
        <f>'Index CPR'!A1</f>
        <v>Date</v>
      </c>
      <c r="B1" s="8" t="str">
        <f>'Index CPR'!B1</f>
        <v>Day</v>
      </c>
      <c r="C1" s="25" t="str">
        <f>'Index CPR'!C1</f>
        <v>Open</v>
      </c>
      <c r="D1" s="25" t="str">
        <f>'Index CPR'!D1</f>
        <v>High</v>
      </c>
      <c r="E1" s="25" t="str">
        <f>'Index CPR'!E1</f>
        <v>Low</v>
      </c>
      <c r="F1" s="25" t="str">
        <f>'Index CPR'!F1</f>
        <v>Close</v>
      </c>
      <c r="G1" s="15" t="str">
        <f>'Index CPR'!G1</f>
        <v>CPL</v>
      </c>
      <c r="H1" s="12" t="str">
        <f>'Index CPR'!H1</f>
        <v>LB</v>
      </c>
      <c r="I1" s="12" t="str">
        <f>'Index CPR'!I1</f>
        <v>UB</v>
      </c>
      <c r="J1" s="14" t="s">
        <v>134</v>
      </c>
      <c r="K1" s="16" t="s">
        <v>135</v>
      </c>
      <c r="L1" s="32" t="s">
        <v>289</v>
      </c>
      <c r="M1" s="29" t="s">
        <v>290</v>
      </c>
      <c r="N1" s="13" t="s">
        <v>292</v>
      </c>
      <c r="O1" s="25" t="str">
        <f>'Index CPR'!N1</f>
        <v>Open</v>
      </c>
      <c r="P1" s="25" t="str">
        <f>'Index CPR'!O1</f>
        <v>High</v>
      </c>
      <c r="Q1" s="25" t="str">
        <f>'Index CPR'!P1</f>
        <v>Low</v>
      </c>
      <c r="R1" s="25" t="str">
        <f>'Index CPR'!Q1</f>
        <v>Close</v>
      </c>
      <c r="S1" s="15" t="str">
        <f>'Index CPR'!R1</f>
        <v>CPL</v>
      </c>
      <c r="T1" s="12" t="str">
        <f>'Index CPR'!S1</f>
        <v>LB</v>
      </c>
      <c r="U1" s="12" t="str">
        <f>'Index CPR'!T1</f>
        <v>UB</v>
      </c>
      <c r="V1" s="14" t="s">
        <v>134</v>
      </c>
      <c r="W1" s="16" t="s">
        <v>135</v>
      </c>
      <c r="X1" t="s">
        <v>289</v>
      </c>
      <c r="Y1" s="34" t="s">
        <v>290</v>
      </c>
      <c r="Z1" s="12" t="s">
        <v>292</v>
      </c>
    </row>
    <row r="2" spans="1:26" x14ac:dyDescent="0.3">
      <c r="A2" s="40">
        <f>'Index CPR'!A2</f>
        <v>43238</v>
      </c>
      <c r="B2" t="str">
        <f>'Index CPR'!B2</f>
        <v>Friday</v>
      </c>
      <c r="C2">
        <f>'Index CPR'!C2</f>
        <v>10671.85</v>
      </c>
      <c r="D2">
        <f>'Index CPR'!D2</f>
        <v>10674.95</v>
      </c>
      <c r="E2">
        <f>'Index CPR'!E2</f>
        <v>10589.1</v>
      </c>
      <c r="F2">
        <f>'Index CPR'!F2</f>
        <v>10596.4</v>
      </c>
      <c r="G2" s="12">
        <f>'Index CPR'!G2</f>
        <v>10620.150000000001</v>
      </c>
      <c r="H2" s="12">
        <f>'Index CPR'!H2</f>
        <v>10632.025000000001</v>
      </c>
      <c r="I2" s="12">
        <f>'Index CPR'!I2</f>
        <v>10608.275000000001</v>
      </c>
      <c r="J2" s="12">
        <f>MIN(H2:I2)</f>
        <v>10608.275000000001</v>
      </c>
      <c r="K2" s="12">
        <f>MAX(H2:I2)</f>
        <v>10632.025000000001</v>
      </c>
      <c r="M2" s="29">
        <f>(K2-J2)*100/G2</f>
        <v>0.22363149296384699</v>
      </c>
      <c r="N2" s="13">
        <f>(D2-E2)*100/G2</f>
        <v>0.80836899667142514</v>
      </c>
      <c r="O2" s="12">
        <f>'Index CPR'!N2</f>
        <v>26025.599999999999</v>
      </c>
      <c r="P2" s="12">
        <f>'Index CPR'!O2</f>
        <v>26032</v>
      </c>
      <c r="Q2" s="12">
        <f>'Index CPR'!P2</f>
        <v>25839</v>
      </c>
      <c r="R2" s="12">
        <f>'Index CPR'!Q2</f>
        <v>25875.599999999999</v>
      </c>
      <c r="S2" s="12">
        <f>'Index CPR'!R2</f>
        <v>25915.533333333336</v>
      </c>
      <c r="T2" s="12">
        <f>'Index CPR'!S2</f>
        <v>25935.5</v>
      </c>
      <c r="U2" s="12">
        <f>'Index CPR'!T2</f>
        <v>25895.566666666673</v>
      </c>
      <c r="V2" s="12">
        <f>MIN(T2:U2)</f>
        <v>25895.566666666673</v>
      </c>
      <c r="W2" s="12">
        <f>MAX(T2:U2)</f>
        <v>25935.5</v>
      </c>
      <c r="Y2" s="29">
        <f>(W2-V2)*100/S2</f>
        <v>0.1540903396418378</v>
      </c>
      <c r="Z2" s="12">
        <f>(P2-Q2)*100/S2</f>
        <v>0.74472710060632863</v>
      </c>
    </row>
    <row r="3" spans="1:26" x14ac:dyDescent="0.3">
      <c r="A3" s="40">
        <f>'Index CPR'!A3</f>
        <v>43241</v>
      </c>
      <c r="B3" t="str">
        <f>'Index CPR'!B3</f>
        <v>Monday</v>
      </c>
      <c r="C3">
        <f>'Index CPR'!C3</f>
        <v>10616.7</v>
      </c>
      <c r="D3">
        <f>'Index CPR'!D3</f>
        <v>10621.7</v>
      </c>
      <c r="E3">
        <f>'Index CPR'!E3</f>
        <v>10505.8</v>
      </c>
      <c r="F3">
        <f>'Index CPR'!F3</f>
        <v>10516.7</v>
      </c>
      <c r="G3" s="12">
        <f>'Index CPR'!G3</f>
        <v>10548.066666666668</v>
      </c>
      <c r="H3" s="12">
        <f>'Index CPR'!H3</f>
        <v>10563.75</v>
      </c>
      <c r="I3" s="12">
        <f>'Index CPR'!I3</f>
        <v>10532.383333333335</v>
      </c>
      <c r="J3" s="12">
        <f t="shared" ref="J3:J66" si="0">MIN(H3:I3)</f>
        <v>10532.383333333335</v>
      </c>
      <c r="K3" s="12">
        <f t="shared" ref="K3:K66" si="1">MAX(H3:I3)</f>
        <v>10563.75</v>
      </c>
      <c r="L3" t="str">
        <f>_xlfn.IFS(AND(J3&gt;K2),"Bullish",AND(J3&gt;J2,J3&lt;K2,K3&gt;K2),"Mod Bullish",K3&lt;J2,"Bearish",AND(K3&lt;K2,K3&gt;J2,J3&lt;J2),"Mod Bearish",AND(K3&lt;K2,J3&gt;J2),"Inside",AND(K3&gt;K2,J3&lt;J2),"Outside")</f>
        <v>Bearish</v>
      </c>
      <c r="M3" s="29">
        <f>(K3-J3)*100/G3</f>
        <v>0.29736887012468288</v>
      </c>
      <c r="N3" s="13">
        <f t="shared" ref="N3:N66" si="2">(D3-E3)*100/G3</f>
        <v>1.0987795551791619</v>
      </c>
      <c r="O3" s="12">
        <f>'Index CPR'!N3</f>
        <v>26017.5</v>
      </c>
      <c r="P3" s="12">
        <f>'Index CPR'!O3</f>
        <v>26066.75</v>
      </c>
      <c r="Q3" s="12">
        <f>'Index CPR'!P3</f>
        <v>25685.35</v>
      </c>
      <c r="R3" s="12">
        <f>'Index CPR'!Q3</f>
        <v>25750.799999999999</v>
      </c>
      <c r="S3" s="12">
        <f>'Index CPR'!R3</f>
        <v>25834.3</v>
      </c>
      <c r="T3" s="12">
        <f>'Index CPR'!S3</f>
        <v>25876.05</v>
      </c>
      <c r="U3" s="12">
        <f>'Index CPR'!T3</f>
        <v>25792.55</v>
      </c>
      <c r="V3" s="12">
        <f t="shared" ref="V3:V66" si="3">MIN(T3:U3)</f>
        <v>25792.55</v>
      </c>
      <c r="W3" s="12">
        <f t="shared" ref="W3:W66" si="4">MAX(T3:U3)</f>
        <v>25876.05</v>
      </c>
      <c r="X3" t="str">
        <f>_xlfn.IFS(AND(V3&gt;W2),"Bullish",AND(V3&gt;V2,V3&lt;W2,W3&gt;W2),"Mod Bullish",W3&lt;V2,"Bearish",AND(W3&lt;W2,W3&gt;V2,V3&lt;V2),"Mod Bearish",AND(W3&lt;W2,V3&gt;V2),"Inside",AND(W3&gt;W2,V3&lt;V2),"Outside")</f>
        <v>Bearish</v>
      </c>
      <c r="Y3" s="29">
        <f t="shared" ref="Y3:Y66" si="5">(W3-V3)*100/S3</f>
        <v>0.32321371200303473</v>
      </c>
      <c r="Z3" s="12">
        <f t="shared" ref="Z3:Z66" si="6">(P3-Q3)*100/S3</f>
        <v>1.4763318533887175</v>
      </c>
    </row>
    <row r="4" spans="1:26" x14ac:dyDescent="0.3">
      <c r="A4" s="40">
        <f>'Index CPR'!A4</f>
        <v>43242</v>
      </c>
      <c r="B4" t="str">
        <f>'Index CPR'!B4</f>
        <v>Tuesday</v>
      </c>
      <c r="C4">
        <f>'Index CPR'!C4</f>
        <v>10518.45</v>
      </c>
      <c r="D4">
        <f>'Index CPR'!D4</f>
        <v>10558.6</v>
      </c>
      <c r="E4">
        <f>'Index CPR'!E4</f>
        <v>10490.55</v>
      </c>
      <c r="F4">
        <f>'Index CPR'!F4</f>
        <v>10536.7</v>
      </c>
      <c r="G4" s="12">
        <f>'Index CPR'!G4</f>
        <v>10528.616666666667</v>
      </c>
      <c r="H4" s="12">
        <f>'Index CPR'!H4</f>
        <v>10524.575000000001</v>
      </c>
      <c r="I4" s="12">
        <f>'Index CPR'!I4</f>
        <v>10532.658333333333</v>
      </c>
      <c r="J4" s="12">
        <f t="shared" si="0"/>
        <v>10524.575000000001</v>
      </c>
      <c r="K4" s="12">
        <f t="shared" si="1"/>
        <v>10532.658333333333</v>
      </c>
      <c r="L4" t="str">
        <f>_xlfn.IFS(AND(J4&gt;K3),"Bullish",AND(J4&gt;J3,J4&lt;K3,K4&gt;K3),"Mod Bullish",K4&lt;J3,"Bearish",AND(K4&lt;K3,K4&gt;J3,J4&lt;J3),"Mod Bearish",AND(K4&lt;K3,J4&gt;J3),"Inside",AND(K4&gt;K3,J4&lt;J3),"Outside")</f>
        <v>Mod Bearish</v>
      </c>
      <c r="M4" s="29">
        <f t="shared" ref="M4:M67" si="7">(K4-J4)*100/G4</f>
        <v>7.6774884956385098E-2</v>
      </c>
      <c r="N4" s="13">
        <f t="shared" si="2"/>
        <v>0.64633372222056162</v>
      </c>
      <c r="O4" s="12">
        <f>'Index CPR'!N4</f>
        <v>25780.25</v>
      </c>
      <c r="P4" s="12">
        <f>'Index CPR'!O4</f>
        <v>25945.65</v>
      </c>
      <c r="Q4" s="12">
        <f>'Index CPR'!P4</f>
        <v>25701.35</v>
      </c>
      <c r="R4" s="12">
        <f>'Index CPR'!Q4</f>
        <v>25777.7</v>
      </c>
      <c r="S4" s="12">
        <f>'Index CPR'!R4</f>
        <v>25808.233333333334</v>
      </c>
      <c r="T4" s="12">
        <f>'Index CPR'!S4</f>
        <v>25823.5</v>
      </c>
      <c r="U4" s="12">
        <f>'Index CPR'!T4</f>
        <v>25792.966666666667</v>
      </c>
      <c r="V4" s="12">
        <f t="shared" si="3"/>
        <v>25792.966666666667</v>
      </c>
      <c r="W4" s="12">
        <f t="shared" si="4"/>
        <v>25823.5</v>
      </c>
      <c r="X4" t="str">
        <f t="shared" ref="X4:X67" si="8">_xlfn.IFS(AND(V4&gt;W3),"Bullish",AND(V4&gt;V3,V4&lt;W3,W4&gt;W3),"Mod Bullish",W4&lt;V3,"Bearish",AND(W4&lt;W3,W4&gt;V3,V4&lt;V3),"Mod Bearish",AND(W4&lt;W3,V4&gt;V3),"Inside",AND(W4&gt;W3,V4&lt;V3),"Outside")</f>
        <v>Inside</v>
      </c>
      <c r="Y4" s="29">
        <f t="shared" si="5"/>
        <v>0.11830849845075092</v>
      </c>
      <c r="Z4" s="12">
        <f t="shared" si="6"/>
        <v>0.94659714535543404</v>
      </c>
    </row>
    <row r="5" spans="1:26" x14ac:dyDescent="0.3">
      <c r="A5" s="40">
        <f>'Index CPR'!A5</f>
        <v>43243</v>
      </c>
      <c r="B5" t="str">
        <f>'Index CPR'!B5</f>
        <v>Wednesday</v>
      </c>
      <c r="C5">
        <f>'Index CPR'!C5</f>
        <v>10521.1</v>
      </c>
      <c r="D5">
        <f>'Index CPR'!D5</f>
        <v>10533.55</v>
      </c>
      <c r="E5">
        <f>'Index CPR'!E5</f>
        <v>10417.799999999999</v>
      </c>
      <c r="F5">
        <f>'Index CPR'!F5</f>
        <v>10430.35</v>
      </c>
      <c r="G5" s="12">
        <f>'Index CPR'!G5</f>
        <v>10460.566666666666</v>
      </c>
      <c r="H5" s="12">
        <f>'Index CPR'!H5</f>
        <v>10475.674999999999</v>
      </c>
      <c r="I5" s="12">
        <f>'Index CPR'!I5</f>
        <v>10445.458333333332</v>
      </c>
      <c r="J5" s="12">
        <f t="shared" si="0"/>
        <v>10445.458333333332</v>
      </c>
      <c r="K5" s="12">
        <f t="shared" si="1"/>
        <v>10475.674999999999</v>
      </c>
      <c r="L5" t="str">
        <f t="shared" ref="L5:L68" si="9">_xlfn.IFS(AND(J5&gt;K4),"Bullish",AND(J5&gt;J4,J5&lt;K4,K5&gt;K4),"Mod Bullish",K5&lt;J4,"Bearish",AND(K5&lt;K4,K5&gt;J4,J5&lt;J4),"Mod Bearish",AND(K5&lt;K4,J5&gt;J4),"Inside",AND(K5&gt;K4,J5&lt;J4),"Outside")</f>
        <v>Bearish</v>
      </c>
      <c r="M5" s="29">
        <f t="shared" si="7"/>
        <v>0.28886261738529612</v>
      </c>
      <c r="N5" s="13">
        <f t="shared" si="2"/>
        <v>1.1065366121019575</v>
      </c>
      <c r="O5" s="12">
        <f>'Index CPR'!N5</f>
        <v>25726.95</v>
      </c>
      <c r="P5" s="12">
        <f>'Index CPR'!O5</f>
        <v>25903.9</v>
      </c>
      <c r="Q5" s="12">
        <f>'Index CPR'!P5</f>
        <v>25622.15</v>
      </c>
      <c r="R5" s="12">
        <f>'Index CPR'!Q5</f>
        <v>25684.95</v>
      </c>
      <c r="S5" s="12">
        <f>'Index CPR'!R5</f>
        <v>25737</v>
      </c>
      <c r="T5" s="12">
        <f>'Index CPR'!S5</f>
        <v>25763.025000000001</v>
      </c>
      <c r="U5" s="12">
        <f>'Index CPR'!T5</f>
        <v>25710.974999999999</v>
      </c>
      <c r="V5" s="12">
        <f t="shared" si="3"/>
        <v>25710.974999999999</v>
      </c>
      <c r="W5" s="12">
        <f t="shared" si="4"/>
        <v>25763.025000000001</v>
      </c>
      <c r="X5" t="str">
        <f t="shared" si="8"/>
        <v>Bearish</v>
      </c>
      <c r="Y5" s="29">
        <f t="shared" si="5"/>
        <v>0.20223802307962432</v>
      </c>
      <c r="Z5" s="12">
        <f t="shared" si="6"/>
        <v>1.0947274352100089</v>
      </c>
    </row>
    <row r="6" spans="1:26" x14ac:dyDescent="0.3">
      <c r="A6" s="40">
        <f>'Index CPR'!A6</f>
        <v>43244</v>
      </c>
      <c r="B6" t="str">
        <f>'Index CPR'!B6</f>
        <v>Thursday</v>
      </c>
      <c r="C6">
        <f>'Index CPR'!C6</f>
        <v>10464.85</v>
      </c>
      <c r="D6">
        <f>'Index CPR'!D6</f>
        <v>10535.15</v>
      </c>
      <c r="E6">
        <f>'Index CPR'!E6</f>
        <v>10419.799999999999</v>
      </c>
      <c r="F6">
        <f>'Index CPR'!F6</f>
        <v>10513.85</v>
      </c>
      <c r="G6" s="12">
        <f>'Index CPR'!G6</f>
        <v>10489.599999999999</v>
      </c>
      <c r="H6" s="12">
        <f>'Index CPR'!H6</f>
        <v>10477.474999999999</v>
      </c>
      <c r="I6" s="12">
        <f>'Index CPR'!I6</f>
        <v>10501.724999999999</v>
      </c>
      <c r="J6" s="12">
        <f t="shared" si="0"/>
        <v>10477.474999999999</v>
      </c>
      <c r="K6" s="12">
        <f t="shared" si="1"/>
        <v>10501.724999999999</v>
      </c>
      <c r="L6" t="str">
        <f t="shared" si="9"/>
        <v>Bullish</v>
      </c>
      <c r="M6" s="29">
        <f t="shared" si="7"/>
        <v>0.23118136058572303</v>
      </c>
      <c r="N6" s="13">
        <f t="shared" si="2"/>
        <v>1.0996606162294118</v>
      </c>
      <c r="O6" s="12">
        <f>'Index CPR'!N6</f>
        <v>25722.9</v>
      </c>
      <c r="P6" s="12">
        <f>'Index CPR'!O6</f>
        <v>26073.1</v>
      </c>
      <c r="Q6" s="12">
        <f>'Index CPR'!P6</f>
        <v>25658.400000000001</v>
      </c>
      <c r="R6" s="12">
        <f>'Index CPR'!Q6</f>
        <v>26016.799999999999</v>
      </c>
      <c r="S6" s="12">
        <f>'Index CPR'!R6</f>
        <v>25916.100000000002</v>
      </c>
      <c r="T6" s="12">
        <f>'Index CPR'!S6</f>
        <v>25865.75</v>
      </c>
      <c r="U6" s="12">
        <f>'Index CPR'!T6</f>
        <v>25966.450000000004</v>
      </c>
      <c r="V6" s="12">
        <f t="shared" si="3"/>
        <v>25865.75</v>
      </c>
      <c r="W6" s="12">
        <f t="shared" si="4"/>
        <v>25966.450000000004</v>
      </c>
      <c r="X6" t="str">
        <f t="shared" si="8"/>
        <v>Bullish</v>
      </c>
      <c r="Y6" s="29">
        <f t="shared" si="5"/>
        <v>0.3885615505419579</v>
      </c>
      <c r="Z6" s="12">
        <f t="shared" si="6"/>
        <v>1.6001636048633747</v>
      </c>
    </row>
    <row r="7" spans="1:26" x14ac:dyDescent="0.3">
      <c r="A7" s="40">
        <f>'Index CPR'!A7</f>
        <v>43245</v>
      </c>
      <c r="B7" t="str">
        <f>'Index CPR'!B7</f>
        <v>Friday</v>
      </c>
      <c r="C7">
        <f>'Index CPR'!C7</f>
        <v>10533.05</v>
      </c>
      <c r="D7">
        <f>'Index CPR'!D7</f>
        <v>10628.05</v>
      </c>
      <c r="E7">
        <f>'Index CPR'!E7</f>
        <v>10524</v>
      </c>
      <c r="F7">
        <f>'Index CPR'!F7</f>
        <v>10605.15</v>
      </c>
      <c r="G7" s="12">
        <f>'Index CPR'!G7</f>
        <v>10585.733333333332</v>
      </c>
      <c r="H7" s="12">
        <f>'Index CPR'!H7</f>
        <v>10576.025</v>
      </c>
      <c r="I7" s="12">
        <f>'Index CPR'!I7</f>
        <v>10595.441666666664</v>
      </c>
      <c r="J7" s="12">
        <f t="shared" si="0"/>
        <v>10576.025</v>
      </c>
      <c r="K7" s="12">
        <f t="shared" si="1"/>
        <v>10595.441666666664</v>
      </c>
      <c r="L7" t="str">
        <f t="shared" si="9"/>
        <v>Bullish</v>
      </c>
      <c r="M7" s="29">
        <f t="shared" si="7"/>
        <v>0.1834229717984984</v>
      </c>
      <c r="N7" s="13">
        <f t="shared" si="2"/>
        <v>0.98292670638468715</v>
      </c>
      <c r="O7" s="12">
        <f>'Index CPR'!N7</f>
        <v>26066.75</v>
      </c>
      <c r="P7" s="12">
        <f>'Index CPR'!O7</f>
        <v>26325.55</v>
      </c>
      <c r="Q7" s="12">
        <f>'Index CPR'!P7</f>
        <v>26031.45</v>
      </c>
      <c r="R7" s="12">
        <f>'Index CPR'!Q7</f>
        <v>26273.55</v>
      </c>
      <c r="S7" s="12">
        <f>'Index CPR'!R7</f>
        <v>26210.183333333334</v>
      </c>
      <c r="T7" s="12">
        <f>'Index CPR'!S7</f>
        <v>26178.5</v>
      </c>
      <c r="U7" s="12">
        <f>'Index CPR'!T7</f>
        <v>26241.866666666669</v>
      </c>
      <c r="V7" s="12">
        <f t="shared" si="3"/>
        <v>26178.5</v>
      </c>
      <c r="W7" s="12">
        <f t="shared" si="4"/>
        <v>26241.866666666669</v>
      </c>
      <c r="X7" t="str">
        <f t="shared" si="8"/>
        <v>Bullish</v>
      </c>
      <c r="Y7" s="29">
        <f t="shared" si="5"/>
        <v>0.24176353847201351</v>
      </c>
      <c r="Z7" s="12">
        <f t="shared" si="6"/>
        <v>1.1220829563064172</v>
      </c>
    </row>
    <row r="8" spans="1:26" x14ac:dyDescent="0.3">
      <c r="A8" s="40">
        <f>'Index CPR'!A8</f>
        <v>43248</v>
      </c>
      <c r="B8" t="str">
        <f>'Index CPR'!B8</f>
        <v>Monday</v>
      </c>
      <c r="C8">
        <f>'Index CPR'!C8</f>
        <v>10648.35</v>
      </c>
      <c r="D8">
        <f>'Index CPR'!D8</f>
        <v>10709.8</v>
      </c>
      <c r="E8">
        <f>'Index CPR'!E8</f>
        <v>10640.55</v>
      </c>
      <c r="F8">
        <f>'Index CPR'!F8</f>
        <v>10688.65</v>
      </c>
      <c r="G8" s="12">
        <f>'Index CPR'!G8</f>
        <v>10679.666666666666</v>
      </c>
      <c r="H8" s="12">
        <f>'Index CPR'!H8</f>
        <v>10675.174999999999</v>
      </c>
      <c r="I8" s="12">
        <f>'Index CPR'!I8</f>
        <v>10684.158333333333</v>
      </c>
      <c r="J8" s="12">
        <f t="shared" si="0"/>
        <v>10675.174999999999</v>
      </c>
      <c r="K8" s="12">
        <f t="shared" si="1"/>
        <v>10684.158333333333</v>
      </c>
      <c r="L8" t="str">
        <f t="shared" si="9"/>
        <v>Bullish</v>
      </c>
      <c r="M8" s="29">
        <f t="shared" si="7"/>
        <v>8.4116233340618393E-2</v>
      </c>
      <c r="N8" s="13">
        <f t="shared" si="2"/>
        <v>0.64842847779269019</v>
      </c>
      <c r="O8" s="12">
        <f>'Index CPR'!N8</f>
        <v>26291.65</v>
      </c>
      <c r="P8" s="12">
        <f>'Index CPR'!O8</f>
        <v>26713.65</v>
      </c>
      <c r="Q8" s="12">
        <f>'Index CPR'!P8</f>
        <v>26273.9</v>
      </c>
      <c r="R8" s="12">
        <f>'Index CPR'!Q8</f>
        <v>26614.25</v>
      </c>
      <c r="S8" s="12">
        <f>'Index CPR'!R8</f>
        <v>26533.933333333334</v>
      </c>
      <c r="T8" s="12">
        <f>'Index CPR'!S8</f>
        <v>26493.775000000001</v>
      </c>
      <c r="U8" s="12">
        <f>'Index CPR'!T8</f>
        <v>26574.091666666667</v>
      </c>
      <c r="V8" s="12">
        <f t="shared" si="3"/>
        <v>26493.775000000001</v>
      </c>
      <c r="W8" s="12">
        <f t="shared" si="4"/>
        <v>26574.091666666667</v>
      </c>
      <c r="X8" t="str">
        <f t="shared" si="8"/>
        <v>Bullish</v>
      </c>
      <c r="Y8" s="29">
        <f t="shared" si="5"/>
        <v>0.30269416018230377</v>
      </c>
      <c r="Z8" s="12">
        <f t="shared" si="6"/>
        <v>1.6573117693318493</v>
      </c>
    </row>
    <row r="9" spans="1:26" x14ac:dyDescent="0.3">
      <c r="A9" s="40">
        <f>'Index CPR'!A9</f>
        <v>43249</v>
      </c>
      <c r="B9" t="str">
        <f>'Index CPR'!B9</f>
        <v>Tuesday</v>
      </c>
      <c r="C9">
        <f>'Index CPR'!C9</f>
        <v>10689.4</v>
      </c>
      <c r="D9">
        <f>'Index CPR'!D9</f>
        <v>10717.25</v>
      </c>
      <c r="E9">
        <f>'Index CPR'!E9</f>
        <v>10616.1</v>
      </c>
      <c r="F9">
        <f>'Index CPR'!F9</f>
        <v>10633.3</v>
      </c>
      <c r="G9" s="12">
        <f>'Index CPR'!G9</f>
        <v>10655.55</v>
      </c>
      <c r="H9" s="12">
        <f>'Index CPR'!H9</f>
        <v>10666.674999999999</v>
      </c>
      <c r="I9" s="12">
        <f>'Index CPR'!I9</f>
        <v>10644.424999999999</v>
      </c>
      <c r="J9" s="12">
        <f t="shared" si="0"/>
        <v>10644.424999999999</v>
      </c>
      <c r="K9" s="12">
        <f t="shared" si="1"/>
        <v>10666.674999999999</v>
      </c>
      <c r="L9" t="str">
        <f t="shared" si="9"/>
        <v>Bearish</v>
      </c>
      <c r="M9" s="29">
        <f t="shared" si="7"/>
        <v>0.2088113706002975</v>
      </c>
      <c r="N9" s="13">
        <f t="shared" si="2"/>
        <v>0.94927056792000075</v>
      </c>
      <c r="O9" s="12">
        <f>'Index CPR'!N9</f>
        <v>26567.25</v>
      </c>
      <c r="P9" s="12">
        <f>'Index CPR'!O9</f>
        <v>26570.95</v>
      </c>
      <c r="Q9" s="12">
        <f>'Index CPR'!P9</f>
        <v>26221.1</v>
      </c>
      <c r="R9" s="12">
        <f>'Index CPR'!Q9</f>
        <v>26254.799999999999</v>
      </c>
      <c r="S9" s="12">
        <f>'Index CPR'!R9</f>
        <v>26348.95</v>
      </c>
      <c r="T9" s="12">
        <f>'Index CPR'!S9</f>
        <v>26396.025000000001</v>
      </c>
      <c r="U9" s="12">
        <f>'Index CPR'!T9</f>
        <v>26301.875</v>
      </c>
      <c r="V9" s="12">
        <f t="shared" si="3"/>
        <v>26301.875</v>
      </c>
      <c r="W9" s="12">
        <f t="shared" si="4"/>
        <v>26396.025000000001</v>
      </c>
      <c r="X9" t="str">
        <f t="shared" si="8"/>
        <v>Bearish</v>
      </c>
      <c r="Y9" s="29">
        <f t="shared" si="5"/>
        <v>0.35731974139387512</v>
      </c>
      <c r="Z9" s="12">
        <f t="shared" si="6"/>
        <v>1.3277568935384605</v>
      </c>
    </row>
    <row r="10" spans="1:26" x14ac:dyDescent="0.3">
      <c r="A10" s="40">
        <f>'Index CPR'!A10</f>
        <v>43250</v>
      </c>
      <c r="B10" t="str">
        <f>'Index CPR'!B10</f>
        <v>Wednesday</v>
      </c>
      <c r="C10">
        <f>'Index CPR'!C10</f>
        <v>10579</v>
      </c>
      <c r="D10">
        <f>'Index CPR'!D10</f>
        <v>10648.7</v>
      </c>
      <c r="E10">
        <f>'Index CPR'!E10</f>
        <v>10558.45</v>
      </c>
      <c r="F10">
        <f>'Index CPR'!F10</f>
        <v>10614.35</v>
      </c>
      <c r="G10" s="12">
        <f>'Index CPR'!G10</f>
        <v>10607.166666666666</v>
      </c>
      <c r="H10" s="12">
        <f>'Index CPR'!H10</f>
        <v>10603.575000000001</v>
      </c>
      <c r="I10" s="12">
        <f>'Index CPR'!I10</f>
        <v>10610.758333333331</v>
      </c>
      <c r="J10" s="12">
        <f t="shared" si="0"/>
        <v>10603.575000000001</v>
      </c>
      <c r="K10" s="12">
        <f t="shared" si="1"/>
        <v>10610.758333333331</v>
      </c>
      <c r="L10" t="str">
        <f t="shared" si="9"/>
        <v>Bearish</v>
      </c>
      <c r="M10" s="29">
        <f t="shared" si="7"/>
        <v>6.7721509042603267E-2</v>
      </c>
      <c r="N10" s="13">
        <f t="shared" si="2"/>
        <v>0.85083984098801135</v>
      </c>
      <c r="O10" s="12">
        <f>'Index CPR'!N10</f>
        <v>26039.9</v>
      </c>
      <c r="P10" s="12">
        <f>'Index CPR'!O10</f>
        <v>26405.45</v>
      </c>
      <c r="Q10" s="12">
        <f>'Index CPR'!P10</f>
        <v>25980.85</v>
      </c>
      <c r="R10" s="12">
        <f>'Index CPR'!Q10</f>
        <v>26327.8</v>
      </c>
      <c r="S10" s="12">
        <f>'Index CPR'!R10</f>
        <v>26238.033333333336</v>
      </c>
      <c r="T10" s="12">
        <f>'Index CPR'!S10</f>
        <v>26193.15</v>
      </c>
      <c r="U10" s="12">
        <f>'Index CPR'!T10</f>
        <v>26282.916666666672</v>
      </c>
      <c r="V10" s="12">
        <f t="shared" si="3"/>
        <v>26193.15</v>
      </c>
      <c r="W10" s="12">
        <f t="shared" si="4"/>
        <v>26282.916666666672</v>
      </c>
      <c r="X10" t="str">
        <f t="shared" si="8"/>
        <v>Bearish</v>
      </c>
      <c r="Y10" s="29">
        <f t="shared" si="5"/>
        <v>0.34212421916786212</v>
      </c>
      <c r="Z10" s="12">
        <f t="shared" si="6"/>
        <v>1.6182615312885575</v>
      </c>
    </row>
    <row r="11" spans="1:26" x14ac:dyDescent="0.3">
      <c r="A11" s="40">
        <f>'Index CPR'!A11</f>
        <v>43251</v>
      </c>
      <c r="B11" t="str">
        <f>'Index CPR'!B11</f>
        <v>Thursday</v>
      </c>
      <c r="C11">
        <f>'Index CPR'!C11</f>
        <v>10670.1</v>
      </c>
      <c r="D11">
        <f>'Index CPR'!D11</f>
        <v>10763.8</v>
      </c>
      <c r="E11">
        <f>'Index CPR'!E11</f>
        <v>10620.4</v>
      </c>
      <c r="F11">
        <f>'Index CPR'!F11</f>
        <v>10736.15</v>
      </c>
      <c r="G11" s="12">
        <f>'Index CPR'!G11</f>
        <v>10706.783333333333</v>
      </c>
      <c r="H11" s="12">
        <f>'Index CPR'!H11</f>
        <v>10692.099999999999</v>
      </c>
      <c r="I11" s="12">
        <f>'Index CPR'!I11</f>
        <v>10721.466666666667</v>
      </c>
      <c r="J11" s="12">
        <f t="shared" si="0"/>
        <v>10692.099999999999</v>
      </c>
      <c r="K11" s="12">
        <f t="shared" si="1"/>
        <v>10721.466666666667</v>
      </c>
      <c r="L11" t="str">
        <f t="shared" si="9"/>
        <v>Bullish</v>
      </c>
      <c r="M11" s="29">
        <f t="shared" si="7"/>
        <v>0.2742809465027804</v>
      </c>
      <c r="N11" s="13">
        <f t="shared" si="2"/>
        <v>1.3393378341145066</v>
      </c>
      <c r="O11" s="12">
        <f>'Index CPR'!N11</f>
        <v>26587</v>
      </c>
      <c r="P11" s="12">
        <f>'Index CPR'!O11</f>
        <v>27164.55</v>
      </c>
      <c r="Q11" s="12">
        <f>'Index CPR'!P11</f>
        <v>26354.55</v>
      </c>
      <c r="R11" s="12">
        <f>'Index CPR'!Q11</f>
        <v>26956.2</v>
      </c>
      <c r="S11" s="12">
        <f>'Index CPR'!R11</f>
        <v>26825.100000000002</v>
      </c>
      <c r="T11" s="12">
        <f>'Index CPR'!S11</f>
        <v>26759.55</v>
      </c>
      <c r="U11" s="12">
        <f>'Index CPR'!T11</f>
        <v>26890.650000000005</v>
      </c>
      <c r="V11" s="12">
        <f t="shared" si="3"/>
        <v>26759.55</v>
      </c>
      <c r="W11" s="12">
        <f t="shared" si="4"/>
        <v>26890.650000000005</v>
      </c>
      <c r="X11" t="str">
        <f t="shared" si="8"/>
        <v>Bullish</v>
      </c>
      <c r="Y11" s="29">
        <f t="shared" si="5"/>
        <v>0.48872138407687504</v>
      </c>
      <c r="Z11" s="12">
        <f t="shared" si="6"/>
        <v>3.0195600389187738</v>
      </c>
    </row>
    <row r="12" spans="1:26" x14ac:dyDescent="0.3">
      <c r="A12" s="40">
        <f>'Index CPR'!A12</f>
        <v>43252</v>
      </c>
      <c r="B12" t="str">
        <f>'Index CPR'!B12</f>
        <v>Friday</v>
      </c>
      <c r="C12">
        <f>'Index CPR'!C12</f>
        <v>10738.45</v>
      </c>
      <c r="D12">
        <f>'Index CPR'!D12</f>
        <v>10764.75</v>
      </c>
      <c r="E12">
        <f>'Index CPR'!E12</f>
        <v>10681.5</v>
      </c>
      <c r="F12">
        <f>'Index CPR'!F12</f>
        <v>10696.2</v>
      </c>
      <c r="G12" s="12">
        <f>'Index CPR'!G12</f>
        <v>10714.15</v>
      </c>
      <c r="H12" s="12">
        <f>'Index CPR'!H12</f>
        <v>10723.125</v>
      </c>
      <c r="I12" s="12">
        <f>'Index CPR'!I12</f>
        <v>10705.174999999999</v>
      </c>
      <c r="J12" s="12">
        <f t="shared" si="0"/>
        <v>10705.174999999999</v>
      </c>
      <c r="K12" s="12">
        <f t="shared" si="1"/>
        <v>10723.125</v>
      </c>
      <c r="L12" t="str">
        <f t="shared" si="9"/>
        <v>Mod Bullish</v>
      </c>
      <c r="M12" s="29">
        <f t="shared" si="7"/>
        <v>0.16753545544910914</v>
      </c>
      <c r="N12" s="13">
        <f t="shared" si="2"/>
        <v>0.77700984212466695</v>
      </c>
      <c r="O12" s="12">
        <f>'Index CPR'!N12</f>
        <v>26913.4</v>
      </c>
      <c r="P12" s="12">
        <f>'Index CPR'!O12</f>
        <v>26996.799999999999</v>
      </c>
      <c r="Q12" s="12">
        <f>'Index CPR'!P12</f>
        <v>26658.55</v>
      </c>
      <c r="R12" s="12">
        <f>'Index CPR'!Q12</f>
        <v>26692.799999999999</v>
      </c>
      <c r="S12" s="12">
        <f>'Index CPR'!R12</f>
        <v>26782.716666666664</v>
      </c>
      <c r="T12" s="12">
        <f>'Index CPR'!S12</f>
        <v>26827.674999999999</v>
      </c>
      <c r="U12" s="12">
        <f>'Index CPR'!T12</f>
        <v>26737.758333333328</v>
      </c>
      <c r="V12" s="12">
        <f t="shared" si="3"/>
        <v>26737.758333333328</v>
      </c>
      <c r="W12" s="12">
        <f t="shared" si="4"/>
        <v>26827.674999999999</v>
      </c>
      <c r="X12" t="str">
        <f t="shared" si="8"/>
        <v>Mod Bearish</v>
      </c>
      <c r="Y12" s="29">
        <f t="shared" si="5"/>
        <v>0.33572646041012094</v>
      </c>
      <c r="Z12" s="12">
        <f t="shared" si="6"/>
        <v>1.2629413371683107</v>
      </c>
    </row>
    <row r="13" spans="1:26" x14ac:dyDescent="0.3">
      <c r="A13" s="40">
        <f>'Index CPR'!A13</f>
        <v>43255</v>
      </c>
      <c r="B13" t="str">
        <f>'Index CPR'!B13</f>
        <v>Monday</v>
      </c>
      <c r="C13">
        <f>'Index CPR'!C13</f>
        <v>10765.95</v>
      </c>
      <c r="D13">
        <f>'Index CPR'!D13</f>
        <v>10770.3</v>
      </c>
      <c r="E13">
        <f>'Index CPR'!E13</f>
        <v>10618.35</v>
      </c>
      <c r="F13">
        <f>'Index CPR'!F13</f>
        <v>10628.5</v>
      </c>
      <c r="G13" s="12">
        <f>'Index CPR'!G13</f>
        <v>10672.383333333333</v>
      </c>
      <c r="H13" s="12">
        <f>'Index CPR'!H13</f>
        <v>10694.325000000001</v>
      </c>
      <c r="I13" s="12">
        <f>'Index CPR'!I13</f>
        <v>10650.441666666666</v>
      </c>
      <c r="J13" s="12">
        <f t="shared" si="0"/>
        <v>10650.441666666666</v>
      </c>
      <c r="K13" s="12">
        <f t="shared" si="1"/>
        <v>10694.325000000001</v>
      </c>
      <c r="L13" t="str">
        <f t="shared" si="9"/>
        <v>Bearish</v>
      </c>
      <c r="M13" s="29">
        <f t="shared" si="7"/>
        <v>0.4111858800674173</v>
      </c>
      <c r="N13" s="13">
        <f t="shared" si="2"/>
        <v>1.4237681992307145</v>
      </c>
      <c r="O13" s="12">
        <f>'Index CPR'!N13</f>
        <v>27023.7</v>
      </c>
      <c r="P13" s="12">
        <f>'Index CPR'!O13</f>
        <v>27047.55</v>
      </c>
      <c r="Q13" s="12">
        <f>'Index CPR'!P13</f>
        <v>26205.9</v>
      </c>
      <c r="R13" s="12">
        <f>'Index CPR'!Q13</f>
        <v>26257.55</v>
      </c>
      <c r="S13" s="12">
        <f>'Index CPR'!R13</f>
        <v>26503.666666666668</v>
      </c>
      <c r="T13" s="12">
        <f>'Index CPR'!S13</f>
        <v>26626.724999999999</v>
      </c>
      <c r="U13" s="12">
        <f>'Index CPR'!T13</f>
        <v>26380.608333333337</v>
      </c>
      <c r="V13" s="12">
        <f t="shared" si="3"/>
        <v>26380.608333333337</v>
      </c>
      <c r="W13" s="12">
        <f t="shared" si="4"/>
        <v>26626.724999999999</v>
      </c>
      <c r="X13" t="str">
        <f t="shared" si="8"/>
        <v>Bearish</v>
      </c>
      <c r="Y13" s="29">
        <f t="shared" si="5"/>
        <v>0.92861365094135906</v>
      </c>
      <c r="Z13" s="12">
        <f t="shared" si="6"/>
        <v>3.1755983448830896</v>
      </c>
    </row>
    <row r="14" spans="1:26" x14ac:dyDescent="0.3">
      <c r="A14" s="40">
        <f>'Index CPR'!A14</f>
        <v>43256</v>
      </c>
      <c r="B14" t="str">
        <f>'Index CPR'!B14</f>
        <v>Tuesday</v>
      </c>
      <c r="C14">
        <f>'Index CPR'!C14</f>
        <v>10630.7</v>
      </c>
      <c r="D14">
        <f>'Index CPR'!D14</f>
        <v>10633.15</v>
      </c>
      <c r="E14">
        <f>'Index CPR'!E14</f>
        <v>10550.9</v>
      </c>
      <c r="F14">
        <f>'Index CPR'!F14</f>
        <v>10593.15</v>
      </c>
      <c r="G14" s="12">
        <f>'Index CPR'!G14</f>
        <v>10592.4</v>
      </c>
      <c r="H14" s="12">
        <f>'Index CPR'!H14</f>
        <v>10592.025</v>
      </c>
      <c r="I14" s="12">
        <f>'Index CPR'!I14</f>
        <v>10592.775</v>
      </c>
      <c r="J14" s="12">
        <f t="shared" si="0"/>
        <v>10592.025</v>
      </c>
      <c r="K14" s="12">
        <f t="shared" si="1"/>
        <v>10592.775</v>
      </c>
      <c r="L14" t="str">
        <f t="shared" si="9"/>
        <v>Bearish</v>
      </c>
      <c r="M14" s="29">
        <f t="shared" si="7"/>
        <v>7.0805483176617197E-3</v>
      </c>
      <c r="N14" s="13">
        <f t="shared" si="2"/>
        <v>0.77650013217023528</v>
      </c>
      <c r="O14" s="12">
        <f>'Index CPR'!N14</f>
        <v>26263</v>
      </c>
      <c r="P14" s="12">
        <f>'Index CPR'!O14</f>
        <v>26342.400000000001</v>
      </c>
      <c r="Q14" s="12">
        <f>'Index CPR'!P14</f>
        <v>26069.55</v>
      </c>
      <c r="R14" s="12">
        <f>'Index CPR'!Q14</f>
        <v>26251</v>
      </c>
      <c r="S14" s="12">
        <f>'Index CPR'!R14</f>
        <v>26220.983333333334</v>
      </c>
      <c r="T14" s="12">
        <f>'Index CPR'!S14</f>
        <v>26205.974999999999</v>
      </c>
      <c r="U14" s="12">
        <f>'Index CPR'!T14</f>
        <v>26235.991666666669</v>
      </c>
      <c r="V14" s="12">
        <f t="shared" si="3"/>
        <v>26205.974999999999</v>
      </c>
      <c r="W14" s="12">
        <f t="shared" si="4"/>
        <v>26235.991666666669</v>
      </c>
      <c r="X14" t="str">
        <f t="shared" si="8"/>
        <v>Bearish</v>
      </c>
      <c r="Y14" s="29">
        <f t="shared" si="5"/>
        <v>0.11447574747706536</v>
      </c>
      <c r="Z14" s="12">
        <f t="shared" si="6"/>
        <v>1.0405788239571572</v>
      </c>
    </row>
    <row r="15" spans="1:26" x14ac:dyDescent="0.3">
      <c r="A15" s="40">
        <f>'Index CPR'!A15</f>
        <v>43257</v>
      </c>
      <c r="B15" t="str">
        <f>'Index CPR'!B15</f>
        <v>Wednesday</v>
      </c>
      <c r="C15">
        <f>'Index CPR'!C15</f>
        <v>10603.45</v>
      </c>
      <c r="D15">
        <f>'Index CPR'!D15</f>
        <v>10698.35</v>
      </c>
      <c r="E15">
        <f>'Index CPR'!E15</f>
        <v>10587.5</v>
      </c>
      <c r="F15">
        <f>'Index CPR'!F15</f>
        <v>10684.65</v>
      </c>
      <c r="G15" s="12">
        <f>'Index CPR'!G15</f>
        <v>10656.833333333334</v>
      </c>
      <c r="H15" s="12">
        <f>'Index CPR'!H15</f>
        <v>10642.924999999999</v>
      </c>
      <c r="I15" s="12">
        <f>'Index CPR'!I15</f>
        <v>10670.741666666669</v>
      </c>
      <c r="J15" s="12">
        <f t="shared" si="0"/>
        <v>10642.924999999999</v>
      </c>
      <c r="K15" s="12">
        <f t="shared" si="1"/>
        <v>10670.741666666669</v>
      </c>
      <c r="L15" t="str">
        <f t="shared" si="9"/>
        <v>Bullish</v>
      </c>
      <c r="M15" s="29">
        <f t="shared" si="7"/>
        <v>0.26102187954523076</v>
      </c>
      <c r="N15" s="13">
        <f t="shared" si="2"/>
        <v>1.0401776637838041</v>
      </c>
      <c r="O15" s="12">
        <f>'Index CPR'!N15</f>
        <v>26266.9</v>
      </c>
      <c r="P15" s="12">
        <f>'Index CPR'!O15</f>
        <v>26425.200000000001</v>
      </c>
      <c r="Q15" s="12">
        <f>'Index CPR'!P15</f>
        <v>26147.8</v>
      </c>
      <c r="R15" s="12">
        <f>'Index CPR'!Q15</f>
        <v>26367.599999999999</v>
      </c>
      <c r="S15" s="12">
        <f>'Index CPR'!R15</f>
        <v>26313.533333333336</v>
      </c>
      <c r="T15" s="12">
        <f>'Index CPR'!S15</f>
        <v>26286.5</v>
      </c>
      <c r="U15" s="12">
        <f>'Index CPR'!T15</f>
        <v>26340.566666666673</v>
      </c>
      <c r="V15" s="12">
        <f t="shared" si="3"/>
        <v>26286.5</v>
      </c>
      <c r="W15" s="12">
        <f t="shared" si="4"/>
        <v>26340.566666666673</v>
      </c>
      <c r="X15" t="str">
        <f t="shared" si="8"/>
        <v>Bullish</v>
      </c>
      <c r="Y15" s="29">
        <f t="shared" si="5"/>
        <v>0.20547094904272187</v>
      </c>
      <c r="Z15" s="12">
        <f t="shared" si="6"/>
        <v>1.0542103809700005</v>
      </c>
    </row>
    <row r="16" spans="1:26" x14ac:dyDescent="0.3">
      <c r="A16" s="40">
        <f>'Index CPR'!A16</f>
        <v>43258</v>
      </c>
      <c r="B16" t="str">
        <f>'Index CPR'!B16</f>
        <v>Thursday</v>
      </c>
      <c r="C16">
        <f>'Index CPR'!C16</f>
        <v>10722.6</v>
      </c>
      <c r="D16">
        <f>'Index CPR'!D16</f>
        <v>10818</v>
      </c>
      <c r="E16">
        <f>'Index CPR'!E16</f>
        <v>10722.6</v>
      </c>
      <c r="F16">
        <f>'Index CPR'!F16</f>
        <v>10768.35</v>
      </c>
      <c r="G16" s="12">
        <f>'Index CPR'!G16</f>
        <v>10769.65</v>
      </c>
      <c r="H16" s="12">
        <f>'Index CPR'!H16</f>
        <v>10770.3</v>
      </c>
      <c r="I16" s="12">
        <f>'Index CPR'!I16</f>
        <v>10769</v>
      </c>
      <c r="J16" s="12">
        <f t="shared" si="0"/>
        <v>10769</v>
      </c>
      <c r="K16" s="12">
        <f t="shared" si="1"/>
        <v>10770.3</v>
      </c>
      <c r="L16" t="str">
        <f t="shared" si="9"/>
        <v>Bullish</v>
      </c>
      <c r="M16" s="29">
        <f t="shared" si="7"/>
        <v>1.2070958666245165E-2</v>
      </c>
      <c r="N16" s="13">
        <f t="shared" si="2"/>
        <v>0.88582265904648372</v>
      </c>
      <c r="O16" s="12">
        <f>'Index CPR'!N16</f>
        <v>26577.95</v>
      </c>
      <c r="P16" s="12">
        <f>'Index CPR'!O16</f>
        <v>26766.95</v>
      </c>
      <c r="Q16" s="12">
        <f>'Index CPR'!P16</f>
        <v>26483.9</v>
      </c>
      <c r="R16" s="12">
        <f>'Index CPR'!Q16</f>
        <v>26517.8</v>
      </c>
      <c r="S16" s="12">
        <f>'Index CPR'!R16</f>
        <v>26589.550000000003</v>
      </c>
      <c r="T16" s="12">
        <f>'Index CPR'!S16</f>
        <v>26625.425000000003</v>
      </c>
      <c r="U16" s="12">
        <f>'Index CPR'!T16</f>
        <v>26553.675000000003</v>
      </c>
      <c r="V16" s="12">
        <f t="shared" si="3"/>
        <v>26553.675000000003</v>
      </c>
      <c r="W16" s="12">
        <f t="shared" si="4"/>
        <v>26625.425000000003</v>
      </c>
      <c r="X16" t="str">
        <f t="shared" si="8"/>
        <v>Bullish</v>
      </c>
      <c r="Y16" s="29">
        <f t="shared" si="5"/>
        <v>0.26984285179704054</v>
      </c>
      <c r="Z16" s="12">
        <f t="shared" si="6"/>
        <v>1.064515947054385</v>
      </c>
    </row>
    <row r="17" spans="1:26" x14ac:dyDescent="0.3">
      <c r="A17" s="40">
        <f>'Index CPR'!A17</f>
        <v>43259</v>
      </c>
      <c r="B17" t="str">
        <f>'Index CPR'!B17</f>
        <v>Friday</v>
      </c>
      <c r="C17">
        <f>'Index CPR'!C17</f>
        <v>10736.4</v>
      </c>
      <c r="D17">
        <f>'Index CPR'!D17</f>
        <v>10779.45</v>
      </c>
      <c r="E17">
        <f>'Index CPR'!E17</f>
        <v>10709.05</v>
      </c>
      <c r="F17">
        <f>'Index CPR'!F17</f>
        <v>10767.65</v>
      </c>
      <c r="G17" s="12">
        <f>'Index CPR'!G17</f>
        <v>10752.050000000001</v>
      </c>
      <c r="H17" s="12">
        <f>'Index CPR'!H17</f>
        <v>10744.25</v>
      </c>
      <c r="I17" s="12">
        <f>'Index CPR'!I17</f>
        <v>10759.850000000002</v>
      </c>
      <c r="J17" s="12">
        <f t="shared" si="0"/>
        <v>10744.25</v>
      </c>
      <c r="K17" s="12">
        <f t="shared" si="1"/>
        <v>10759.850000000002</v>
      </c>
      <c r="L17" t="str">
        <f t="shared" si="9"/>
        <v>Bearish</v>
      </c>
      <c r="M17" s="29">
        <f t="shared" si="7"/>
        <v>0.14508861100908368</v>
      </c>
      <c r="N17" s="13">
        <f t="shared" si="2"/>
        <v>0.65475885993835081</v>
      </c>
      <c r="O17" s="12">
        <f>'Index CPR'!N17</f>
        <v>26457.25</v>
      </c>
      <c r="P17" s="12">
        <f>'Index CPR'!O17</f>
        <v>26481</v>
      </c>
      <c r="Q17" s="12">
        <f>'Index CPR'!P17</f>
        <v>26284.2</v>
      </c>
      <c r="R17" s="12">
        <f>'Index CPR'!Q17</f>
        <v>26451.35</v>
      </c>
      <c r="S17" s="12">
        <f>'Index CPR'!R17</f>
        <v>26405.516666666663</v>
      </c>
      <c r="T17" s="12">
        <f>'Index CPR'!S17</f>
        <v>26382.6</v>
      </c>
      <c r="U17" s="12">
        <f>'Index CPR'!T17</f>
        <v>26428.433333333327</v>
      </c>
      <c r="V17" s="12">
        <f t="shared" si="3"/>
        <v>26382.6</v>
      </c>
      <c r="W17" s="12">
        <f t="shared" si="4"/>
        <v>26428.433333333327</v>
      </c>
      <c r="X17" t="str">
        <f t="shared" si="8"/>
        <v>Bearish</v>
      </c>
      <c r="Y17" s="29">
        <f t="shared" si="5"/>
        <v>0.17357484010599486</v>
      </c>
      <c r="Z17" s="12">
        <f t="shared" si="6"/>
        <v>0.74529880435338058</v>
      </c>
    </row>
    <row r="18" spans="1:26" x14ac:dyDescent="0.3">
      <c r="A18" s="40">
        <f>'Index CPR'!A18</f>
        <v>43262</v>
      </c>
      <c r="B18" t="str">
        <f>'Index CPR'!B18</f>
        <v>Monday</v>
      </c>
      <c r="C18">
        <f>'Index CPR'!C18</f>
        <v>10781.85</v>
      </c>
      <c r="D18">
        <f>'Index CPR'!D18</f>
        <v>10850.55</v>
      </c>
      <c r="E18">
        <f>'Index CPR'!E18</f>
        <v>10777.05</v>
      </c>
      <c r="F18">
        <f>'Index CPR'!F18</f>
        <v>10786.95</v>
      </c>
      <c r="G18" s="12">
        <f>'Index CPR'!G18</f>
        <v>10804.85</v>
      </c>
      <c r="H18" s="12">
        <f>'Index CPR'!H18</f>
        <v>10813.8</v>
      </c>
      <c r="I18" s="12">
        <f>'Index CPR'!I18</f>
        <v>10795.900000000001</v>
      </c>
      <c r="J18" s="12">
        <f t="shared" si="0"/>
        <v>10795.900000000001</v>
      </c>
      <c r="K18" s="12">
        <f t="shared" si="1"/>
        <v>10813.8</v>
      </c>
      <c r="L18" t="str">
        <f t="shared" si="9"/>
        <v>Bullish</v>
      </c>
      <c r="M18" s="29">
        <f t="shared" si="7"/>
        <v>0.16566634428055749</v>
      </c>
      <c r="N18" s="13">
        <f t="shared" si="2"/>
        <v>0.68025007288393635</v>
      </c>
      <c r="O18" s="12">
        <f>'Index CPR'!N18</f>
        <v>26473.200000000001</v>
      </c>
      <c r="P18" s="12">
        <f>'Index CPR'!O18</f>
        <v>26653</v>
      </c>
      <c r="Q18" s="12">
        <f>'Index CPR'!P18</f>
        <v>26421.95</v>
      </c>
      <c r="R18" s="12">
        <f>'Index CPR'!Q18</f>
        <v>26453.55</v>
      </c>
      <c r="S18" s="12">
        <f>'Index CPR'!R18</f>
        <v>26509.5</v>
      </c>
      <c r="T18" s="12">
        <f>'Index CPR'!S18</f>
        <v>26537.474999999999</v>
      </c>
      <c r="U18" s="12">
        <f>'Index CPR'!T18</f>
        <v>26481.525000000001</v>
      </c>
      <c r="V18" s="12">
        <f t="shared" si="3"/>
        <v>26481.525000000001</v>
      </c>
      <c r="W18" s="12">
        <f t="shared" si="4"/>
        <v>26537.474999999999</v>
      </c>
      <c r="X18" t="str">
        <f t="shared" si="8"/>
        <v>Bullish</v>
      </c>
      <c r="Y18" s="29">
        <f t="shared" si="5"/>
        <v>0.21105641373846012</v>
      </c>
      <c r="Z18" s="12">
        <f t="shared" si="6"/>
        <v>0.87157434127388023</v>
      </c>
    </row>
    <row r="19" spans="1:26" x14ac:dyDescent="0.3">
      <c r="A19" s="40">
        <f>'Index CPR'!A19</f>
        <v>43263</v>
      </c>
      <c r="B19" t="str">
        <f>'Index CPR'!B19</f>
        <v>Tuesday</v>
      </c>
      <c r="C19">
        <f>'Index CPR'!C19</f>
        <v>10816.15</v>
      </c>
      <c r="D19">
        <f>'Index CPR'!D19</f>
        <v>10856.55</v>
      </c>
      <c r="E19">
        <f>'Index CPR'!E19</f>
        <v>10789.4</v>
      </c>
      <c r="F19">
        <f>'Index CPR'!F19</f>
        <v>10842.85</v>
      </c>
      <c r="G19" s="12">
        <f>'Index CPR'!G19</f>
        <v>10829.599999999999</v>
      </c>
      <c r="H19" s="12">
        <f>'Index CPR'!H19</f>
        <v>10822.974999999999</v>
      </c>
      <c r="I19" s="12">
        <f>'Index CPR'!I19</f>
        <v>10836.224999999999</v>
      </c>
      <c r="J19" s="12">
        <f t="shared" si="0"/>
        <v>10822.974999999999</v>
      </c>
      <c r="K19" s="12">
        <f t="shared" si="1"/>
        <v>10836.224999999999</v>
      </c>
      <c r="L19" t="str">
        <f t="shared" si="9"/>
        <v>Bullish</v>
      </c>
      <c r="M19" s="29">
        <f t="shared" si="7"/>
        <v>0.1223498559503583</v>
      </c>
      <c r="N19" s="13">
        <f t="shared" si="2"/>
        <v>0.62005983600502002</v>
      </c>
      <c r="O19" s="12">
        <f>'Index CPR'!N19</f>
        <v>26566.6</v>
      </c>
      <c r="P19" s="12">
        <f>'Index CPR'!O19</f>
        <v>26656.45</v>
      </c>
      <c r="Q19" s="12">
        <f>'Index CPR'!P19</f>
        <v>26449.85</v>
      </c>
      <c r="R19" s="12">
        <f>'Index CPR'!Q19</f>
        <v>26607.1</v>
      </c>
      <c r="S19" s="12">
        <f>'Index CPR'!R19</f>
        <v>26571.133333333331</v>
      </c>
      <c r="T19" s="12">
        <f>'Index CPR'!S19</f>
        <v>26553.15</v>
      </c>
      <c r="U19" s="12">
        <f>'Index CPR'!T19</f>
        <v>26589.116666666661</v>
      </c>
      <c r="V19" s="12">
        <f t="shared" si="3"/>
        <v>26553.15</v>
      </c>
      <c r="W19" s="12">
        <f t="shared" si="4"/>
        <v>26589.116666666661</v>
      </c>
      <c r="X19" t="str">
        <f t="shared" si="8"/>
        <v>Bullish</v>
      </c>
      <c r="Y19" s="29">
        <f t="shared" si="5"/>
        <v>0.13535992693823076</v>
      </c>
      <c r="Z19" s="12">
        <f t="shared" si="6"/>
        <v>0.77753552100400514</v>
      </c>
    </row>
    <row r="20" spans="1:26" x14ac:dyDescent="0.3">
      <c r="A20" s="40">
        <f>'Index CPR'!A20</f>
        <v>43264</v>
      </c>
      <c r="B20" t="str">
        <f>'Index CPR'!B20</f>
        <v>Wednesday</v>
      </c>
      <c r="C20">
        <f>'Index CPR'!C20</f>
        <v>10887.5</v>
      </c>
      <c r="D20">
        <f>'Index CPR'!D20</f>
        <v>10893.25</v>
      </c>
      <c r="E20">
        <f>'Index CPR'!E20</f>
        <v>10842.65</v>
      </c>
      <c r="F20">
        <f>'Index CPR'!F20</f>
        <v>10856.7</v>
      </c>
      <c r="G20" s="12">
        <f>'Index CPR'!G20</f>
        <v>10864.2</v>
      </c>
      <c r="H20" s="12">
        <f>'Index CPR'!H20</f>
        <v>10867.95</v>
      </c>
      <c r="I20" s="12">
        <f>'Index CPR'!I20</f>
        <v>10860.45</v>
      </c>
      <c r="J20" s="12">
        <f t="shared" si="0"/>
        <v>10860.45</v>
      </c>
      <c r="K20" s="12">
        <f t="shared" si="1"/>
        <v>10867.95</v>
      </c>
      <c r="L20" t="str">
        <f t="shared" si="9"/>
        <v>Bullish</v>
      </c>
      <c r="M20" s="29">
        <f t="shared" si="7"/>
        <v>6.9034075219528354E-2</v>
      </c>
      <c r="N20" s="13">
        <f t="shared" si="2"/>
        <v>0.46574989414775464</v>
      </c>
      <c r="O20" s="12">
        <f>'Index CPR'!N20</f>
        <v>26721.95</v>
      </c>
      <c r="P20" s="12">
        <f>'Index CPR'!O20</f>
        <v>26765.45</v>
      </c>
      <c r="Q20" s="12">
        <f>'Index CPR'!P20</f>
        <v>26598.2</v>
      </c>
      <c r="R20" s="12">
        <f>'Index CPR'!Q20</f>
        <v>26642.799999999999</v>
      </c>
      <c r="S20" s="12">
        <f>'Index CPR'!R20</f>
        <v>26668.816666666666</v>
      </c>
      <c r="T20" s="12">
        <f>'Index CPR'!S20</f>
        <v>26681.825000000001</v>
      </c>
      <c r="U20" s="12">
        <f>'Index CPR'!T20</f>
        <v>26655.808333333331</v>
      </c>
      <c r="V20" s="12">
        <f t="shared" si="3"/>
        <v>26655.808333333331</v>
      </c>
      <c r="W20" s="12">
        <f t="shared" si="4"/>
        <v>26681.825000000001</v>
      </c>
      <c r="X20" t="str">
        <f t="shared" si="8"/>
        <v>Bullish</v>
      </c>
      <c r="Y20" s="29">
        <f t="shared" si="5"/>
        <v>9.7554634657593467E-2</v>
      </c>
      <c r="Z20" s="12">
        <f t="shared" si="6"/>
        <v>0.62713693708444762</v>
      </c>
    </row>
    <row r="21" spans="1:26" x14ac:dyDescent="0.3">
      <c r="A21" s="40">
        <f>'Index CPR'!A21</f>
        <v>43265</v>
      </c>
      <c r="B21" t="str">
        <f>'Index CPR'!B21</f>
        <v>Thursday</v>
      </c>
      <c r="C21">
        <f>'Index CPR'!C21</f>
        <v>10832.9</v>
      </c>
      <c r="D21">
        <f>'Index CPR'!D21</f>
        <v>10833.7</v>
      </c>
      <c r="E21">
        <f>'Index CPR'!E21</f>
        <v>10773.55</v>
      </c>
      <c r="F21">
        <f>'Index CPR'!F21</f>
        <v>10808.05</v>
      </c>
      <c r="G21" s="12">
        <f>'Index CPR'!G21</f>
        <v>10805.1</v>
      </c>
      <c r="H21" s="12">
        <f>'Index CPR'!H21</f>
        <v>10803.625</v>
      </c>
      <c r="I21" s="12">
        <f>'Index CPR'!I21</f>
        <v>10806.575000000001</v>
      </c>
      <c r="J21" s="12">
        <f t="shared" si="0"/>
        <v>10803.625</v>
      </c>
      <c r="K21" s="12">
        <f t="shared" si="1"/>
        <v>10806.575000000001</v>
      </c>
      <c r="L21" t="str">
        <f t="shared" si="9"/>
        <v>Bearish</v>
      </c>
      <c r="M21" s="29">
        <f t="shared" si="7"/>
        <v>2.7301922240430238E-2</v>
      </c>
      <c r="N21" s="13">
        <f t="shared" si="2"/>
        <v>0.55668156703780114</v>
      </c>
      <c r="O21" s="12">
        <f>'Index CPR'!N21</f>
        <v>26612.3</v>
      </c>
      <c r="P21" s="12">
        <f>'Index CPR'!O21</f>
        <v>26623.25</v>
      </c>
      <c r="Q21" s="12">
        <f>'Index CPR'!P21</f>
        <v>26503.1</v>
      </c>
      <c r="R21" s="12">
        <f>'Index CPR'!Q21</f>
        <v>26562.25</v>
      </c>
      <c r="S21" s="12">
        <f>'Index CPR'!R21</f>
        <v>26562.866666666669</v>
      </c>
      <c r="T21" s="12">
        <f>'Index CPR'!S21</f>
        <v>26563.174999999999</v>
      </c>
      <c r="U21" s="12">
        <f>'Index CPR'!T21</f>
        <v>26562.558333333338</v>
      </c>
      <c r="V21" s="12">
        <f t="shared" si="3"/>
        <v>26562.558333333338</v>
      </c>
      <c r="W21" s="12">
        <f t="shared" si="4"/>
        <v>26563.174999999999</v>
      </c>
      <c r="X21" t="str">
        <f t="shared" si="8"/>
        <v>Bearish</v>
      </c>
      <c r="Y21" s="29">
        <f t="shared" si="5"/>
        <v>2.3215365811220085E-3</v>
      </c>
      <c r="Z21" s="12">
        <f t="shared" si="6"/>
        <v>0.45232316793117755</v>
      </c>
    </row>
    <row r="22" spans="1:26" x14ac:dyDescent="0.3">
      <c r="A22" s="40">
        <f>'Index CPR'!A22</f>
        <v>43266</v>
      </c>
      <c r="B22" t="str">
        <f>'Index CPR'!B22</f>
        <v>Friday</v>
      </c>
      <c r="C22">
        <f>'Index CPR'!C22</f>
        <v>10808.65</v>
      </c>
      <c r="D22">
        <f>'Index CPR'!D22</f>
        <v>10834</v>
      </c>
      <c r="E22">
        <f>'Index CPR'!E22</f>
        <v>10755.4</v>
      </c>
      <c r="F22">
        <f>'Index CPR'!F22</f>
        <v>10817.7</v>
      </c>
      <c r="G22" s="12">
        <f>'Index CPR'!G22</f>
        <v>10802.366666666667</v>
      </c>
      <c r="H22" s="12">
        <f>'Index CPR'!H22</f>
        <v>10794.7</v>
      </c>
      <c r="I22" s="12">
        <f>'Index CPR'!I22</f>
        <v>10810.033333333333</v>
      </c>
      <c r="J22" s="12">
        <f t="shared" si="0"/>
        <v>10794.7</v>
      </c>
      <c r="K22" s="12">
        <f t="shared" si="1"/>
        <v>10810.033333333333</v>
      </c>
      <c r="L22" t="str">
        <f t="shared" si="9"/>
        <v>Outside</v>
      </c>
      <c r="M22" s="29">
        <f t="shared" si="7"/>
        <v>0.14194420358500565</v>
      </c>
      <c r="N22" s="13">
        <f t="shared" si="2"/>
        <v>0.72761833055102454</v>
      </c>
      <c r="O22" s="12">
        <f>'Index CPR'!N22</f>
        <v>26513.7</v>
      </c>
      <c r="P22" s="12">
        <f>'Index CPR'!O22</f>
        <v>26586.400000000001</v>
      </c>
      <c r="Q22" s="12">
        <f>'Index CPR'!P22</f>
        <v>26344.95</v>
      </c>
      <c r="R22" s="12">
        <f>'Index CPR'!Q22</f>
        <v>26417.4</v>
      </c>
      <c r="S22" s="12">
        <f>'Index CPR'!R22</f>
        <v>26449.583333333332</v>
      </c>
      <c r="T22" s="12">
        <f>'Index CPR'!S22</f>
        <v>26465.675000000003</v>
      </c>
      <c r="U22" s="12">
        <f>'Index CPR'!T22</f>
        <v>26433.491666666661</v>
      </c>
      <c r="V22" s="12">
        <f t="shared" si="3"/>
        <v>26433.491666666661</v>
      </c>
      <c r="W22" s="12">
        <f t="shared" si="4"/>
        <v>26465.675000000003</v>
      </c>
      <c r="X22" t="str">
        <f t="shared" si="8"/>
        <v>Bearish</v>
      </c>
      <c r="Y22" s="29">
        <f t="shared" si="5"/>
        <v>0.12167803525578505</v>
      </c>
      <c r="Z22" s="12">
        <f t="shared" si="6"/>
        <v>0.91286882276028569</v>
      </c>
    </row>
    <row r="23" spans="1:26" x14ac:dyDescent="0.3">
      <c r="A23" s="40">
        <f>'Index CPR'!A23</f>
        <v>43269</v>
      </c>
      <c r="B23" t="str">
        <f>'Index CPR'!B23</f>
        <v>Monday</v>
      </c>
      <c r="C23">
        <f>'Index CPR'!C23</f>
        <v>10830.2</v>
      </c>
      <c r="D23">
        <f>'Index CPR'!D23</f>
        <v>10830.2</v>
      </c>
      <c r="E23">
        <f>'Index CPR'!E23</f>
        <v>10787.35</v>
      </c>
      <c r="F23">
        <f>'Index CPR'!F23</f>
        <v>10799.85</v>
      </c>
      <c r="G23" s="12">
        <f>'Index CPR'!G23</f>
        <v>10805.800000000001</v>
      </c>
      <c r="H23" s="12">
        <f>'Index CPR'!H23</f>
        <v>10808.775000000001</v>
      </c>
      <c r="I23" s="12">
        <f>'Index CPR'!I23</f>
        <v>10802.825000000001</v>
      </c>
      <c r="J23" s="12">
        <f t="shared" si="0"/>
        <v>10802.825000000001</v>
      </c>
      <c r="K23" s="12">
        <f t="shared" si="1"/>
        <v>10808.775000000001</v>
      </c>
      <c r="L23" t="str">
        <f t="shared" si="9"/>
        <v>Inside</v>
      </c>
      <c r="M23" s="29">
        <f t="shared" si="7"/>
        <v>5.5063021710569572E-2</v>
      </c>
      <c r="N23" s="13">
        <f t="shared" si="2"/>
        <v>0.39654629920968704</v>
      </c>
      <c r="O23" s="12">
        <f>'Index CPR'!N23</f>
        <v>26444.3</v>
      </c>
      <c r="P23" s="12">
        <f>'Index CPR'!O23</f>
        <v>26477.5</v>
      </c>
      <c r="Q23" s="12">
        <f>'Index CPR'!P23</f>
        <v>26322.45</v>
      </c>
      <c r="R23" s="12">
        <f>'Index CPR'!Q23</f>
        <v>26409.3</v>
      </c>
      <c r="S23" s="12">
        <f>'Index CPR'!R23</f>
        <v>26403.083333333332</v>
      </c>
      <c r="T23" s="12">
        <f>'Index CPR'!S23</f>
        <v>26399.974999999999</v>
      </c>
      <c r="U23" s="12">
        <f>'Index CPR'!T23</f>
        <v>26406.191666666666</v>
      </c>
      <c r="V23" s="12">
        <f t="shared" si="3"/>
        <v>26399.974999999999</v>
      </c>
      <c r="W23" s="12">
        <f t="shared" si="4"/>
        <v>26406.191666666666</v>
      </c>
      <c r="X23" t="str">
        <f t="shared" si="8"/>
        <v>Bearish</v>
      </c>
      <c r="Y23" s="29">
        <f t="shared" si="5"/>
        <v>2.3545229881612888E-2</v>
      </c>
      <c r="Z23" s="12">
        <f t="shared" si="6"/>
        <v>0.58724202034484341</v>
      </c>
    </row>
    <row r="24" spans="1:26" x14ac:dyDescent="0.3">
      <c r="A24" s="40">
        <f>'Index CPR'!A24</f>
        <v>43270</v>
      </c>
      <c r="B24" t="str">
        <f>'Index CPR'!B24</f>
        <v>Tuesday</v>
      </c>
      <c r="C24">
        <f>'Index CPR'!C24</f>
        <v>10789.45</v>
      </c>
      <c r="D24">
        <f>'Index CPR'!D24</f>
        <v>10789.45</v>
      </c>
      <c r="E24">
        <f>'Index CPR'!E24</f>
        <v>10701.2</v>
      </c>
      <c r="F24">
        <f>'Index CPR'!F24</f>
        <v>10710.45</v>
      </c>
      <c r="G24" s="12">
        <f>'Index CPR'!G24</f>
        <v>10733.7</v>
      </c>
      <c r="H24" s="12">
        <f>'Index CPR'!H24</f>
        <v>10745.325000000001</v>
      </c>
      <c r="I24" s="12">
        <f>'Index CPR'!I24</f>
        <v>10722.075000000001</v>
      </c>
      <c r="J24" s="12">
        <f t="shared" si="0"/>
        <v>10722.075000000001</v>
      </c>
      <c r="K24" s="12">
        <f t="shared" si="1"/>
        <v>10745.325000000001</v>
      </c>
      <c r="L24" t="str">
        <f t="shared" si="9"/>
        <v>Bearish</v>
      </c>
      <c r="M24" s="29">
        <f t="shared" si="7"/>
        <v>0.21660750719695909</v>
      </c>
      <c r="N24" s="13">
        <f t="shared" si="2"/>
        <v>0.82217688215619955</v>
      </c>
      <c r="O24" s="12">
        <f>'Index CPR'!N24</f>
        <v>26448.1</v>
      </c>
      <c r="P24" s="12">
        <f>'Index CPR'!O24</f>
        <v>26448.1</v>
      </c>
      <c r="Q24" s="12">
        <f>'Index CPR'!P24</f>
        <v>26224.75</v>
      </c>
      <c r="R24" s="12">
        <f>'Index CPR'!Q24</f>
        <v>26265.75</v>
      </c>
      <c r="S24" s="12">
        <f>'Index CPR'!R24</f>
        <v>26312.866666666669</v>
      </c>
      <c r="T24" s="12">
        <f>'Index CPR'!S24</f>
        <v>26336.424999999999</v>
      </c>
      <c r="U24" s="12">
        <f>'Index CPR'!T24</f>
        <v>26289.308333333338</v>
      </c>
      <c r="V24" s="12">
        <f t="shared" si="3"/>
        <v>26289.308333333338</v>
      </c>
      <c r="W24" s="12">
        <f t="shared" si="4"/>
        <v>26336.424999999999</v>
      </c>
      <c r="X24" t="str">
        <f t="shared" si="8"/>
        <v>Bearish</v>
      </c>
      <c r="Y24" s="29">
        <f t="shared" si="5"/>
        <v>0.17906322128842414</v>
      </c>
      <c r="Z24" s="12">
        <f t="shared" si="6"/>
        <v>0.84882427608292466</v>
      </c>
    </row>
    <row r="25" spans="1:26" x14ac:dyDescent="0.3">
      <c r="A25" s="40">
        <f>'Index CPR'!A25</f>
        <v>43271</v>
      </c>
      <c r="B25" t="str">
        <f>'Index CPR'!B25</f>
        <v>Wednesday</v>
      </c>
      <c r="C25">
        <f>'Index CPR'!C25</f>
        <v>10734.65</v>
      </c>
      <c r="D25">
        <f>'Index CPR'!D25</f>
        <v>10781.8</v>
      </c>
      <c r="E25">
        <f>'Index CPR'!E25</f>
        <v>10724.05</v>
      </c>
      <c r="F25">
        <f>'Index CPR'!F25</f>
        <v>10772.05</v>
      </c>
      <c r="G25" s="12">
        <f>'Index CPR'!G25</f>
        <v>10759.3</v>
      </c>
      <c r="H25" s="12">
        <f>'Index CPR'!H25</f>
        <v>10752.924999999999</v>
      </c>
      <c r="I25" s="12">
        <f>'Index CPR'!I25</f>
        <v>10765.674999999999</v>
      </c>
      <c r="J25" s="12">
        <f t="shared" si="0"/>
        <v>10752.924999999999</v>
      </c>
      <c r="K25" s="12">
        <f t="shared" si="1"/>
        <v>10765.674999999999</v>
      </c>
      <c r="L25" t="str">
        <f t="shared" si="9"/>
        <v>Bullish</v>
      </c>
      <c r="M25" s="29">
        <f t="shared" si="7"/>
        <v>0.1185021330383947</v>
      </c>
      <c r="N25" s="13">
        <f t="shared" si="2"/>
        <v>0.53674495552684653</v>
      </c>
      <c r="O25" s="12">
        <f>'Index CPR'!N25</f>
        <v>26320.45</v>
      </c>
      <c r="P25" s="12">
        <f>'Index CPR'!O25</f>
        <v>26574.75</v>
      </c>
      <c r="Q25" s="12">
        <f>'Index CPR'!P25</f>
        <v>26309.95</v>
      </c>
      <c r="R25" s="12">
        <f>'Index CPR'!Q25</f>
        <v>26557.7</v>
      </c>
      <c r="S25" s="12">
        <f>'Index CPR'!R25</f>
        <v>26480.799999999999</v>
      </c>
      <c r="T25" s="12">
        <f>'Index CPR'!S25</f>
        <v>26442.35</v>
      </c>
      <c r="U25" s="12">
        <f>'Index CPR'!T25</f>
        <v>26519.25</v>
      </c>
      <c r="V25" s="12">
        <f t="shared" si="3"/>
        <v>26442.35</v>
      </c>
      <c r="W25" s="12">
        <f t="shared" si="4"/>
        <v>26519.25</v>
      </c>
      <c r="X25" t="str">
        <f t="shared" si="8"/>
        <v>Bullish</v>
      </c>
      <c r="Y25" s="29">
        <f t="shared" si="5"/>
        <v>0.29039908159874872</v>
      </c>
      <c r="Z25" s="12">
        <f t="shared" si="6"/>
        <v>0.99996978943234072</v>
      </c>
    </row>
    <row r="26" spans="1:26" x14ac:dyDescent="0.3">
      <c r="A26" s="40">
        <f>'Index CPR'!A26</f>
        <v>43272</v>
      </c>
      <c r="B26" t="str">
        <f>'Index CPR'!B26</f>
        <v>Thursday</v>
      </c>
      <c r="C26">
        <f>'Index CPR'!C26</f>
        <v>10808.45</v>
      </c>
      <c r="D26">
        <f>'Index CPR'!D26</f>
        <v>10809.6</v>
      </c>
      <c r="E26">
        <f>'Index CPR'!E26</f>
        <v>10725.9</v>
      </c>
      <c r="F26">
        <f>'Index CPR'!F26</f>
        <v>10741.1</v>
      </c>
      <c r="G26" s="12">
        <f>'Index CPR'!G26</f>
        <v>10758.866666666667</v>
      </c>
      <c r="H26" s="12">
        <f>'Index CPR'!H26</f>
        <v>10767.75</v>
      </c>
      <c r="I26" s="12">
        <f>'Index CPR'!I26</f>
        <v>10749.983333333334</v>
      </c>
      <c r="J26" s="12">
        <f t="shared" si="0"/>
        <v>10749.983333333334</v>
      </c>
      <c r="K26" s="12">
        <f t="shared" si="1"/>
        <v>10767.75</v>
      </c>
      <c r="L26" t="str">
        <f t="shared" si="9"/>
        <v>Outside</v>
      </c>
      <c r="M26" s="29">
        <f t="shared" si="7"/>
        <v>0.16513511336385886</v>
      </c>
      <c r="N26" s="13">
        <f t="shared" si="2"/>
        <v>0.77796298247027929</v>
      </c>
      <c r="O26" s="12">
        <f>'Index CPR'!N26</f>
        <v>26645.3</v>
      </c>
      <c r="P26" s="12">
        <f>'Index CPR'!O26</f>
        <v>26682.95</v>
      </c>
      <c r="Q26" s="12">
        <f>'Index CPR'!P26</f>
        <v>26454.95</v>
      </c>
      <c r="R26" s="12">
        <f>'Index CPR'!Q26</f>
        <v>26496.95</v>
      </c>
      <c r="S26" s="12">
        <f>'Index CPR'!R26</f>
        <v>26544.95</v>
      </c>
      <c r="T26" s="12">
        <f>'Index CPR'!S26</f>
        <v>26568.95</v>
      </c>
      <c r="U26" s="12">
        <f>'Index CPR'!T26</f>
        <v>26520.95</v>
      </c>
      <c r="V26" s="12">
        <f t="shared" si="3"/>
        <v>26520.95</v>
      </c>
      <c r="W26" s="12">
        <f t="shared" si="4"/>
        <v>26568.95</v>
      </c>
      <c r="X26" t="str">
        <f t="shared" si="8"/>
        <v>Bullish</v>
      </c>
      <c r="Y26" s="29">
        <f t="shared" si="5"/>
        <v>0.18082535472848885</v>
      </c>
      <c r="Z26" s="12">
        <f t="shared" si="6"/>
        <v>0.858920434960322</v>
      </c>
    </row>
    <row r="27" spans="1:26" x14ac:dyDescent="0.3">
      <c r="A27" s="40">
        <f>'Index CPR'!A27</f>
        <v>43273</v>
      </c>
      <c r="B27" t="str">
        <f>'Index CPR'!B27</f>
        <v>Friday</v>
      </c>
      <c r="C27">
        <f>'Index CPR'!C27</f>
        <v>10742.7</v>
      </c>
      <c r="D27">
        <f>'Index CPR'!D27</f>
        <v>10837</v>
      </c>
      <c r="E27">
        <f>'Index CPR'!E27</f>
        <v>10710.45</v>
      </c>
      <c r="F27">
        <f>'Index CPR'!F27</f>
        <v>10821.85</v>
      </c>
      <c r="G27" s="12">
        <f>'Index CPR'!G27</f>
        <v>10789.766666666668</v>
      </c>
      <c r="H27" s="12">
        <f>'Index CPR'!H27</f>
        <v>10773.725</v>
      </c>
      <c r="I27" s="12">
        <f>'Index CPR'!I27</f>
        <v>10805.808333333336</v>
      </c>
      <c r="J27" s="12">
        <f t="shared" si="0"/>
        <v>10773.725</v>
      </c>
      <c r="K27" s="12">
        <f t="shared" si="1"/>
        <v>10805.808333333336</v>
      </c>
      <c r="L27" t="str">
        <f t="shared" si="9"/>
        <v>Bullish</v>
      </c>
      <c r="M27" s="29">
        <f t="shared" si="7"/>
        <v>0.29734964920467005</v>
      </c>
      <c r="N27" s="13">
        <f t="shared" si="2"/>
        <v>1.1728705903433123</v>
      </c>
      <c r="O27" s="12">
        <f>'Index CPR'!N27</f>
        <v>26518.400000000001</v>
      </c>
      <c r="P27" s="12">
        <f>'Index CPR'!O27</f>
        <v>26806.55</v>
      </c>
      <c r="Q27" s="12">
        <f>'Index CPR'!P27</f>
        <v>26364.25</v>
      </c>
      <c r="R27" s="12">
        <f>'Index CPR'!Q27</f>
        <v>26766.85</v>
      </c>
      <c r="S27" s="12">
        <f>'Index CPR'!R27</f>
        <v>26645.883333333331</v>
      </c>
      <c r="T27" s="12">
        <f>'Index CPR'!S27</f>
        <v>26585.4</v>
      </c>
      <c r="U27" s="12">
        <f>'Index CPR'!T27</f>
        <v>26706.366666666661</v>
      </c>
      <c r="V27" s="12">
        <f t="shared" si="3"/>
        <v>26585.4</v>
      </c>
      <c r="W27" s="12">
        <f t="shared" si="4"/>
        <v>26706.366666666661</v>
      </c>
      <c r="X27" t="str">
        <f t="shared" si="8"/>
        <v>Bullish</v>
      </c>
      <c r="Y27" s="29">
        <f t="shared" si="5"/>
        <v>0.45397881974261145</v>
      </c>
      <c r="Z27" s="12">
        <f t="shared" si="6"/>
        <v>1.6599186991361365</v>
      </c>
    </row>
    <row r="28" spans="1:26" x14ac:dyDescent="0.3">
      <c r="A28" s="40">
        <f>'Index CPR'!A28</f>
        <v>43276</v>
      </c>
      <c r="B28" t="str">
        <f>'Index CPR'!B28</f>
        <v>Monday</v>
      </c>
      <c r="C28">
        <f>'Index CPR'!C28</f>
        <v>10822.9</v>
      </c>
      <c r="D28">
        <f>'Index CPR'!D28</f>
        <v>10831.05</v>
      </c>
      <c r="E28">
        <f>'Index CPR'!E28</f>
        <v>10753.05</v>
      </c>
      <c r="F28">
        <f>'Index CPR'!F28</f>
        <v>10762.45</v>
      </c>
      <c r="G28" s="12">
        <f>'Index CPR'!G28</f>
        <v>10782.183333333332</v>
      </c>
      <c r="H28" s="12">
        <f>'Index CPR'!H28</f>
        <v>10792.05</v>
      </c>
      <c r="I28" s="12">
        <f>'Index CPR'!I28</f>
        <v>10772.316666666666</v>
      </c>
      <c r="J28" s="12">
        <f t="shared" si="0"/>
        <v>10772.316666666666</v>
      </c>
      <c r="K28" s="12">
        <f t="shared" si="1"/>
        <v>10792.05</v>
      </c>
      <c r="L28" t="str">
        <f t="shared" si="9"/>
        <v>Mod Bearish</v>
      </c>
      <c r="M28" s="29">
        <f t="shared" si="7"/>
        <v>0.18301797255039789</v>
      </c>
      <c r="N28" s="13">
        <f t="shared" si="2"/>
        <v>0.72341563474311799</v>
      </c>
      <c r="O28" s="12">
        <f>'Index CPR'!N28</f>
        <v>26718.15</v>
      </c>
      <c r="P28" s="12">
        <f>'Index CPR'!O28</f>
        <v>26804.9</v>
      </c>
      <c r="Q28" s="12">
        <f>'Index CPR'!P28</f>
        <v>26573</v>
      </c>
      <c r="R28" s="12">
        <f>'Index CPR'!Q28</f>
        <v>26609.7</v>
      </c>
      <c r="S28" s="12">
        <f>'Index CPR'!R28</f>
        <v>26662.533333333336</v>
      </c>
      <c r="T28" s="12">
        <f>'Index CPR'!S28</f>
        <v>26688.95</v>
      </c>
      <c r="U28" s="12">
        <f>'Index CPR'!T28</f>
        <v>26636.116666666672</v>
      </c>
      <c r="V28" s="12">
        <f t="shared" si="3"/>
        <v>26636.116666666672</v>
      </c>
      <c r="W28" s="12">
        <f t="shared" si="4"/>
        <v>26688.95</v>
      </c>
      <c r="X28" t="str">
        <f t="shared" si="8"/>
        <v>Inside</v>
      </c>
      <c r="Y28" s="29">
        <f t="shared" si="5"/>
        <v>0.19815571413567282</v>
      </c>
      <c r="Z28" s="12">
        <f t="shared" si="6"/>
        <v>0.86975981277098491</v>
      </c>
    </row>
    <row r="29" spans="1:26" x14ac:dyDescent="0.3">
      <c r="A29" s="40">
        <f>'Index CPR'!A29</f>
        <v>43277</v>
      </c>
      <c r="B29" t="str">
        <f>'Index CPR'!B29</f>
        <v>Tuesday</v>
      </c>
      <c r="C29">
        <f>'Index CPR'!C29</f>
        <v>10742.7</v>
      </c>
      <c r="D29">
        <f>'Index CPR'!D29</f>
        <v>10805.25</v>
      </c>
      <c r="E29">
        <f>'Index CPR'!E29</f>
        <v>10732.55</v>
      </c>
      <c r="F29">
        <f>'Index CPR'!F29</f>
        <v>10769.15</v>
      </c>
      <c r="G29" s="12">
        <f>'Index CPR'!G29</f>
        <v>10768.983333333332</v>
      </c>
      <c r="H29" s="12">
        <f>'Index CPR'!H29</f>
        <v>10768.9</v>
      </c>
      <c r="I29" s="12">
        <f>'Index CPR'!I29</f>
        <v>10769.066666666664</v>
      </c>
      <c r="J29" s="12">
        <f t="shared" si="0"/>
        <v>10768.9</v>
      </c>
      <c r="K29" s="12">
        <f t="shared" si="1"/>
        <v>10769.066666666664</v>
      </c>
      <c r="L29" t="str">
        <f t="shared" si="9"/>
        <v>Bearish</v>
      </c>
      <c r="M29" s="29">
        <f t="shared" si="7"/>
        <v>1.5476546068035643E-3</v>
      </c>
      <c r="N29" s="13">
        <f t="shared" si="2"/>
        <v>0.67508693949754528</v>
      </c>
      <c r="O29" s="12">
        <f>'Index CPR'!N29</f>
        <v>26495.65</v>
      </c>
      <c r="P29" s="12">
        <f>'Index CPR'!O29</f>
        <v>26712.6</v>
      </c>
      <c r="Q29" s="12">
        <f>'Index CPR'!P29</f>
        <v>26479.65</v>
      </c>
      <c r="R29" s="12">
        <f>'Index CPR'!Q29</f>
        <v>26601.7</v>
      </c>
      <c r="S29" s="12">
        <f>'Index CPR'!R29</f>
        <v>26597.983333333334</v>
      </c>
      <c r="T29" s="12">
        <f>'Index CPR'!S29</f>
        <v>26596.125</v>
      </c>
      <c r="U29" s="12">
        <f>'Index CPR'!T29</f>
        <v>26599.841666666667</v>
      </c>
      <c r="V29" s="12">
        <f t="shared" si="3"/>
        <v>26596.125</v>
      </c>
      <c r="W29" s="12">
        <f t="shared" si="4"/>
        <v>26599.841666666667</v>
      </c>
      <c r="X29" t="str">
        <f t="shared" si="8"/>
        <v>Bearish</v>
      </c>
      <c r="Y29" s="29">
        <f t="shared" si="5"/>
        <v>1.3973490471397211E-2</v>
      </c>
      <c r="Z29" s="12">
        <f t="shared" si="6"/>
        <v>0.87581827945601298</v>
      </c>
    </row>
    <row r="30" spans="1:26" x14ac:dyDescent="0.3">
      <c r="A30" s="40">
        <f>'Index CPR'!A30</f>
        <v>43278</v>
      </c>
      <c r="B30" t="str">
        <f>'Index CPR'!B30</f>
        <v>Wednesday</v>
      </c>
      <c r="C30">
        <f>'Index CPR'!C30</f>
        <v>10785.5</v>
      </c>
      <c r="D30">
        <f>'Index CPR'!D30</f>
        <v>10785.5</v>
      </c>
      <c r="E30">
        <f>'Index CPR'!E30</f>
        <v>10652.4</v>
      </c>
      <c r="F30">
        <f>'Index CPR'!F30</f>
        <v>10671.4</v>
      </c>
      <c r="G30" s="12">
        <f>'Index CPR'!G30</f>
        <v>10703.1</v>
      </c>
      <c r="H30" s="12">
        <f>'Index CPR'!H30</f>
        <v>10718.95</v>
      </c>
      <c r="I30" s="12">
        <f>'Index CPR'!I30</f>
        <v>10687.25</v>
      </c>
      <c r="J30" s="12">
        <f t="shared" si="0"/>
        <v>10687.25</v>
      </c>
      <c r="K30" s="12">
        <f t="shared" si="1"/>
        <v>10718.95</v>
      </c>
      <c r="L30" t="str">
        <f t="shared" si="9"/>
        <v>Bearish</v>
      </c>
      <c r="M30" s="29">
        <f t="shared" si="7"/>
        <v>0.29617587427942116</v>
      </c>
      <c r="N30" s="13">
        <f t="shared" si="2"/>
        <v>1.2435649484728757</v>
      </c>
      <c r="O30" s="12">
        <f>'Index CPR'!N30</f>
        <v>26616.3</v>
      </c>
      <c r="P30" s="12">
        <f>'Index CPR'!O30</f>
        <v>26634.3</v>
      </c>
      <c r="Q30" s="12">
        <f>'Index CPR'!P30</f>
        <v>26336.5</v>
      </c>
      <c r="R30" s="12">
        <f>'Index CPR'!Q30</f>
        <v>26423.4</v>
      </c>
      <c r="S30" s="12">
        <f>'Index CPR'!R30</f>
        <v>26464.733333333337</v>
      </c>
      <c r="T30" s="12">
        <f>'Index CPR'!S30</f>
        <v>26485.4</v>
      </c>
      <c r="U30" s="12">
        <f>'Index CPR'!T30</f>
        <v>26444.066666666673</v>
      </c>
      <c r="V30" s="12">
        <f t="shared" si="3"/>
        <v>26444.066666666673</v>
      </c>
      <c r="W30" s="12">
        <f t="shared" si="4"/>
        <v>26485.4</v>
      </c>
      <c r="X30" t="str">
        <f t="shared" si="8"/>
        <v>Bearish</v>
      </c>
      <c r="Y30" s="29">
        <f t="shared" si="5"/>
        <v>0.15618269344610239</v>
      </c>
      <c r="Z30" s="12">
        <f t="shared" si="6"/>
        <v>1.1252711155222896</v>
      </c>
    </row>
    <row r="31" spans="1:26" x14ac:dyDescent="0.3">
      <c r="A31" s="40">
        <f>'Index CPR'!A31</f>
        <v>43279</v>
      </c>
      <c r="B31" t="str">
        <f>'Index CPR'!B31</f>
        <v>Thursday</v>
      </c>
      <c r="C31">
        <f>'Index CPR'!C31</f>
        <v>10660.8</v>
      </c>
      <c r="D31">
        <f>'Index CPR'!D31</f>
        <v>10674.2</v>
      </c>
      <c r="E31">
        <f>'Index CPR'!E31</f>
        <v>10557.7</v>
      </c>
      <c r="F31">
        <f>'Index CPR'!F31</f>
        <v>10589.1</v>
      </c>
      <c r="G31" s="12">
        <f>'Index CPR'!G31</f>
        <v>10607</v>
      </c>
      <c r="H31" s="12">
        <f>'Index CPR'!H31</f>
        <v>10615.95</v>
      </c>
      <c r="I31" s="12">
        <f>'Index CPR'!I31</f>
        <v>10598.05</v>
      </c>
      <c r="J31" s="12">
        <f t="shared" si="0"/>
        <v>10598.05</v>
      </c>
      <c r="K31" s="12">
        <f t="shared" si="1"/>
        <v>10615.95</v>
      </c>
      <c r="L31" t="str">
        <f t="shared" si="9"/>
        <v>Bearish</v>
      </c>
      <c r="M31" s="29">
        <f t="shared" si="7"/>
        <v>0.16875648156878906</v>
      </c>
      <c r="N31" s="13">
        <f t="shared" si="2"/>
        <v>1.0983312906571132</v>
      </c>
      <c r="O31" s="12">
        <f>'Index CPR'!N31</f>
        <v>26398.1</v>
      </c>
      <c r="P31" s="12">
        <f>'Index CPR'!O31</f>
        <v>26487.85</v>
      </c>
      <c r="Q31" s="12">
        <f>'Index CPR'!P31</f>
        <v>26161</v>
      </c>
      <c r="R31" s="12">
        <f>'Index CPR'!Q31</f>
        <v>26324.6</v>
      </c>
      <c r="S31" s="12">
        <f>'Index CPR'!R31</f>
        <v>26324.483333333334</v>
      </c>
      <c r="T31" s="12">
        <f>'Index CPR'!S31</f>
        <v>26324.424999999999</v>
      </c>
      <c r="U31" s="12">
        <f>'Index CPR'!T31</f>
        <v>26324.541666666668</v>
      </c>
      <c r="V31" s="12">
        <f t="shared" si="3"/>
        <v>26324.424999999999</v>
      </c>
      <c r="W31" s="12">
        <f t="shared" si="4"/>
        <v>26324.541666666668</v>
      </c>
      <c r="X31" t="str">
        <f t="shared" si="8"/>
        <v>Bearish</v>
      </c>
      <c r="Y31" s="29">
        <f t="shared" si="5"/>
        <v>4.4318691915551465E-4</v>
      </c>
      <c r="Z31" s="12">
        <f t="shared" si="6"/>
        <v>1.2416198102020306</v>
      </c>
    </row>
    <row r="32" spans="1:26" x14ac:dyDescent="0.3">
      <c r="A32" s="40">
        <f>'Index CPR'!A32</f>
        <v>43280</v>
      </c>
      <c r="B32" t="str">
        <f>'Index CPR'!B32</f>
        <v>Friday</v>
      </c>
      <c r="C32">
        <f>'Index CPR'!C32</f>
        <v>10612.85</v>
      </c>
      <c r="D32">
        <f>'Index CPR'!D32</f>
        <v>10723.05</v>
      </c>
      <c r="E32">
        <f>'Index CPR'!E32</f>
        <v>10612.35</v>
      </c>
      <c r="F32">
        <f>'Index CPR'!F32</f>
        <v>10714.3</v>
      </c>
      <c r="G32" s="12">
        <f>'Index CPR'!G32</f>
        <v>10683.233333333334</v>
      </c>
      <c r="H32" s="12">
        <f>'Index CPR'!H32</f>
        <v>10667.7</v>
      </c>
      <c r="I32" s="12">
        <f>'Index CPR'!I32</f>
        <v>10698.766666666666</v>
      </c>
      <c r="J32" s="12">
        <f t="shared" si="0"/>
        <v>10667.7</v>
      </c>
      <c r="K32" s="12">
        <f t="shared" si="1"/>
        <v>10698.766666666666</v>
      </c>
      <c r="L32" t="str">
        <f t="shared" si="9"/>
        <v>Bullish</v>
      </c>
      <c r="M32" s="29">
        <f t="shared" si="7"/>
        <v>0.2907983538067348</v>
      </c>
      <c r="N32" s="13">
        <f t="shared" si="2"/>
        <v>1.036203146987325</v>
      </c>
      <c r="O32" s="12">
        <f>'Index CPR'!N32</f>
        <v>26312.7</v>
      </c>
      <c r="P32" s="12">
        <f>'Index CPR'!O32</f>
        <v>26465</v>
      </c>
      <c r="Q32" s="12">
        <f>'Index CPR'!P32</f>
        <v>26291.35</v>
      </c>
      <c r="R32" s="12">
        <f>'Index CPR'!Q32</f>
        <v>26364.2</v>
      </c>
      <c r="S32" s="12">
        <f>'Index CPR'!R32</f>
        <v>26373.516666666666</v>
      </c>
      <c r="T32" s="12">
        <f>'Index CPR'!S32</f>
        <v>26378.174999999999</v>
      </c>
      <c r="U32" s="12">
        <f>'Index CPR'!T32</f>
        <v>26368.858333333334</v>
      </c>
      <c r="V32" s="12">
        <f t="shared" si="3"/>
        <v>26368.858333333334</v>
      </c>
      <c r="W32" s="12">
        <f t="shared" si="4"/>
        <v>26378.174999999999</v>
      </c>
      <c r="X32" t="str">
        <f t="shared" si="8"/>
        <v>Bullish</v>
      </c>
      <c r="Y32" s="29">
        <f t="shared" si="5"/>
        <v>3.5325841390128218E-2</v>
      </c>
      <c r="Z32" s="12">
        <f t="shared" si="6"/>
        <v>0.65842565553450316</v>
      </c>
    </row>
    <row r="33" spans="1:26" x14ac:dyDescent="0.3">
      <c r="A33" s="40">
        <f>'Index CPR'!A33</f>
        <v>43283</v>
      </c>
      <c r="B33" t="str">
        <f>'Index CPR'!B33</f>
        <v>Monday</v>
      </c>
      <c r="C33">
        <f>'Index CPR'!C33</f>
        <v>10732.35</v>
      </c>
      <c r="D33">
        <f>'Index CPR'!D33</f>
        <v>10736.15</v>
      </c>
      <c r="E33">
        <f>'Index CPR'!E33</f>
        <v>10604.65</v>
      </c>
      <c r="F33">
        <f>'Index CPR'!F33</f>
        <v>10657.3</v>
      </c>
      <c r="G33" s="12">
        <f>'Index CPR'!G33</f>
        <v>10666.033333333333</v>
      </c>
      <c r="H33" s="12">
        <f>'Index CPR'!H33</f>
        <v>10670.4</v>
      </c>
      <c r="I33" s="12">
        <f>'Index CPR'!I33</f>
        <v>10661.666666666666</v>
      </c>
      <c r="J33" s="12">
        <f t="shared" si="0"/>
        <v>10661.666666666666</v>
      </c>
      <c r="K33" s="12">
        <f t="shared" si="1"/>
        <v>10670.4</v>
      </c>
      <c r="L33" t="str">
        <f t="shared" si="9"/>
        <v>Mod Bearish</v>
      </c>
      <c r="M33" s="29">
        <f t="shared" si="7"/>
        <v>8.1879861616785773E-2</v>
      </c>
      <c r="N33" s="13">
        <f t="shared" si="2"/>
        <v>1.2328857025885913</v>
      </c>
      <c r="O33" s="12">
        <f>'Index CPR'!N33</f>
        <v>26364.45</v>
      </c>
      <c r="P33" s="12">
        <f>'Index CPR'!O33</f>
        <v>26371.599999999999</v>
      </c>
      <c r="Q33" s="12">
        <f>'Index CPR'!P33</f>
        <v>26060.6</v>
      </c>
      <c r="R33" s="12">
        <f>'Index CPR'!Q33</f>
        <v>26230.3</v>
      </c>
      <c r="S33" s="12">
        <f>'Index CPR'!R33</f>
        <v>26220.833333333332</v>
      </c>
      <c r="T33" s="12">
        <f>'Index CPR'!S33</f>
        <v>26216.1</v>
      </c>
      <c r="U33" s="12">
        <f>'Index CPR'!T33</f>
        <v>26225.566666666666</v>
      </c>
      <c r="V33" s="12">
        <f t="shared" si="3"/>
        <v>26216.1</v>
      </c>
      <c r="W33" s="12">
        <f t="shared" si="4"/>
        <v>26225.566666666666</v>
      </c>
      <c r="X33" t="str">
        <f t="shared" si="8"/>
        <v>Bearish</v>
      </c>
      <c r="Y33" s="29">
        <f t="shared" si="5"/>
        <v>3.6103607182585672E-2</v>
      </c>
      <c r="Z33" s="12">
        <f t="shared" si="6"/>
        <v>1.1860797711743207</v>
      </c>
    </row>
    <row r="34" spans="1:26" x14ac:dyDescent="0.3">
      <c r="A34" s="40">
        <f>'Index CPR'!A34</f>
        <v>43284</v>
      </c>
      <c r="B34" t="str">
        <f>'Index CPR'!B34</f>
        <v>Tuesday</v>
      </c>
      <c r="C34">
        <f>'Index CPR'!C34</f>
        <v>10668.6</v>
      </c>
      <c r="D34">
        <f>'Index CPR'!D34</f>
        <v>10713.3</v>
      </c>
      <c r="E34">
        <f>'Index CPR'!E34</f>
        <v>10630.25</v>
      </c>
      <c r="F34">
        <f>'Index CPR'!F34</f>
        <v>10699.9</v>
      </c>
      <c r="G34" s="12">
        <f>'Index CPR'!G34</f>
        <v>10681.15</v>
      </c>
      <c r="H34" s="12">
        <f>'Index CPR'!H34</f>
        <v>10671.775</v>
      </c>
      <c r="I34" s="12">
        <f>'Index CPR'!I34</f>
        <v>10690.525</v>
      </c>
      <c r="J34" s="12">
        <f t="shared" si="0"/>
        <v>10671.775</v>
      </c>
      <c r="K34" s="12">
        <f t="shared" si="1"/>
        <v>10690.525</v>
      </c>
      <c r="L34" t="str">
        <f t="shared" si="9"/>
        <v>Bullish</v>
      </c>
      <c r="M34" s="29">
        <f t="shared" si="7"/>
        <v>0.17554289566198397</v>
      </c>
      <c r="N34" s="13">
        <f t="shared" si="2"/>
        <v>0.77753799918547417</v>
      </c>
      <c r="O34" s="12">
        <f>'Index CPR'!N34</f>
        <v>26210.1</v>
      </c>
      <c r="P34" s="12">
        <f>'Index CPR'!O34</f>
        <v>26316.1</v>
      </c>
      <c r="Q34" s="12">
        <f>'Index CPR'!P34</f>
        <v>26142</v>
      </c>
      <c r="R34" s="12">
        <f>'Index CPR'!Q34</f>
        <v>26204.1</v>
      </c>
      <c r="S34" s="12">
        <f>'Index CPR'!R34</f>
        <v>26220.733333333334</v>
      </c>
      <c r="T34" s="12">
        <f>'Index CPR'!S34</f>
        <v>26229.05</v>
      </c>
      <c r="U34" s="12">
        <f>'Index CPR'!T34</f>
        <v>26212.416666666668</v>
      </c>
      <c r="V34" s="12">
        <f t="shared" si="3"/>
        <v>26212.416666666668</v>
      </c>
      <c r="W34" s="12">
        <f t="shared" si="4"/>
        <v>26229.05</v>
      </c>
      <c r="X34" t="str">
        <f t="shared" si="8"/>
        <v>Outside</v>
      </c>
      <c r="Y34" s="29">
        <f t="shared" si="5"/>
        <v>6.3435805253341734E-2</v>
      </c>
      <c r="Z34" s="12">
        <f t="shared" si="6"/>
        <v>0.66397837843334617</v>
      </c>
    </row>
    <row r="35" spans="1:26" x14ac:dyDescent="0.3">
      <c r="A35" s="40">
        <f>'Index CPR'!A35</f>
        <v>43285</v>
      </c>
      <c r="B35" t="str">
        <f>'Index CPR'!B35</f>
        <v>Wednesday</v>
      </c>
      <c r="C35">
        <f>'Index CPR'!C35</f>
        <v>10715</v>
      </c>
      <c r="D35">
        <f>'Index CPR'!D35</f>
        <v>10777.15</v>
      </c>
      <c r="E35">
        <f>'Index CPR'!E35</f>
        <v>10677.75</v>
      </c>
      <c r="F35">
        <f>'Index CPR'!F35</f>
        <v>10769.9</v>
      </c>
      <c r="G35" s="12">
        <f>'Index CPR'!G35</f>
        <v>10741.6</v>
      </c>
      <c r="H35" s="12">
        <f>'Index CPR'!H35</f>
        <v>10727.45</v>
      </c>
      <c r="I35" s="12">
        <f>'Index CPR'!I35</f>
        <v>10755.75</v>
      </c>
      <c r="J35" s="12">
        <f t="shared" si="0"/>
        <v>10727.45</v>
      </c>
      <c r="K35" s="12">
        <f t="shared" si="1"/>
        <v>10755.75</v>
      </c>
      <c r="L35" t="str">
        <f t="shared" si="9"/>
        <v>Bullish</v>
      </c>
      <c r="M35" s="29">
        <f t="shared" si="7"/>
        <v>0.26346168168614797</v>
      </c>
      <c r="N35" s="13">
        <f t="shared" si="2"/>
        <v>0.9253742459223917</v>
      </c>
      <c r="O35" s="12">
        <f>'Index CPR'!N35</f>
        <v>26249.25</v>
      </c>
      <c r="P35" s="12">
        <f>'Index CPR'!O35</f>
        <v>26480.5</v>
      </c>
      <c r="Q35" s="12">
        <f>'Index CPR'!P35</f>
        <v>26132.9</v>
      </c>
      <c r="R35" s="12">
        <f>'Index CPR'!Q35</f>
        <v>26433.95</v>
      </c>
      <c r="S35" s="12">
        <f>'Index CPR'!R35</f>
        <v>26349.116666666669</v>
      </c>
      <c r="T35" s="12">
        <f>'Index CPR'!S35</f>
        <v>26306.7</v>
      </c>
      <c r="U35" s="12">
        <f>'Index CPR'!T35</f>
        <v>26391.533333333336</v>
      </c>
      <c r="V35" s="12">
        <f t="shared" si="3"/>
        <v>26306.7</v>
      </c>
      <c r="W35" s="12">
        <f t="shared" si="4"/>
        <v>26391.533333333336</v>
      </c>
      <c r="X35" t="str">
        <f t="shared" si="8"/>
        <v>Bullish</v>
      </c>
      <c r="Y35" s="29">
        <f t="shared" si="5"/>
        <v>0.32195892714936963</v>
      </c>
      <c r="Z35" s="12">
        <f t="shared" si="6"/>
        <v>1.319209309356981</v>
      </c>
    </row>
    <row r="36" spans="1:26" x14ac:dyDescent="0.3">
      <c r="A36" s="40">
        <f>'Index CPR'!A36</f>
        <v>43286</v>
      </c>
      <c r="B36" t="str">
        <f>'Index CPR'!B36</f>
        <v>Thursday</v>
      </c>
      <c r="C36">
        <f>'Index CPR'!C36</f>
        <v>10786.05</v>
      </c>
      <c r="D36">
        <f>'Index CPR'!D36</f>
        <v>10786.05</v>
      </c>
      <c r="E36">
        <f>'Index CPR'!E36</f>
        <v>10726.25</v>
      </c>
      <c r="F36">
        <f>'Index CPR'!F36</f>
        <v>10749.75</v>
      </c>
      <c r="G36" s="12">
        <f>'Index CPR'!G36</f>
        <v>10754.016666666666</v>
      </c>
      <c r="H36" s="12">
        <f>'Index CPR'!H36</f>
        <v>10756.15</v>
      </c>
      <c r="I36" s="12">
        <f>'Index CPR'!I36</f>
        <v>10751.883333333333</v>
      </c>
      <c r="J36" s="12">
        <f t="shared" si="0"/>
        <v>10751.883333333333</v>
      </c>
      <c r="K36" s="12">
        <f t="shared" si="1"/>
        <v>10756.15</v>
      </c>
      <c r="L36" t="str">
        <f t="shared" si="9"/>
        <v>Mod Bullish</v>
      </c>
      <c r="M36" s="29">
        <f t="shared" si="7"/>
        <v>3.9675098141622345E-2</v>
      </c>
      <c r="N36" s="13">
        <f t="shared" si="2"/>
        <v>0.55607129739120054</v>
      </c>
      <c r="O36" s="12">
        <f>'Index CPR'!N36</f>
        <v>26481.55</v>
      </c>
      <c r="P36" s="12">
        <f>'Index CPR'!O36</f>
        <v>26598.45</v>
      </c>
      <c r="Q36" s="12">
        <f>'Index CPR'!P36</f>
        <v>26415.200000000001</v>
      </c>
      <c r="R36" s="12">
        <f>'Index CPR'!Q36</f>
        <v>26503.3</v>
      </c>
      <c r="S36" s="12">
        <f>'Index CPR'!R36</f>
        <v>26505.649999999998</v>
      </c>
      <c r="T36" s="12">
        <f>'Index CPR'!S36</f>
        <v>26506.825000000001</v>
      </c>
      <c r="U36" s="12">
        <f>'Index CPR'!T36</f>
        <v>26504.474999999995</v>
      </c>
      <c r="V36" s="12">
        <f t="shared" si="3"/>
        <v>26504.474999999995</v>
      </c>
      <c r="W36" s="12">
        <f t="shared" si="4"/>
        <v>26506.825000000001</v>
      </c>
      <c r="X36" t="str">
        <f t="shared" si="8"/>
        <v>Bullish</v>
      </c>
      <c r="Y36" s="29">
        <f t="shared" si="5"/>
        <v>8.8660342229140623E-3</v>
      </c>
      <c r="Z36" s="12">
        <f t="shared" si="6"/>
        <v>0.69136203035956489</v>
      </c>
    </row>
    <row r="37" spans="1:26" x14ac:dyDescent="0.3">
      <c r="A37" s="40">
        <f>'Index CPR'!A37</f>
        <v>43287</v>
      </c>
      <c r="B37" t="str">
        <f>'Index CPR'!B37</f>
        <v>Friday</v>
      </c>
      <c r="C37">
        <f>'Index CPR'!C37</f>
        <v>10744.15</v>
      </c>
      <c r="D37">
        <f>'Index CPR'!D37</f>
        <v>10816.35</v>
      </c>
      <c r="E37">
        <f>'Index CPR'!E37</f>
        <v>10735.05</v>
      </c>
      <c r="F37">
        <f>'Index CPR'!F37</f>
        <v>10772.65</v>
      </c>
      <c r="G37" s="12">
        <f>'Index CPR'!G37</f>
        <v>10774.683333333334</v>
      </c>
      <c r="H37" s="12">
        <f>'Index CPR'!H37</f>
        <v>10775.7</v>
      </c>
      <c r="I37" s="12">
        <f>'Index CPR'!I37</f>
        <v>10773.666666666668</v>
      </c>
      <c r="J37" s="12">
        <f t="shared" si="0"/>
        <v>10773.666666666668</v>
      </c>
      <c r="K37" s="12">
        <f t="shared" si="1"/>
        <v>10775.7</v>
      </c>
      <c r="L37" t="str">
        <f t="shared" si="9"/>
        <v>Bullish</v>
      </c>
      <c r="M37" s="29">
        <f t="shared" si="7"/>
        <v>1.8871397612609014E-2</v>
      </c>
      <c r="N37" s="13">
        <f t="shared" si="2"/>
        <v>0.75454653733057353</v>
      </c>
      <c r="O37" s="12">
        <f>'Index CPR'!N37</f>
        <v>26427.55</v>
      </c>
      <c r="P37" s="12">
        <f>'Index CPR'!O37</f>
        <v>26609.85</v>
      </c>
      <c r="Q37" s="12">
        <f>'Index CPR'!P37</f>
        <v>26410</v>
      </c>
      <c r="R37" s="12">
        <f>'Index CPR'!Q37</f>
        <v>26493.85</v>
      </c>
      <c r="S37" s="12">
        <f>'Index CPR'!R37</f>
        <v>26504.566666666666</v>
      </c>
      <c r="T37" s="12">
        <f>'Index CPR'!S37</f>
        <v>26509.924999999999</v>
      </c>
      <c r="U37" s="12">
        <f>'Index CPR'!T37</f>
        <v>26499.208333333332</v>
      </c>
      <c r="V37" s="12">
        <f t="shared" si="3"/>
        <v>26499.208333333332</v>
      </c>
      <c r="W37" s="12">
        <f t="shared" si="4"/>
        <v>26509.924999999999</v>
      </c>
      <c r="X37" t="str">
        <f t="shared" si="8"/>
        <v>Outside</v>
      </c>
      <c r="Y37" s="29">
        <f t="shared" si="5"/>
        <v>4.0433283824047248E-2</v>
      </c>
      <c r="Z37" s="12">
        <f t="shared" si="6"/>
        <v>0.75402100518526449</v>
      </c>
    </row>
    <row r="38" spans="1:26" x14ac:dyDescent="0.3">
      <c r="A38" s="40">
        <f>'Index CPR'!A38</f>
        <v>43290</v>
      </c>
      <c r="B38" t="str">
        <f>'Index CPR'!B38</f>
        <v>Monday</v>
      </c>
      <c r="C38">
        <f>'Index CPR'!C38</f>
        <v>10838.3</v>
      </c>
      <c r="D38">
        <f>'Index CPR'!D38</f>
        <v>10860.35</v>
      </c>
      <c r="E38">
        <f>'Index CPR'!E38</f>
        <v>10807.15</v>
      </c>
      <c r="F38">
        <f>'Index CPR'!F38</f>
        <v>10852.9</v>
      </c>
      <c r="G38" s="12">
        <f>'Index CPR'!G38</f>
        <v>10840.133333333333</v>
      </c>
      <c r="H38" s="12">
        <f>'Index CPR'!H38</f>
        <v>10833.75</v>
      </c>
      <c r="I38" s="12">
        <f>'Index CPR'!I38</f>
        <v>10846.516666666666</v>
      </c>
      <c r="J38" s="12">
        <f t="shared" si="0"/>
        <v>10833.75</v>
      </c>
      <c r="K38" s="12">
        <f t="shared" si="1"/>
        <v>10846.516666666666</v>
      </c>
      <c r="L38" t="str">
        <f t="shared" si="9"/>
        <v>Bullish</v>
      </c>
      <c r="M38" s="29">
        <f t="shared" si="7"/>
        <v>0.11777222912387078</v>
      </c>
      <c r="N38" s="13">
        <f t="shared" si="2"/>
        <v>0.4907688712316029</v>
      </c>
      <c r="O38" s="12">
        <f>'Index CPR'!N38</f>
        <v>26642.35</v>
      </c>
      <c r="P38" s="12">
        <f>'Index CPR'!O38</f>
        <v>26781.200000000001</v>
      </c>
      <c r="Q38" s="12">
        <f>'Index CPR'!P38</f>
        <v>26611.55</v>
      </c>
      <c r="R38" s="12">
        <f>'Index CPR'!Q38</f>
        <v>26753.3</v>
      </c>
      <c r="S38" s="12">
        <f>'Index CPR'!R38</f>
        <v>26715.350000000002</v>
      </c>
      <c r="T38" s="12">
        <f>'Index CPR'!S38</f>
        <v>26696.375</v>
      </c>
      <c r="U38" s="12">
        <f>'Index CPR'!T38</f>
        <v>26734.325000000004</v>
      </c>
      <c r="V38" s="12">
        <f t="shared" si="3"/>
        <v>26696.375</v>
      </c>
      <c r="W38" s="12">
        <f t="shared" si="4"/>
        <v>26734.325000000004</v>
      </c>
      <c r="X38" t="str">
        <f t="shared" si="8"/>
        <v>Bullish</v>
      </c>
      <c r="Y38" s="29">
        <f t="shared" si="5"/>
        <v>0.14205316419213809</v>
      </c>
      <c r="Z38" s="12">
        <f t="shared" si="6"/>
        <v>0.63502817668494493</v>
      </c>
    </row>
    <row r="39" spans="1:26" x14ac:dyDescent="0.3">
      <c r="A39" s="40">
        <f>'Index CPR'!A39</f>
        <v>43291</v>
      </c>
      <c r="B39" t="str">
        <f>'Index CPR'!B39</f>
        <v>Tuesday</v>
      </c>
      <c r="C39">
        <f>'Index CPR'!C39</f>
        <v>10902.75</v>
      </c>
      <c r="D39">
        <f>'Index CPR'!D39</f>
        <v>10956.9</v>
      </c>
      <c r="E39">
        <f>'Index CPR'!E39</f>
        <v>10876.65</v>
      </c>
      <c r="F39">
        <f>'Index CPR'!F39</f>
        <v>10947.25</v>
      </c>
      <c r="G39" s="12">
        <f>'Index CPR'!G39</f>
        <v>10926.933333333334</v>
      </c>
      <c r="H39" s="12">
        <f>'Index CPR'!H39</f>
        <v>10916.775</v>
      </c>
      <c r="I39" s="12">
        <f>'Index CPR'!I39</f>
        <v>10937.091666666669</v>
      </c>
      <c r="J39" s="12">
        <f t="shared" si="0"/>
        <v>10916.775</v>
      </c>
      <c r="K39" s="12">
        <f t="shared" si="1"/>
        <v>10937.091666666669</v>
      </c>
      <c r="L39" t="str">
        <f t="shared" si="9"/>
        <v>Bullish</v>
      </c>
      <c r="M39" s="29">
        <f t="shared" si="7"/>
        <v>0.18593200898089124</v>
      </c>
      <c r="N39" s="13">
        <f t="shared" si="2"/>
        <v>0.73442380905896132</v>
      </c>
      <c r="O39" s="12">
        <f>'Index CPR'!N39</f>
        <v>26844.55</v>
      </c>
      <c r="P39" s="12">
        <f>'Index CPR'!O39</f>
        <v>26939.55</v>
      </c>
      <c r="Q39" s="12">
        <f>'Index CPR'!P39</f>
        <v>26778.5</v>
      </c>
      <c r="R39" s="12">
        <f>'Index CPR'!Q39</f>
        <v>26894.55</v>
      </c>
      <c r="S39" s="12">
        <f>'Index CPR'!R39</f>
        <v>26870.866666666669</v>
      </c>
      <c r="T39" s="12">
        <f>'Index CPR'!S39</f>
        <v>26859.025000000001</v>
      </c>
      <c r="U39" s="12">
        <f>'Index CPR'!T39</f>
        <v>26882.708333333336</v>
      </c>
      <c r="V39" s="12">
        <f t="shared" si="3"/>
        <v>26859.025000000001</v>
      </c>
      <c r="W39" s="12">
        <f t="shared" si="4"/>
        <v>26882.708333333336</v>
      </c>
      <c r="X39" t="str">
        <f t="shared" si="8"/>
        <v>Bullish</v>
      </c>
      <c r="Y39" s="29">
        <f t="shared" si="5"/>
        <v>8.8137586431901352E-2</v>
      </c>
      <c r="Z39" s="12">
        <f t="shared" si="6"/>
        <v>0.59934799274554817</v>
      </c>
    </row>
    <row r="40" spans="1:26" x14ac:dyDescent="0.3">
      <c r="A40" s="40">
        <f>'Index CPR'!A40</f>
        <v>43292</v>
      </c>
      <c r="B40" t="str">
        <f>'Index CPR'!B40</f>
        <v>Wednesday</v>
      </c>
      <c r="C40">
        <f>'Index CPR'!C40</f>
        <v>10956.4</v>
      </c>
      <c r="D40">
        <f>'Index CPR'!D40</f>
        <v>10976.65</v>
      </c>
      <c r="E40">
        <f>'Index CPR'!E40</f>
        <v>10923</v>
      </c>
      <c r="F40">
        <f>'Index CPR'!F40</f>
        <v>10948.3</v>
      </c>
      <c r="G40" s="12">
        <f>'Index CPR'!G40</f>
        <v>10949.316666666666</v>
      </c>
      <c r="H40" s="12">
        <f>'Index CPR'!H40</f>
        <v>10949.825000000001</v>
      </c>
      <c r="I40" s="12">
        <f>'Index CPR'!I40</f>
        <v>10948.808333333331</v>
      </c>
      <c r="J40" s="12">
        <f t="shared" si="0"/>
        <v>10948.808333333331</v>
      </c>
      <c r="K40" s="12">
        <f t="shared" si="1"/>
        <v>10949.825000000001</v>
      </c>
      <c r="L40" t="str">
        <f t="shared" si="9"/>
        <v>Bullish</v>
      </c>
      <c r="M40" s="29">
        <f t="shared" si="7"/>
        <v>9.2852065349898136E-3</v>
      </c>
      <c r="N40" s="13">
        <f t="shared" si="2"/>
        <v>0.48998491534478994</v>
      </c>
      <c r="O40" s="12">
        <f>'Index CPR'!N40</f>
        <v>26900.65</v>
      </c>
      <c r="P40" s="12">
        <f>'Index CPR'!O40</f>
        <v>26938.85</v>
      </c>
      <c r="Q40" s="12">
        <f>'Index CPR'!P40</f>
        <v>26774.6</v>
      </c>
      <c r="R40" s="12">
        <f>'Index CPR'!Q40</f>
        <v>26816.2</v>
      </c>
      <c r="S40" s="12">
        <f>'Index CPR'!R40</f>
        <v>26843.216666666664</v>
      </c>
      <c r="T40" s="12">
        <f>'Index CPR'!S40</f>
        <v>26856.724999999999</v>
      </c>
      <c r="U40" s="12">
        <f>'Index CPR'!T40</f>
        <v>26829.708333333328</v>
      </c>
      <c r="V40" s="12">
        <f t="shared" si="3"/>
        <v>26829.708333333328</v>
      </c>
      <c r="W40" s="12">
        <f t="shared" si="4"/>
        <v>26856.724999999999</v>
      </c>
      <c r="X40" t="str">
        <f t="shared" si="8"/>
        <v>Bearish</v>
      </c>
      <c r="Y40" s="29">
        <f t="shared" si="5"/>
        <v>0.10064615952013972</v>
      </c>
      <c r="Z40" s="12">
        <f t="shared" si="6"/>
        <v>0.61188642940829874</v>
      </c>
    </row>
    <row r="41" spans="1:26" x14ac:dyDescent="0.3">
      <c r="A41" s="40">
        <f>'Index CPR'!A41</f>
        <v>43293</v>
      </c>
      <c r="B41" t="str">
        <f>'Index CPR'!B41</f>
        <v>Thursday</v>
      </c>
      <c r="C41">
        <f>'Index CPR'!C41</f>
        <v>11006.95</v>
      </c>
      <c r="D41">
        <f>'Index CPR'!D41</f>
        <v>11078.3</v>
      </c>
      <c r="E41">
        <f>'Index CPR'!E41</f>
        <v>10999.65</v>
      </c>
      <c r="F41">
        <f>'Index CPR'!F41</f>
        <v>11023.2</v>
      </c>
      <c r="G41" s="12">
        <f>'Index CPR'!G41</f>
        <v>11033.716666666665</v>
      </c>
      <c r="H41" s="12">
        <f>'Index CPR'!H41</f>
        <v>11038.974999999999</v>
      </c>
      <c r="I41" s="12">
        <f>'Index CPR'!I41</f>
        <v>11028.458333333332</v>
      </c>
      <c r="J41" s="12">
        <f t="shared" si="0"/>
        <v>11028.458333333332</v>
      </c>
      <c r="K41" s="12">
        <f t="shared" si="1"/>
        <v>11038.974999999999</v>
      </c>
      <c r="L41" t="str">
        <f t="shared" si="9"/>
        <v>Bullish</v>
      </c>
      <c r="M41" s="29">
        <f t="shared" si="7"/>
        <v>9.5313909033369767E-2</v>
      </c>
      <c r="N41" s="13">
        <f t="shared" si="2"/>
        <v>0.71281511367429506</v>
      </c>
      <c r="O41" s="12">
        <f>'Index CPR'!N41</f>
        <v>26937.5</v>
      </c>
      <c r="P41" s="12">
        <f>'Index CPR'!O41</f>
        <v>27164.799999999999</v>
      </c>
      <c r="Q41" s="12">
        <f>'Index CPR'!P41</f>
        <v>26936.05</v>
      </c>
      <c r="R41" s="12">
        <f>'Index CPR'!Q41</f>
        <v>27026.55</v>
      </c>
      <c r="S41" s="12">
        <f>'Index CPR'!R41</f>
        <v>27042.466666666664</v>
      </c>
      <c r="T41" s="12">
        <f>'Index CPR'!S41</f>
        <v>27050.424999999999</v>
      </c>
      <c r="U41" s="12">
        <f>'Index CPR'!T41</f>
        <v>27034.508333333328</v>
      </c>
      <c r="V41" s="12">
        <f t="shared" si="3"/>
        <v>27034.508333333328</v>
      </c>
      <c r="W41" s="12">
        <f t="shared" si="4"/>
        <v>27050.424999999999</v>
      </c>
      <c r="X41" t="str">
        <f t="shared" si="8"/>
        <v>Bullish</v>
      </c>
      <c r="Y41" s="29">
        <f t="shared" si="5"/>
        <v>5.8858043028637126E-2</v>
      </c>
      <c r="Z41" s="12">
        <f t="shared" si="6"/>
        <v>0.84589177022806117</v>
      </c>
    </row>
    <row r="42" spans="1:26" x14ac:dyDescent="0.3">
      <c r="A42" s="40">
        <f>'Index CPR'!A42</f>
        <v>43294</v>
      </c>
      <c r="B42" t="str">
        <f>'Index CPR'!B42</f>
        <v>Friday</v>
      </c>
      <c r="C42">
        <f>'Index CPR'!C42</f>
        <v>11056.9</v>
      </c>
      <c r="D42">
        <f>'Index CPR'!D42</f>
        <v>11071.35</v>
      </c>
      <c r="E42">
        <f>'Index CPR'!E42</f>
        <v>10999.75</v>
      </c>
      <c r="F42">
        <f>'Index CPR'!F42</f>
        <v>11018.9</v>
      </c>
      <c r="G42" s="12">
        <f>'Index CPR'!G42</f>
        <v>11030</v>
      </c>
      <c r="H42" s="12">
        <f>'Index CPR'!H42</f>
        <v>11035.55</v>
      </c>
      <c r="I42" s="12">
        <f>'Index CPR'!I42</f>
        <v>11024.45</v>
      </c>
      <c r="J42" s="12">
        <f t="shared" si="0"/>
        <v>11024.45</v>
      </c>
      <c r="K42" s="12">
        <f t="shared" si="1"/>
        <v>11035.55</v>
      </c>
      <c r="L42" t="str">
        <f t="shared" si="9"/>
        <v>Mod Bearish</v>
      </c>
      <c r="M42" s="29">
        <f t="shared" si="7"/>
        <v>0.10063463281956976</v>
      </c>
      <c r="N42" s="13">
        <f t="shared" si="2"/>
        <v>0.64913871260199785</v>
      </c>
      <c r="O42" s="12">
        <f>'Index CPR'!N42</f>
        <v>27046.85</v>
      </c>
      <c r="P42" s="12">
        <f>'Index CPR'!O42</f>
        <v>27102.35</v>
      </c>
      <c r="Q42" s="12">
        <f>'Index CPR'!P42</f>
        <v>26902.3</v>
      </c>
      <c r="R42" s="12">
        <f>'Index CPR'!Q42</f>
        <v>26935.95</v>
      </c>
      <c r="S42" s="12">
        <f>'Index CPR'!R42</f>
        <v>26980.199999999997</v>
      </c>
      <c r="T42" s="12">
        <f>'Index CPR'!S42</f>
        <v>27002.324999999997</v>
      </c>
      <c r="U42" s="12">
        <f>'Index CPR'!T42</f>
        <v>26958.074999999997</v>
      </c>
      <c r="V42" s="12">
        <f t="shared" si="3"/>
        <v>26958.074999999997</v>
      </c>
      <c r="W42" s="12">
        <f t="shared" si="4"/>
        <v>27002.324999999997</v>
      </c>
      <c r="X42" t="str">
        <f t="shared" si="8"/>
        <v>Bearish</v>
      </c>
      <c r="Y42" s="29">
        <f t="shared" si="5"/>
        <v>0.16400916227455692</v>
      </c>
      <c r="Z42" s="12">
        <f t="shared" si="6"/>
        <v>0.74146967035084732</v>
      </c>
    </row>
    <row r="43" spans="1:26" x14ac:dyDescent="0.3">
      <c r="A43" s="40">
        <f>'Index CPR'!A43</f>
        <v>43297</v>
      </c>
      <c r="B43" t="str">
        <f>'Index CPR'!B43</f>
        <v>Monday</v>
      </c>
      <c r="C43">
        <f>'Index CPR'!C43</f>
        <v>11018.95</v>
      </c>
      <c r="D43">
        <f>'Index CPR'!D43</f>
        <v>11019.5</v>
      </c>
      <c r="E43">
        <f>'Index CPR'!E43</f>
        <v>10926.25</v>
      </c>
      <c r="F43">
        <f>'Index CPR'!F43</f>
        <v>10936.85</v>
      </c>
      <c r="G43" s="12">
        <f>'Index CPR'!G43</f>
        <v>10960.866666666667</v>
      </c>
      <c r="H43" s="12">
        <f>'Index CPR'!H43</f>
        <v>10972.875</v>
      </c>
      <c r="I43" s="12">
        <f>'Index CPR'!I43</f>
        <v>10948.858333333334</v>
      </c>
      <c r="J43" s="12">
        <f t="shared" si="0"/>
        <v>10948.858333333334</v>
      </c>
      <c r="K43" s="12">
        <f t="shared" si="1"/>
        <v>10972.875</v>
      </c>
      <c r="L43" t="str">
        <f t="shared" si="9"/>
        <v>Bearish</v>
      </c>
      <c r="M43" s="29">
        <f t="shared" si="7"/>
        <v>0.21911284387487387</v>
      </c>
      <c r="N43" s="13">
        <f t="shared" si="2"/>
        <v>0.85075389415678804</v>
      </c>
      <c r="O43" s="12">
        <f>'Index CPR'!N43</f>
        <v>26914.5</v>
      </c>
      <c r="P43" s="12">
        <f>'Index CPR'!O43</f>
        <v>26939.05</v>
      </c>
      <c r="Q43" s="12">
        <f>'Index CPR'!P43</f>
        <v>26643.95</v>
      </c>
      <c r="R43" s="12">
        <f>'Index CPR'!Q43</f>
        <v>26679.8</v>
      </c>
      <c r="S43" s="12">
        <f>'Index CPR'!R43</f>
        <v>26754.266666666666</v>
      </c>
      <c r="T43" s="12">
        <f>'Index CPR'!S43</f>
        <v>26791.5</v>
      </c>
      <c r="U43" s="12">
        <f>'Index CPR'!T43</f>
        <v>26717.033333333333</v>
      </c>
      <c r="V43" s="12">
        <f t="shared" si="3"/>
        <v>26717.033333333333</v>
      </c>
      <c r="W43" s="12">
        <f t="shared" si="4"/>
        <v>26791.5</v>
      </c>
      <c r="X43" t="str">
        <f t="shared" si="8"/>
        <v>Bearish</v>
      </c>
      <c r="Y43" s="29">
        <f t="shared" si="5"/>
        <v>0.27833566733281351</v>
      </c>
      <c r="Z43" s="12">
        <f t="shared" si="6"/>
        <v>1.1030016396138631</v>
      </c>
    </row>
    <row r="44" spans="1:26" x14ac:dyDescent="0.3">
      <c r="A44" s="40">
        <f>'Index CPR'!A44</f>
        <v>43298</v>
      </c>
      <c r="B44" t="str">
        <f>'Index CPR'!B44</f>
        <v>Tuesday</v>
      </c>
      <c r="C44">
        <f>'Index CPR'!C44</f>
        <v>10939.65</v>
      </c>
      <c r="D44">
        <f>'Index CPR'!D44</f>
        <v>11018.5</v>
      </c>
      <c r="E44">
        <f>'Index CPR'!E44</f>
        <v>10925.6</v>
      </c>
      <c r="F44">
        <f>'Index CPR'!F44</f>
        <v>11008.05</v>
      </c>
      <c r="G44" s="12">
        <f>'Index CPR'!G44</f>
        <v>10984.049999999997</v>
      </c>
      <c r="H44" s="12">
        <f>'Index CPR'!H44</f>
        <v>10972.05</v>
      </c>
      <c r="I44" s="12">
        <f>'Index CPR'!I44</f>
        <v>10996.049999999996</v>
      </c>
      <c r="J44" s="12">
        <f t="shared" si="0"/>
        <v>10972.05</v>
      </c>
      <c r="K44" s="12">
        <f t="shared" si="1"/>
        <v>10996.049999999996</v>
      </c>
      <c r="L44" t="str">
        <f t="shared" si="9"/>
        <v>Mod Bullish</v>
      </c>
      <c r="M44" s="29">
        <f t="shared" si="7"/>
        <v>0.21849864121154189</v>
      </c>
      <c r="N44" s="13">
        <f t="shared" si="2"/>
        <v>0.84577182368980164</v>
      </c>
      <c r="O44" s="12">
        <f>'Index CPR'!N44</f>
        <v>26662.85</v>
      </c>
      <c r="P44" s="12">
        <f>'Index CPR'!O44</f>
        <v>27041.35</v>
      </c>
      <c r="Q44" s="12">
        <f>'Index CPR'!P44</f>
        <v>26653.65</v>
      </c>
      <c r="R44" s="12">
        <f>'Index CPR'!Q44</f>
        <v>27008.1</v>
      </c>
      <c r="S44" s="12">
        <f>'Index CPR'!R44</f>
        <v>26901.033333333336</v>
      </c>
      <c r="T44" s="12">
        <f>'Index CPR'!S44</f>
        <v>26847.5</v>
      </c>
      <c r="U44" s="12">
        <f>'Index CPR'!T44</f>
        <v>26954.566666666673</v>
      </c>
      <c r="V44" s="12">
        <f t="shared" si="3"/>
        <v>26847.5</v>
      </c>
      <c r="W44" s="12">
        <f t="shared" si="4"/>
        <v>26954.566666666673</v>
      </c>
      <c r="X44" t="str">
        <f t="shared" si="8"/>
        <v>Bullish</v>
      </c>
      <c r="Y44" s="29">
        <f t="shared" si="5"/>
        <v>0.39800205940046773</v>
      </c>
      <c r="Z44" s="12">
        <f t="shared" si="6"/>
        <v>1.4412085781091324</v>
      </c>
    </row>
    <row r="45" spans="1:26" x14ac:dyDescent="0.3">
      <c r="A45" s="40">
        <f>'Index CPR'!A45</f>
        <v>43299</v>
      </c>
      <c r="B45" t="str">
        <f>'Index CPR'!B45</f>
        <v>Wednesday</v>
      </c>
      <c r="C45">
        <f>'Index CPR'!C45</f>
        <v>11060.2</v>
      </c>
      <c r="D45">
        <f>'Index CPR'!D45</f>
        <v>11076.2</v>
      </c>
      <c r="E45">
        <f>'Index CPR'!E45</f>
        <v>10956.3</v>
      </c>
      <c r="F45">
        <f>'Index CPR'!F45</f>
        <v>10980.45</v>
      </c>
      <c r="G45" s="12">
        <f>'Index CPR'!G45</f>
        <v>11004.316666666666</v>
      </c>
      <c r="H45" s="12">
        <f>'Index CPR'!H45</f>
        <v>11016.25</v>
      </c>
      <c r="I45" s="12">
        <f>'Index CPR'!I45</f>
        <v>10992.383333333331</v>
      </c>
      <c r="J45" s="12">
        <f t="shared" si="0"/>
        <v>10992.383333333331</v>
      </c>
      <c r="K45" s="12">
        <f t="shared" si="1"/>
        <v>11016.25</v>
      </c>
      <c r="L45" t="str">
        <f t="shared" si="9"/>
        <v>Mod Bullish</v>
      </c>
      <c r="M45" s="29">
        <f t="shared" si="7"/>
        <v>0.21688458620028148</v>
      </c>
      <c r="N45" s="13">
        <f t="shared" si="2"/>
        <v>1.0895724253664225</v>
      </c>
      <c r="O45" s="12">
        <f>'Index CPR'!N45</f>
        <v>27107.35</v>
      </c>
      <c r="P45" s="12">
        <f>'Index CPR'!O45</f>
        <v>27187.15</v>
      </c>
      <c r="Q45" s="12">
        <f>'Index CPR'!P45</f>
        <v>26834.45</v>
      </c>
      <c r="R45" s="12">
        <f>'Index CPR'!Q45</f>
        <v>26880.9</v>
      </c>
      <c r="S45" s="12">
        <f>'Index CPR'!R45</f>
        <v>26967.5</v>
      </c>
      <c r="T45" s="12">
        <f>'Index CPR'!S45</f>
        <v>27010.800000000003</v>
      </c>
      <c r="U45" s="12">
        <f>'Index CPR'!T45</f>
        <v>26924.199999999997</v>
      </c>
      <c r="V45" s="12">
        <f t="shared" si="3"/>
        <v>26924.199999999997</v>
      </c>
      <c r="W45" s="12">
        <f t="shared" si="4"/>
        <v>27010.800000000003</v>
      </c>
      <c r="X45" t="str">
        <f t="shared" si="8"/>
        <v>Mod Bullish</v>
      </c>
      <c r="Y45" s="29">
        <f t="shared" si="5"/>
        <v>0.3211272828404777</v>
      </c>
      <c r="Z45" s="12">
        <f t="shared" si="6"/>
        <v>1.3078705849633845</v>
      </c>
    </row>
    <row r="46" spans="1:26" x14ac:dyDescent="0.3">
      <c r="A46" s="40">
        <f>'Index CPR'!A46</f>
        <v>43300</v>
      </c>
      <c r="B46" t="str">
        <f>'Index CPR'!B46</f>
        <v>Thursday</v>
      </c>
      <c r="C46">
        <f>'Index CPR'!C46</f>
        <v>10999.5</v>
      </c>
      <c r="D46">
        <f>'Index CPR'!D46</f>
        <v>11006.5</v>
      </c>
      <c r="E46">
        <f>'Index CPR'!E46</f>
        <v>10935.45</v>
      </c>
      <c r="F46">
        <f>'Index CPR'!F46</f>
        <v>10957.1</v>
      </c>
      <c r="G46" s="12">
        <f>'Index CPR'!G46</f>
        <v>10966.35</v>
      </c>
      <c r="H46" s="12">
        <f>'Index CPR'!H46</f>
        <v>10970.975</v>
      </c>
      <c r="I46" s="12">
        <f>'Index CPR'!I46</f>
        <v>10961.725</v>
      </c>
      <c r="J46" s="12">
        <f t="shared" si="0"/>
        <v>10961.725</v>
      </c>
      <c r="K46" s="12">
        <f t="shared" si="1"/>
        <v>10970.975</v>
      </c>
      <c r="L46" t="str">
        <f t="shared" si="9"/>
        <v>Bearish</v>
      </c>
      <c r="M46" s="29">
        <f t="shared" si="7"/>
        <v>8.43489401669653E-2</v>
      </c>
      <c r="N46" s="13">
        <f t="shared" si="2"/>
        <v>0.64789104852571067</v>
      </c>
      <c r="O46" s="12">
        <f>'Index CPR'!N46</f>
        <v>26960.2</v>
      </c>
      <c r="P46" s="12">
        <f>'Index CPR'!O46</f>
        <v>27025.45</v>
      </c>
      <c r="Q46" s="12">
        <f>'Index CPR'!P46</f>
        <v>26730.1</v>
      </c>
      <c r="R46" s="12">
        <f>'Index CPR'!Q46</f>
        <v>26789.65</v>
      </c>
      <c r="S46" s="12">
        <f>'Index CPR'!R46</f>
        <v>26848.400000000005</v>
      </c>
      <c r="T46" s="12">
        <f>'Index CPR'!S46</f>
        <v>26877.775000000001</v>
      </c>
      <c r="U46" s="12">
        <f>'Index CPR'!T46</f>
        <v>26819.025000000009</v>
      </c>
      <c r="V46" s="12">
        <f t="shared" si="3"/>
        <v>26819.025000000009</v>
      </c>
      <c r="W46" s="12">
        <f t="shared" si="4"/>
        <v>26877.775000000001</v>
      </c>
      <c r="X46" t="str">
        <f t="shared" si="8"/>
        <v>Bearish</v>
      </c>
      <c r="Y46" s="29">
        <f t="shared" si="5"/>
        <v>0.21882123329506678</v>
      </c>
      <c r="Z46" s="12">
        <f t="shared" si="6"/>
        <v>1.100065553254578</v>
      </c>
    </row>
    <row r="47" spans="1:26" x14ac:dyDescent="0.3">
      <c r="A47" s="40">
        <f>'Index CPR'!A47</f>
        <v>43301</v>
      </c>
      <c r="B47" t="str">
        <f>'Index CPR'!B47</f>
        <v>Friday</v>
      </c>
      <c r="C47">
        <f>'Index CPR'!C47</f>
        <v>10963.5</v>
      </c>
      <c r="D47">
        <f>'Index CPR'!D47</f>
        <v>11030.25</v>
      </c>
      <c r="E47">
        <f>'Index CPR'!E47</f>
        <v>10946.2</v>
      </c>
      <c r="F47">
        <f>'Index CPR'!F47</f>
        <v>11010.2</v>
      </c>
      <c r="G47" s="12">
        <f>'Index CPR'!G47</f>
        <v>10995.550000000001</v>
      </c>
      <c r="H47" s="12">
        <f>'Index CPR'!H47</f>
        <v>10988.225</v>
      </c>
      <c r="I47" s="12">
        <f>'Index CPR'!I47</f>
        <v>11002.875000000002</v>
      </c>
      <c r="J47" s="12">
        <f t="shared" si="0"/>
        <v>10988.225</v>
      </c>
      <c r="K47" s="12">
        <f t="shared" si="1"/>
        <v>11002.875000000002</v>
      </c>
      <c r="L47" t="str">
        <f t="shared" si="9"/>
        <v>Bullish</v>
      </c>
      <c r="M47" s="29">
        <f t="shared" si="7"/>
        <v>0.13323571808596618</v>
      </c>
      <c r="N47" s="13">
        <f t="shared" si="2"/>
        <v>0.76440014369448794</v>
      </c>
      <c r="O47" s="12">
        <f>'Index CPR'!N47</f>
        <v>26764.400000000001</v>
      </c>
      <c r="P47" s="12">
        <f>'Index CPR'!O47</f>
        <v>26946.55</v>
      </c>
      <c r="Q47" s="12">
        <f>'Index CPR'!P47</f>
        <v>26718.6</v>
      </c>
      <c r="R47" s="12">
        <f>'Index CPR'!Q47</f>
        <v>26873.200000000001</v>
      </c>
      <c r="S47" s="12">
        <f>'Index CPR'!R47</f>
        <v>26846.116666666665</v>
      </c>
      <c r="T47" s="12">
        <f>'Index CPR'!S47</f>
        <v>26832.574999999997</v>
      </c>
      <c r="U47" s="12">
        <f>'Index CPR'!T47</f>
        <v>26859.658333333333</v>
      </c>
      <c r="V47" s="12">
        <f t="shared" si="3"/>
        <v>26832.574999999997</v>
      </c>
      <c r="W47" s="12">
        <f t="shared" si="4"/>
        <v>26859.658333333333</v>
      </c>
      <c r="X47" t="str">
        <f t="shared" si="8"/>
        <v>Inside</v>
      </c>
      <c r="Y47" s="29">
        <f t="shared" si="5"/>
        <v>0.1008836163144729</v>
      </c>
      <c r="Z47" s="12">
        <f t="shared" si="6"/>
        <v>0.84909859712795488</v>
      </c>
    </row>
    <row r="48" spans="1:26" x14ac:dyDescent="0.3">
      <c r="A48" s="40">
        <f>'Index CPR'!A48</f>
        <v>43304</v>
      </c>
      <c r="B48" t="str">
        <f>'Index CPR'!B48</f>
        <v>Monday</v>
      </c>
      <c r="C48">
        <f>'Index CPR'!C48</f>
        <v>11019.85</v>
      </c>
      <c r="D48">
        <f>'Index CPR'!D48</f>
        <v>11093.4</v>
      </c>
      <c r="E48">
        <f>'Index CPR'!E48</f>
        <v>11010.95</v>
      </c>
      <c r="F48">
        <f>'Index CPR'!F48</f>
        <v>11084.75</v>
      </c>
      <c r="G48" s="12">
        <f>'Index CPR'!G48</f>
        <v>11063.033333333333</v>
      </c>
      <c r="H48" s="12">
        <f>'Index CPR'!H48</f>
        <v>11052.174999999999</v>
      </c>
      <c r="I48" s="12">
        <f>'Index CPR'!I48</f>
        <v>11073.891666666666</v>
      </c>
      <c r="J48" s="12">
        <f t="shared" si="0"/>
        <v>11052.174999999999</v>
      </c>
      <c r="K48" s="12">
        <f t="shared" si="1"/>
        <v>11073.891666666666</v>
      </c>
      <c r="L48" t="str">
        <f t="shared" si="9"/>
        <v>Bullish</v>
      </c>
      <c r="M48" s="29">
        <f t="shared" si="7"/>
        <v>0.19629938744949835</v>
      </c>
      <c r="N48" s="13">
        <f t="shared" si="2"/>
        <v>0.74527480407723234</v>
      </c>
      <c r="O48" s="12">
        <f>'Index CPR'!N48</f>
        <v>26701.3</v>
      </c>
      <c r="P48" s="12">
        <f>'Index CPR'!O48</f>
        <v>27040.1</v>
      </c>
      <c r="Q48" s="12">
        <f>'Index CPR'!P48</f>
        <v>26671.35</v>
      </c>
      <c r="R48" s="12">
        <f>'Index CPR'!Q48</f>
        <v>27008.15</v>
      </c>
      <c r="S48" s="12">
        <f>'Index CPR'!R48</f>
        <v>26906.533333333336</v>
      </c>
      <c r="T48" s="12">
        <f>'Index CPR'!S48</f>
        <v>26855.724999999999</v>
      </c>
      <c r="U48" s="12">
        <f>'Index CPR'!T48</f>
        <v>26957.341666666674</v>
      </c>
      <c r="V48" s="12">
        <f t="shared" si="3"/>
        <v>26855.724999999999</v>
      </c>
      <c r="W48" s="12">
        <f t="shared" si="4"/>
        <v>26957.341666666674</v>
      </c>
      <c r="X48" t="str">
        <f t="shared" si="8"/>
        <v>Mod Bullish</v>
      </c>
      <c r="Y48" s="29">
        <f t="shared" si="5"/>
        <v>0.37766539972946794</v>
      </c>
      <c r="Z48" s="12">
        <f t="shared" si="6"/>
        <v>1.3704849875371037</v>
      </c>
    </row>
    <row r="49" spans="1:26" x14ac:dyDescent="0.3">
      <c r="A49" s="40">
        <f>'Index CPR'!A49</f>
        <v>43305</v>
      </c>
      <c r="B49" t="str">
        <f>'Index CPR'!B49</f>
        <v>Tuesday</v>
      </c>
      <c r="C49">
        <f>'Index CPR'!C49</f>
        <v>11109</v>
      </c>
      <c r="D49">
        <f>'Index CPR'!D49</f>
        <v>11143.4</v>
      </c>
      <c r="E49">
        <f>'Index CPR'!E49</f>
        <v>11092.5</v>
      </c>
      <c r="F49">
        <f>'Index CPR'!F49</f>
        <v>11134.3</v>
      </c>
      <c r="G49" s="12">
        <f>'Index CPR'!G49</f>
        <v>11123.4</v>
      </c>
      <c r="H49" s="12">
        <f>'Index CPR'!H49</f>
        <v>11117.95</v>
      </c>
      <c r="I49" s="12">
        <f>'Index CPR'!I49</f>
        <v>11128.849999999999</v>
      </c>
      <c r="J49" s="12">
        <f t="shared" si="0"/>
        <v>11117.95</v>
      </c>
      <c r="K49" s="12">
        <f t="shared" si="1"/>
        <v>11128.849999999999</v>
      </c>
      <c r="L49" t="str">
        <f t="shared" si="9"/>
        <v>Bullish</v>
      </c>
      <c r="M49" s="29">
        <f t="shared" si="7"/>
        <v>9.7991621266859216E-2</v>
      </c>
      <c r="N49" s="13">
        <f t="shared" si="2"/>
        <v>0.45759390114533</v>
      </c>
      <c r="O49" s="12">
        <f>'Index CPR'!N49</f>
        <v>26984.15</v>
      </c>
      <c r="P49" s="12">
        <f>'Index CPR'!O49</f>
        <v>27128</v>
      </c>
      <c r="Q49" s="12">
        <f>'Index CPR'!P49</f>
        <v>26868.15</v>
      </c>
      <c r="R49" s="12">
        <f>'Index CPR'!Q49</f>
        <v>26974.400000000001</v>
      </c>
      <c r="S49" s="12">
        <f>'Index CPR'!R49</f>
        <v>26990.183333333334</v>
      </c>
      <c r="T49" s="12">
        <f>'Index CPR'!S49</f>
        <v>26998.075000000001</v>
      </c>
      <c r="U49" s="12">
        <f>'Index CPR'!T49</f>
        <v>26982.291666666668</v>
      </c>
      <c r="V49" s="12">
        <f t="shared" si="3"/>
        <v>26982.291666666668</v>
      </c>
      <c r="W49" s="12">
        <f t="shared" si="4"/>
        <v>26998.075000000001</v>
      </c>
      <c r="X49" t="str">
        <f t="shared" si="8"/>
        <v>Bullish</v>
      </c>
      <c r="Y49" s="29">
        <f t="shared" si="5"/>
        <v>5.8478051587890344E-2</v>
      </c>
      <c r="Z49" s="12">
        <f t="shared" si="6"/>
        <v>0.96275744699769927</v>
      </c>
    </row>
    <row r="50" spans="1:26" x14ac:dyDescent="0.3">
      <c r="A50" s="40">
        <f>'Index CPR'!A50</f>
        <v>43306</v>
      </c>
      <c r="B50" t="str">
        <f>'Index CPR'!B50</f>
        <v>Wednesday</v>
      </c>
      <c r="C50">
        <f>'Index CPR'!C50</f>
        <v>11148.4</v>
      </c>
      <c r="D50">
        <f>'Index CPR'!D50</f>
        <v>11157.15</v>
      </c>
      <c r="E50">
        <f>'Index CPR'!E50</f>
        <v>11113.25</v>
      </c>
      <c r="F50">
        <f>'Index CPR'!F50</f>
        <v>11132</v>
      </c>
      <c r="G50" s="12">
        <f>'Index CPR'!G50</f>
        <v>11134.133333333333</v>
      </c>
      <c r="H50" s="12">
        <f>'Index CPR'!H50</f>
        <v>11135.2</v>
      </c>
      <c r="I50" s="12">
        <f>'Index CPR'!I50</f>
        <v>11133.066666666666</v>
      </c>
      <c r="J50" s="12">
        <f t="shared" si="0"/>
        <v>11133.066666666666</v>
      </c>
      <c r="K50" s="12">
        <f t="shared" si="1"/>
        <v>11135.2</v>
      </c>
      <c r="L50" t="str">
        <f t="shared" si="9"/>
        <v>Bullish</v>
      </c>
      <c r="M50" s="29">
        <f t="shared" si="7"/>
        <v>1.9160299858708037E-2</v>
      </c>
      <c r="N50" s="13">
        <f t="shared" si="2"/>
        <v>0.39428304552965926</v>
      </c>
      <c r="O50" s="12">
        <f>'Index CPR'!N50</f>
        <v>26992.55</v>
      </c>
      <c r="P50" s="12">
        <f>'Index CPR'!O50</f>
        <v>27074</v>
      </c>
      <c r="Q50" s="12">
        <f>'Index CPR'!P50</f>
        <v>26939.35</v>
      </c>
      <c r="R50" s="12">
        <f>'Index CPR'!Q50</f>
        <v>27031.3</v>
      </c>
      <c r="S50" s="12">
        <f>'Index CPR'!R50</f>
        <v>27014.883333333331</v>
      </c>
      <c r="T50" s="12">
        <f>'Index CPR'!S50</f>
        <v>27006.674999999999</v>
      </c>
      <c r="U50" s="12">
        <f>'Index CPR'!T50</f>
        <v>27023.091666666664</v>
      </c>
      <c r="V50" s="12">
        <f t="shared" si="3"/>
        <v>27006.674999999999</v>
      </c>
      <c r="W50" s="12">
        <f t="shared" si="4"/>
        <v>27023.091666666664</v>
      </c>
      <c r="X50" t="str">
        <f t="shared" si="8"/>
        <v>Bullish</v>
      </c>
      <c r="Y50" s="29">
        <f t="shared" si="5"/>
        <v>6.076897117822426E-2</v>
      </c>
      <c r="Z50" s="12">
        <f t="shared" si="6"/>
        <v>0.49842895243548391</v>
      </c>
    </row>
    <row r="51" spans="1:26" x14ac:dyDescent="0.3">
      <c r="A51" s="40">
        <f>'Index CPR'!A51</f>
        <v>43307</v>
      </c>
      <c r="B51" t="str">
        <f>'Index CPR'!B51</f>
        <v>Thursday</v>
      </c>
      <c r="C51">
        <f>'Index CPR'!C51</f>
        <v>11132.95</v>
      </c>
      <c r="D51">
        <f>'Index CPR'!D51</f>
        <v>11185.85</v>
      </c>
      <c r="E51">
        <f>'Index CPR'!E51</f>
        <v>11125.7</v>
      </c>
      <c r="F51">
        <f>'Index CPR'!F51</f>
        <v>11167.3</v>
      </c>
      <c r="G51" s="12">
        <f>'Index CPR'!G51</f>
        <v>11159.616666666669</v>
      </c>
      <c r="H51" s="12">
        <f>'Index CPR'!H51</f>
        <v>11155.775000000001</v>
      </c>
      <c r="I51" s="12">
        <f>'Index CPR'!I51</f>
        <v>11163.458333333336</v>
      </c>
      <c r="J51" s="12">
        <f t="shared" si="0"/>
        <v>11155.775000000001</v>
      </c>
      <c r="K51" s="12">
        <f t="shared" si="1"/>
        <v>11163.458333333336</v>
      </c>
      <c r="L51" t="str">
        <f t="shared" si="9"/>
        <v>Bullish</v>
      </c>
      <c r="M51" s="29">
        <f t="shared" si="7"/>
        <v>6.8849437779382822E-2</v>
      </c>
      <c r="N51" s="13">
        <f t="shared" si="2"/>
        <v>0.5389970085591318</v>
      </c>
      <c r="O51" s="12">
        <f>'Index CPR'!N51</f>
        <v>27054.7</v>
      </c>
      <c r="P51" s="12">
        <f>'Index CPR'!O51</f>
        <v>27455.1</v>
      </c>
      <c r="Q51" s="12">
        <f>'Index CPR'!P51</f>
        <v>27045.05</v>
      </c>
      <c r="R51" s="12">
        <f>'Index CPR'!Q51</f>
        <v>27406.400000000001</v>
      </c>
      <c r="S51" s="12">
        <f>'Index CPR'!R51</f>
        <v>27302.183333333331</v>
      </c>
      <c r="T51" s="12">
        <f>'Index CPR'!S51</f>
        <v>27250.074999999997</v>
      </c>
      <c r="U51" s="12">
        <f>'Index CPR'!T51</f>
        <v>27354.291666666664</v>
      </c>
      <c r="V51" s="12">
        <f t="shared" si="3"/>
        <v>27250.074999999997</v>
      </c>
      <c r="W51" s="12">
        <f t="shared" si="4"/>
        <v>27354.291666666664</v>
      </c>
      <c r="X51" t="str">
        <f t="shared" si="8"/>
        <v>Bullish</v>
      </c>
      <c r="Y51" s="29">
        <f t="shared" si="5"/>
        <v>0.3817155038272293</v>
      </c>
      <c r="Z51" s="12">
        <f t="shared" si="6"/>
        <v>1.5018945371279806</v>
      </c>
    </row>
    <row r="52" spans="1:26" x14ac:dyDescent="0.3">
      <c r="A52" s="40">
        <f>'Index CPR'!A52</f>
        <v>43308</v>
      </c>
      <c r="B52" t="str">
        <f>'Index CPR'!B52</f>
        <v>Friday</v>
      </c>
      <c r="C52">
        <f>'Index CPR'!C52</f>
        <v>11232.75</v>
      </c>
      <c r="D52">
        <f>'Index CPR'!D52</f>
        <v>11283.4</v>
      </c>
      <c r="E52">
        <f>'Index CPR'!E52</f>
        <v>11210.25</v>
      </c>
      <c r="F52">
        <f>'Index CPR'!F52</f>
        <v>11278.35</v>
      </c>
      <c r="G52" s="12">
        <f>'Index CPR'!G52</f>
        <v>11257.333333333334</v>
      </c>
      <c r="H52" s="12">
        <f>'Index CPR'!H52</f>
        <v>11246.825000000001</v>
      </c>
      <c r="I52" s="12">
        <f>'Index CPR'!I52</f>
        <v>11267.841666666667</v>
      </c>
      <c r="J52" s="12">
        <f t="shared" si="0"/>
        <v>11246.825000000001</v>
      </c>
      <c r="K52" s="12">
        <f t="shared" si="1"/>
        <v>11267.841666666667</v>
      </c>
      <c r="L52" t="str">
        <f t="shared" si="9"/>
        <v>Bullish</v>
      </c>
      <c r="M52" s="29">
        <f t="shared" si="7"/>
        <v>0.18669311855975149</v>
      </c>
      <c r="N52" s="13">
        <f t="shared" si="2"/>
        <v>0.64979864976903623</v>
      </c>
      <c r="O52" s="12">
        <f>'Index CPR'!N52</f>
        <v>27497.8</v>
      </c>
      <c r="P52" s="12">
        <f>'Index CPR'!O52</f>
        <v>27661.05</v>
      </c>
      <c r="Q52" s="12">
        <f>'Index CPR'!P52</f>
        <v>27455</v>
      </c>
      <c r="R52" s="12">
        <f>'Index CPR'!Q52</f>
        <v>27634.400000000001</v>
      </c>
      <c r="S52" s="12">
        <f>'Index CPR'!R52</f>
        <v>27583.483333333337</v>
      </c>
      <c r="T52" s="12">
        <f>'Index CPR'!S52</f>
        <v>27558.025000000001</v>
      </c>
      <c r="U52" s="12">
        <f>'Index CPR'!T52</f>
        <v>27608.941666666673</v>
      </c>
      <c r="V52" s="12">
        <f t="shared" si="3"/>
        <v>27558.025000000001</v>
      </c>
      <c r="W52" s="12">
        <f t="shared" si="4"/>
        <v>27608.941666666673</v>
      </c>
      <c r="X52" t="str">
        <f t="shared" si="8"/>
        <v>Bullish</v>
      </c>
      <c r="Y52" s="29">
        <f t="shared" si="5"/>
        <v>0.18459114119622858</v>
      </c>
      <c r="Z52" s="12">
        <f t="shared" si="6"/>
        <v>0.74700500118125968</v>
      </c>
    </row>
    <row r="53" spans="1:26" x14ac:dyDescent="0.3">
      <c r="A53" s="40">
        <f>'Index CPR'!A53</f>
        <v>43311</v>
      </c>
      <c r="B53" t="str">
        <f>'Index CPR'!B53</f>
        <v>Monday</v>
      </c>
      <c r="C53">
        <f>'Index CPR'!C53</f>
        <v>11296.65</v>
      </c>
      <c r="D53">
        <f>'Index CPR'!D53</f>
        <v>11328.1</v>
      </c>
      <c r="E53">
        <f>'Index CPR'!E53</f>
        <v>11261.45</v>
      </c>
      <c r="F53">
        <f>'Index CPR'!F53</f>
        <v>11319.55</v>
      </c>
      <c r="G53" s="12">
        <f>'Index CPR'!G53</f>
        <v>11303.033333333335</v>
      </c>
      <c r="H53" s="12">
        <f>'Index CPR'!H53</f>
        <v>11294.775000000001</v>
      </c>
      <c r="I53" s="12">
        <f>'Index CPR'!I53</f>
        <v>11311.291666666668</v>
      </c>
      <c r="J53" s="12">
        <f t="shared" si="0"/>
        <v>11294.775000000001</v>
      </c>
      <c r="K53" s="12">
        <f t="shared" si="1"/>
        <v>11311.291666666668</v>
      </c>
      <c r="L53" t="str">
        <f t="shared" si="9"/>
        <v>Bullish</v>
      </c>
      <c r="M53" s="29">
        <f t="shared" si="7"/>
        <v>0.14612596618606588</v>
      </c>
      <c r="N53" s="13">
        <f t="shared" si="2"/>
        <v>0.58966472126950842</v>
      </c>
      <c r="O53" s="12">
        <f>'Index CPR'!N53</f>
        <v>27767.65</v>
      </c>
      <c r="P53" s="12">
        <f>'Index CPR'!O53</f>
        <v>27873.7</v>
      </c>
      <c r="Q53" s="12">
        <f>'Index CPR'!P53</f>
        <v>27607.95</v>
      </c>
      <c r="R53" s="12">
        <f>'Index CPR'!Q53</f>
        <v>27842.6</v>
      </c>
      <c r="S53" s="12">
        <f>'Index CPR'!R53</f>
        <v>27774.75</v>
      </c>
      <c r="T53" s="12">
        <f>'Index CPR'!S53</f>
        <v>27740.825000000001</v>
      </c>
      <c r="U53" s="12">
        <f>'Index CPR'!T53</f>
        <v>27808.674999999999</v>
      </c>
      <c r="V53" s="12">
        <f t="shared" si="3"/>
        <v>27740.825000000001</v>
      </c>
      <c r="W53" s="12">
        <f t="shared" si="4"/>
        <v>27808.674999999999</v>
      </c>
      <c r="X53" t="str">
        <f t="shared" si="8"/>
        <v>Bullish</v>
      </c>
      <c r="Y53" s="29">
        <f t="shared" si="5"/>
        <v>0.24428662724236419</v>
      </c>
      <c r="Z53" s="12">
        <f t="shared" si="6"/>
        <v>0.9568042916677918</v>
      </c>
    </row>
    <row r="54" spans="1:26" x14ac:dyDescent="0.3">
      <c r="A54" s="40">
        <f>'Index CPR'!A54</f>
        <v>43312</v>
      </c>
      <c r="B54" t="str">
        <f>'Index CPR'!B54</f>
        <v>Tuesday</v>
      </c>
      <c r="C54">
        <f>'Index CPR'!C54</f>
        <v>11311.05</v>
      </c>
      <c r="D54">
        <f>'Index CPR'!D54</f>
        <v>11366</v>
      </c>
      <c r="E54">
        <f>'Index CPR'!E54</f>
        <v>11267.75</v>
      </c>
      <c r="F54">
        <f>'Index CPR'!F54</f>
        <v>11356.5</v>
      </c>
      <c r="G54" s="12">
        <f>'Index CPR'!G54</f>
        <v>11330.083333333334</v>
      </c>
      <c r="H54" s="12">
        <f>'Index CPR'!H54</f>
        <v>11316.875</v>
      </c>
      <c r="I54" s="12">
        <f>'Index CPR'!I54</f>
        <v>11343.291666666668</v>
      </c>
      <c r="J54" s="12">
        <f t="shared" si="0"/>
        <v>11316.875</v>
      </c>
      <c r="K54" s="12">
        <f t="shared" si="1"/>
        <v>11343.291666666668</v>
      </c>
      <c r="L54" t="str">
        <f t="shared" si="9"/>
        <v>Bullish</v>
      </c>
      <c r="M54" s="29">
        <f t="shared" si="7"/>
        <v>0.23315509594664244</v>
      </c>
      <c r="N54" s="13">
        <f t="shared" si="2"/>
        <v>0.86716043571318246</v>
      </c>
      <c r="O54" s="12">
        <f>'Index CPR'!N54</f>
        <v>27797.200000000001</v>
      </c>
      <c r="P54" s="12">
        <f>'Index CPR'!O54</f>
        <v>27839.200000000001</v>
      </c>
      <c r="Q54" s="12">
        <f>'Index CPR'!P54</f>
        <v>27651.3</v>
      </c>
      <c r="R54" s="12">
        <f>'Index CPR'!Q54</f>
        <v>27764.15</v>
      </c>
      <c r="S54" s="12">
        <f>'Index CPR'!R54</f>
        <v>27751.55</v>
      </c>
      <c r="T54" s="12">
        <f>'Index CPR'!S54</f>
        <v>27745.25</v>
      </c>
      <c r="U54" s="12">
        <f>'Index CPR'!T54</f>
        <v>27757.85</v>
      </c>
      <c r="V54" s="12">
        <f t="shared" si="3"/>
        <v>27745.25</v>
      </c>
      <c r="W54" s="12">
        <f t="shared" si="4"/>
        <v>27757.85</v>
      </c>
      <c r="X54" t="str">
        <f t="shared" si="8"/>
        <v>Inside</v>
      </c>
      <c r="Y54" s="29">
        <f t="shared" si="5"/>
        <v>4.5402869389272113E-2</v>
      </c>
      <c r="Z54" s="12">
        <f t="shared" si="6"/>
        <v>0.67707929827343505</v>
      </c>
    </row>
    <row r="55" spans="1:26" x14ac:dyDescent="0.3">
      <c r="A55" s="40">
        <f>'Index CPR'!A55</f>
        <v>43313</v>
      </c>
      <c r="B55" t="str">
        <f>'Index CPR'!B55</f>
        <v>Wednesday</v>
      </c>
      <c r="C55">
        <f>'Index CPR'!C55</f>
        <v>11359.8</v>
      </c>
      <c r="D55">
        <f>'Index CPR'!D55</f>
        <v>11390.55</v>
      </c>
      <c r="E55">
        <f>'Index CPR'!E55</f>
        <v>11313.55</v>
      </c>
      <c r="F55">
        <f>'Index CPR'!F55</f>
        <v>11346.2</v>
      </c>
      <c r="G55" s="12">
        <f>'Index CPR'!G55</f>
        <v>11350.1</v>
      </c>
      <c r="H55" s="12">
        <f>'Index CPR'!H55</f>
        <v>11352.05</v>
      </c>
      <c r="I55" s="12">
        <f>'Index CPR'!I55</f>
        <v>11348.150000000001</v>
      </c>
      <c r="J55" s="12">
        <f t="shared" si="0"/>
        <v>11348.150000000001</v>
      </c>
      <c r="K55" s="12">
        <f t="shared" si="1"/>
        <v>11352.05</v>
      </c>
      <c r="L55" t="str">
        <f t="shared" si="9"/>
        <v>Bullish</v>
      </c>
      <c r="M55" s="29">
        <f t="shared" si="7"/>
        <v>3.4360930740679085E-2</v>
      </c>
      <c r="N55" s="13">
        <f t="shared" si="2"/>
        <v>0.67840811975224891</v>
      </c>
      <c r="O55" s="12">
        <f>'Index CPR'!N55</f>
        <v>27684.799999999999</v>
      </c>
      <c r="P55" s="12">
        <f>'Index CPR'!O55</f>
        <v>27820.15</v>
      </c>
      <c r="Q55" s="12">
        <f>'Index CPR'!P55</f>
        <v>27477.9</v>
      </c>
      <c r="R55" s="12">
        <f>'Index CPR'!Q55</f>
        <v>27596.6</v>
      </c>
      <c r="S55" s="12">
        <f>'Index CPR'!R55</f>
        <v>27631.55</v>
      </c>
      <c r="T55" s="12">
        <f>'Index CPR'!S55</f>
        <v>27649.025000000001</v>
      </c>
      <c r="U55" s="12">
        <f>'Index CPR'!T55</f>
        <v>27614.074999999997</v>
      </c>
      <c r="V55" s="12">
        <f t="shared" si="3"/>
        <v>27614.074999999997</v>
      </c>
      <c r="W55" s="12">
        <f t="shared" si="4"/>
        <v>27649.025000000001</v>
      </c>
      <c r="X55" t="str">
        <f t="shared" si="8"/>
        <v>Bearish</v>
      </c>
      <c r="Y55" s="29">
        <f t="shared" si="5"/>
        <v>0.12648584679471245</v>
      </c>
      <c r="Z55" s="12">
        <f t="shared" si="6"/>
        <v>1.238620345221314</v>
      </c>
    </row>
    <row r="56" spans="1:26" x14ac:dyDescent="0.3">
      <c r="A56" s="40">
        <f>'Index CPR'!A56</f>
        <v>43314</v>
      </c>
      <c r="B56" t="str">
        <f>'Index CPR'!B56</f>
        <v>Thursday</v>
      </c>
      <c r="C56">
        <f>'Index CPR'!C56</f>
        <v>11328.9</v>
      </c>
      <c r="D56">
        <f>'Index CPR'!D56</f>
        <v>11328.9</v>
      </c>
      <c r="E56">
        <f>'Index CPR'!E56</f>
        <v>11234.95</v>
      </c>
      <c r="F56">
        <f>'Index CPR'!F56</f>
        <v>11244.7</v>
      </c>
      <c r="G56" s="12">
        <f>'Index CPR'!G56</f>
        <v>11269.516666666668</v>
      </c>
      <c r="H56" s="12">
        <f>'Index CPR'!H56</f>
        <v>11281.924999999999</v>
      </c>
      <c r="I56" s="12">
        <f>'Index CPR'!I56</f>
        <v>11257.108333333337</v>
      </c>
      <c r="J56" s="12">
        <f t="shared" si="0"/>
        <v>11257.108333333337</v>
      </c>
      <c r="K56" s="12">
        <f t="shared" si="1"/>
        <v>11281.924999999999</v>
      </c>
      <c r="L56" t="str">
        <f t="shared" si="9"/>
        <v>Bearish</v>
      </c>
      <c r="M56" s="29">
        <f t="shared" si="7"/>
        <v>0.22021056803674269</v>
      </c>
      <c r="N56" s="13">
        <f t="shared" si="2"/>
        <v>0.83366485696664505</v>
      </c>
      <c r="O56" s="12">
        <f>'Index CPR'!N56</f>
        <v>27469.5</v>
      </c>
      <c r="P56" s="12">
        <f>'Index CPR'!O56</f>
        <v>27487.9</v>
      </c>
      <c r="Q56" s="12">
        <f>'Index CPR'!P56</f>
        <v>27327.95</v>
      </c>
      <c r="R56" s="12">
        <f>'Index CPR'!Q56</f>
        <v>27355.95</v>
      </c>
      <c r="S56" s="12">
        <f>'Index CPR'!R56</f>
        <v>27390.600000000002</v>
      </c>
      <c r="T56" s="12">
        <f>'Index CPR'!S56</f>
        <v>27407.925000000003</v>
      </c>
      <c r="U56" s="12">
        <f>'Index CPR'!T56</f>
        <v>27373.275000000001</v>
      </c>
      <c r="V56" s="12">
        <f t="shared" si="3"/>
        <v>27373.275000000001</v>
      </c>
      <c r="W56" s="12">
        <f t="shared" si="4"/>
        <v>27407.925000000003</v>
      </c>
      <c r="X56" t="str">
        <f t="shared" si="8"/>
        <v>Bearish</v>
      </c>
      <c r="Y56" s="29">
        <f t="shared" si="5"/>
        <v>0.1265032529407952</v>
      </c>
      <c r="Z56" s="12">
        <f t="shared" si="6"/>
        <v>0.58395946054486103</v>
      </c>
    </row>
    <row r="57" spans="1:26" x14ac:dyDescent="0.3">
      <c r="A57" s="40">
        <f>'Index CPR'!A57</f>
        <v>43315</v>
      </c>
      <c r="B57" t="str">
        <f>'Index CPR'!B57</f>
        <v>Friday</v>
      </c>
      <c r="C57">
        <f>'Index CPR'!C57</f>
        <v>11297.8</v>
      </c>
      <c r="D57">
        <f>'Index CPR'!D57</f>
        <v>11368</v>
      </c>
      <c r="E57">
        <f>'Index CPR'!E57</f>
        <v>11294.55</v>
      </c>
      <c r="F57">
        <f>'Index CPR'!F57</f>
        <v>11360.8</v>
      </c>
      <c r="G57" s="12">
        <f>'Index CPR'!G57</f>
        <v>11341.116666666667</v>
      </c>
      <c r="H57" s="12">
        <f>'Index CPR'!H57</f>
        <v>11331.275</v>
      </c>
      <c r="I57" s="12">
        <f>'Index CPR'!I57</f>
        <v>11350.958333333334</v>
      </c>
      <c r="J57" s="12">
        <f t="shared" si="0"/>
        <v>11331.275</v>
      </c>
      <c r="K57" s="12">
        <f t="shared" si="1"/>
        <v>11350.958333333334</v>
      </c>
      <c r="L57" t="str">
        <f t="shared" si="9"/>
        <v>Bullish</v>
      </c>
      <c r="M57" s="29">
        <f t="shared" si="7"/>
        <v>0.17355727757555595</v>
      </c>
      <c r="N57" s="13">
        <f t="shared" si="2"/>
        <v>0.64764345662611755</v>
      </c>
      <c r="O57" s="12">
        <f>'Index CPR'!N57</f>
        <v>27471.95</v>
      </c>
      <c r="P57" s="12">
        <f>'Index CPR'!O57</f>
        <v>27723</v>
      </c>
      <c r="Q57" s="12">
        <f>'Index CPR'!P57</f>
        <v>27448.15</v>
      </c>
      <c r="R57" s="12">
        <f>'Index CPR'!Q57</f>
        <v>27695.5</v>
      </c>
      <c r="S57" s="12">
        <f>'Index CPR'!R57</f>
        <v>27622.216666666664</v>
      </c>
      <c r="T57" s="12">
        <f>'Index CPR'!S57</f>
        <v>27585.575000000001</v>
      </c>
      <c r="U57" s="12">
        <f>'Index CPR'!T57</f>
        <v>27658.858333333326</v>
      </c>
      <c r="V57" s="12">
        <f t="shared" si="3"/>
        <v>27585.575000000001</v>
      </c>
      <c r="W57" s="12">
        <f t="shared" si="4"/>
        <v>27658.858333333326</v>
      </c>
      <c r="X57" t="str">
        <f t="shared" si="8"/>
        <v>Bullish</v>
      </c>
      <c r="Y57" s="29">
        <f t="shared" si="5"/>
        <v>0.26530576534706873</v>
      </c>
      <c r="Z57" s="12">
        <f t="shared" si="6"/>
        <v>0.99503238033635455</v>
      </c>
    </row>
    <row r="58" spans="1:26" x14ac:dyDescent="0.3">
      <c r="A58" s="40">
        <f>'Index CPR'!A58</f>
        <v>43318</v>
      </c>
      <c r="B58" t="str">
        <f>'Index CPR'!B58</f>
        <v>Monday</v>
      </c>
      <c r="C58">
        <f>'Index CPR'!C58</f>
        <v>11401.5</v>
      </c>
      <c r="D58">
        <f>'Index CPR'!D58</f>
        <v>11427.65</v>
      </c>
      <c r="E58">
        <f>'Index CPR'!E58</f>
        <v>11370.6</v>
      </c>
      <c r="F58">
        <f>'Index CPR'!F58</f>
        <v>11387.1</v>
      </c>
      <c r="G58" s="12">
        <f>'Index CPR'!G58</f>
        <v>11395.116666666667</v>
      </c>
      <c r="H58" s="12">
        <f>'Index CPR'!H58</f>
        <v>11399.125</v>
      </c>
      <c r="I58" s="12">
        <f>'Index CPR'!I58</f>
        <v>11391.108333333334</v>
      </c>
      <c r="J58" s="12">
        <f t="shared" si="0"/>
        <v>11391.108333333334</v>
      </c>
      <c r="K58" s="12">
        <f t="shared" si="1"/>
        <v>11399.125</v>
      </c>
      <c r="L58" t="str">
        <f t="shared" si="9"/>
        <v>Bullish</v>
      </c>
      <c r="M58" s="29">
        <f t="shared" si="7"/>
        <v>7.0351773493614295E-2</v>
      </c>
      <c r="N58" s="13">
        <f t="shared" si="2"/>
        <v>0.50065305752317235</v>
      </c>
      <c r="O58" s="12">
        <f>'Index CPR'!N58</f>
        <v>27769.55</v>
      </c>
      <c r="P58" s="12">
        <f>'Index CPR'!O58</f>
        <v>27994</v>
      </c>
      <c r="Q58" s="12">
        <f>'Index CPR'!P58</f>
        <v>27766.05</v>
      </c>
      <c r="R58" s="12">
        <f>'Index CPR'!Q58</f>
        <v>27898.5</v>
      </c>
      <c r="S58" s="12">
        <f>'Index CPR'!R58</f>
        <v>27886.183333333334</v>
      </c>
      <c r="T58" s="12">
        <f>'Index CPR'!S58</f>
        <v>27880.025000000001</v>
      </c>
      <c r="U58" s="12">
        <f>'Index CPR'!T58</f>
        <v>27892.341666666667</v>
      </c>
      <c r="V58" s="12">
        <f t="shared" si="3"/>
        <v>27880.025000000001</v>
      </c>
      <c r="W58" s="12">
        <f t="shared" si="4"/>
        <v>27892.341666666667</v>
      </c>
      <c r="X58" t="str">
        <f t="shared" si="8"/>
        <v>Bullish</v>
      </c>
      <c r="Y58" s="29">
        <f t="shared" si="5"/>
        <v>4.4167631401688279E-2</v>
      </c>
      <c r="Z58" s="12">
        <f t="shared" si="6"/>
        <v>0.81742989807975652</v>
      </c>
    </row>
    <row r="59" spans="1:26" x14ac:dyDescent="0.3">
      <c r="A59" s="40">
        <f>'Index CPR'!A59</f>
        <v>43319</v>
      </c>
      <c r="B59" t="str">
        <f>'Index CPR'!B59</f>
        <v>Tuesday</v>
      </c>
      <c r="C59">
        <f>'Index CPR'!C59</f>
        <v>11423.15</v>
      </c>
      <c r="D59">
        <f>'Index CPR'!D59</f>
        <v>11428.95</v>
      </c>
      <c r="E59">
        <f>'Index CPR'!E59</f>
        <v>11359.7</v>
      </c>
      <c r="F59">
        <f>'Index CPR'!F59</f>
        <v>11389.45</v>
      </c>
      <c r="G59" s="12">
        <f>'Index CPR'!G59</f>
        <v>11392.700000000003</v>
      </c>
      <c r="H59" s="12">
        <f>'Index CPR'!H59</f>
        <v>11394.325000000001</v>
      </c>
      <c r="I59" s="12">
        <f>'Index CPR'!I59</f>
        <v>11391.075000000004</v>
      </c>
      <c r="J59" s="12">
        <f t="shared" si="0"/>
        <v>11391.075000000004</v>
      </c>
      <c r="K59" s="12">
        <f t="shared" si="1"/>
        <v>11394.325000000001</v>
      </c>
      <c r="L59" t="str">
        <f t="shared" si="9"/>
        <v>Mod Bearish</v>
      </c>
      <c r="M59" s="29">
        <f t="shared" si="7"/>
        <v>2.8527039244396511E-2</v>
      </c>
      <c r="N59" s="13">
        <f t="shared" si="2"/>
        <v>0.60784537466974453</v>
      </c>
      <c r="O59" s="12">
        <f>'Index CPR'!N59</f>
        <v>27972.95</v>
      </c>
      <c r="P59" s="12">
        <f>'Index CPR'!O59</f>
        <v>27988.2</v>
      </c>
      <c r="Q59" s="12">
        <f>'Index CPR'!P59</f>
        <v>27827.3</v>
      </c>
      <c r="R59" s="12">
        <f>'Index CPR'!Q59</f>
        <v>27875.9</v>
      </c>
      <c r="S59" s="12">
        <f>'Index CPR'!R59</f>
        <v>27897.133333333331</v>
      </c>
      <c r="T59" s="12">
        <f>'Index CPR'!S59</f>
        <v>27907.75</v>
      </c>
      <c r="U59" s="12">
        <f>'Index CPR'!T59</f>
        <v>27886.516666666663</v>
      </c>
      <c r="V59" s="12">
        <f t="shared" si="3"/>
        <v>27886.516666666663</v>
      </c>
      <c r="W59" s="12">
        <f t="shared" si="4"/>
        <v>27907.75</v>
      </c>
      <c r="X59" t="str">
        <f t="shared" si="8"/>
        <v>Mod Bullish</v>
      </c>
      <c r="Y59" s="29">
        <f t="shared" si="5"/>
        <v>7.6112957842755222E-2</v>
      </c>
      <c r="Z59" s="12">
        <f t="shared" si="6"/>
        <v>0.57676177002655515</v>
      </c>
    </row>
    <row r="60" spans="1:26" x14ac:dyDescent="0.3">
      <c r="A60" s="40">
        <f>'Index CPR'!A60</f>
        <v>43320</v>
      </c>
      <c r="B60" t="str">
        <f>'Index CPR'!B60</f>
        <v>Wednesday</v>
      </c>
      <c r="C60">
        <f>'Index CPR'!C60</f>
        <v>11412.5</v>
      </c>
      <c r="D60">
        <f>'Index CPR'!D60</f>
        <v>11459.95</v>
      </c>
      <c r="E60">
        <f>'Index CPR'!E60</f>
        <v>11379.3</v>
      </c>
      <c r="F60">
        <f>'Index CPR'!F60</f>
        <v>11450</v>
      </c>
      <c r="G60" s="12">
        <f>'Index CPR'!G60</f>
        <v>11429.75</v>
      </c>
      <c r="H60" s="12">
        <f>'Index CPR'!H60</f>
        <v>11419.625</v>
      </c>
      <c r="I60" s="12">
        <f>'Index CPR'!I60</f>
        <v>11439.875</v>
      </c>
      <c r="J60" s="12">
        <f t="shared" si="0"/>
        <v>11419.625</v>
      </c>
      <c r="K60" s="12">
        <f t="shared" si="1"/>
        <v>11439.875</v>
      </c>
      <c r="L60" t="str">
        <f t="shared" si="9"/>
        <v>Bullish</v>
      </c>
      <c r="M60" s="29">
        <f t="shared" si="7"/>
        <v>0.17716922942321572</v>
      </c>
      <c r="N60" s="13">
        <f t="shared" si="2"/>
        <v>0.70561473348062254</v>
      </c>
      <c r="O60" s="12">
        <f>'Index CPR'!N60</f>
        <v>27930.55</v>
      </c>
      <c r="P60" s="12">
        <f>'Index CPR'!O60</f>
        <v>28128.65</v>
      </c>
      <c r="Q60" s="12">
        <f>'Index CPR'!P60</f>
        <v>27858.75</v>
      </c>
      <c r="R60" s="12">
        <f>'Index CPR'!Q60</f>
        <v>28062.45</v>
      </c>
      <c r="S60" s="12">
        <f>'Index CPR'!R60</f>
        <v>28016.616666666669</v>
      </c>
      <c r="T60" s="12">
        <f>'Index CPR'!S60</f>
        <v>27993.7</v>
      </c>
      <c r="U60" s="12">
        <f>'Index CPR'!T60</f>
        <v>28039.533333333336</v>
      </c>
      <c r="V60" s="12">
        <f t="shared" si="3"/>
        <v>27993.7</v>
      </c>
      <c r="W60" s="12">
        <f t="shared" si="4"/>
        <v>28039.533333333336</v>
      </c>
      <c r="X60" t="str">
        <f t="shared" si="8"/>
        <v>Bullish</v>
      </c>
      <c r="Y60" s="29">
        <f t="shared" si="5"/>
        <v>0.16359339130290806</v>
      </c>
      <c r="Z60" s="12">
        <f t="shared" si="6"/>
        <v>0.96335686500333351</v>
      </c>
    </row>
    <row r="61" spans="1:26" x14ac:dyDescent="0.3">
      <c r="A61" s="40">
        <f>'Index CPR'!A61</f>
        <v>43321</v>
      </c>
      <c r="B61" t="str">
        <f>'Index CPR'!B61</f>
        <v>Thursday</v>
      </c>
      <c r="C61">
        <f>'Index CPR'!C61</f>
        <v>11493.25</v>
      </c>
      <c r="D61">
        <f>'Index CPR'!D61</f>
        <v>11495.2</v>
      </c>
      <c r="E61">
        <f>'Index CPR'!E61</f>
        <v>11454.1</v>
      </c>
      <c r="F61">
        <f>'Index CPR'!F61</f>
        <v>11470.7</v>
      </c>
      <c r="G61" s="12">
        <f>'Index CPR'!G61</f>
        <v>11473.333333333334</v>
      </c>
      <c r="H61" s="12">
        <f>'Index CPR'!H61</f>
        <v>11474.650000000001</v>
      </c>
      <c r="I61" s="12">
        <f>'Index CPR'!I61</f>
        <v>11472.016666666666</v>
      </c>
      <c r="J61" s="12">
        <f t="shared" si="0"/>
        <v>11472.016666666666</v>
      </c>
      <c r="K61" s="12">
        <f t="shared" si="1"/>
        <v>11474.650000000001</v>
      </c>
      <c r="L61" t="str">
        <f t="shared" si="9"/>
        <v>Bullish</v>
      </c>
      <c r="M61" s="29">
        <f t="shared" si="7"/>
        <v>2.2951772225465114E-2</v>
      </c>
      <c r="N61" s="13">
        <f t="shared" si="2"/>
        <v>0.35822196397443662</v>
      </c>
      <c r="O61" s="12">
        <f>'Index CPR'!N61</f>
        <v>28173.65</v>
      </c>
      <c r="P61" s="12">
        <f>'Index CPR'!O61</f>
        <v>28363.4</v>
      </c>
      <c r="Q61" s="12">
        <f>'Index CPR'!P61</f>
        <v>28132</v>
      </c>
      <c r="R61" s="12">
        <f>'Index CPR'!Q61</f>
        <v>28320</v>
      </c>
      <c r="S61" s="12">
        <f>'Index CPR'!R61</f>
        <v>28271.8</v>
      </c>
      <c r="T61" s="12">
        <f>'Index CPR'!S61</f>
        <v>28247.7</v>
      </c>
      <c r="U61" s="12">
        <f>'Index CPR'!T61</f>
        <v>28295.899999999998</v>
      </c>
      <c r="V61" s="12">
        <f t="shared" si="3"/>
        <v>28247.7</v>
      </c>
      <c r="W61" s="12">
        <f t="shared" si="4"/>
        <v>28295.899999999998</v>
      </c>
      <c r="X61" t="str">
        <f t="shared" si="8"/>
        <v>Bullish</v>
      </c>
      <c r="Y61" s="29">
        <f t="shared" si="5"/>
        <v>0.17048790667731481</v>
      </c>
      <c r="Z61" s="12">
        <f t="shared" si="6"/>
        <v>0.81848343579114691</v>
      </c>
    </row>
    <row r="62" spans="1:26" x14ac:dyDescent="0.3">
      <c r="A62" s="40">
        <f>'Index CPR'!A62</f>
        <v>43322</v>
      </c>
      <c r="B62" t="str">
        <f>'Index CPR'!B62</f>
        <v>Friday</v>
      </c>
      <c r="C62">
        <f>'Index CPR'!C62</f>
        <v>11474.95</v>
      </c>
      <c r="D62">
        <f>'Index CPR'!D62</f>
        <v>11478.75</v>
      </c>
      <c r="E62">
        <f>'Index CPR'!E62</f>
        <v>11419.65</v>
      </c>
      <c r="F62">
        <f>'Index CPR'!F62</f>
        <v>11429.5</v>
      </c>
      <c r="G62" s="12">
        <f>'Index CPR'!G62</f>
        <v>11442.633333333333</v>
      </c>
      <c r="H62" s="12">
        <f>'Index CPR'!H62</f>
        <v>11449.2</v>
      </c>
      <c r="I62" s="12">
        <f>'Index CPR'!I62</f>
        <v>11436.066666666666</v>
      </c>
      <c r="J62" s="12">
        <f t="shared" si="0"/>
        <v>11436.066666666666</v>
      </c>
      <c r="K62" s="12">
        <f t="shared" si="1"/>
        <v>11449.2</v>
      </c>
      <c r="L62" t="str">
        <f t="shared" si="9"/>
        <v>Bearish</v>
      </c>
      <c r="M62" s="29">
        <f t="shared" si="7"/>
        <v>0.11477544504617262</v>
      </c>
      <c r="N62" s="13">
        <f t="shared" si="2"/>
        <v>0.51648950270771321</v>
      </c>
      <c r="O62" s="12">
        <f>'Index CPR'!N62</f>
        <v>28348.95</v>
      </c>
      <c r="P62" s="12">
        <f>'Index CPR'!O62</f>
        <v>28377.9</v>
      </c>
      <c r="Q62" s="12">
        <f>'Index CPR'!P62</f>
        <v>28087.65</v>
      </c>
      <c r="R62" s="12">
        <f>'Index CPR'!Q62</f>
        <v>28124.25</v>
      </c>
      <c r="S62" s="12">
        <f>'Index CPR'!R62</f>
        <v>28196.600000000002</v>
      </c>
      <c r="T62" s="12">
        <f>'Index CPR'!S62</f>
        <v>28232.775000000001</v>
      </c>
      <c r="U62" s="12">
        <f>'Index CPR'!T62</f>
        <v>28160.425000000003</v>
      </c>
      <c r="V62" s="12">
        <f t="shared" si="3"/>
        <v>28160.425000000003</v>
      </c>
      <c r="W62" s="12">
        <f t="shared" si="4"/>
        <v>28232.775000000001</v>
      </c>
      <c r="X62" t="str">
        <f t="shared" si="8"/>
        <v>Bearish</v>
      </c>
      <c r="Y62" s="29">
        <f t="shared" si="5"/>
        <v>0.25659122021803527</v>
      </c>
      <c r="Z62" s="12">
        <f t="shared" si="6"/>
        <v>1.0293794287254492</v>
      </c>
    </row>
    <row r="63" spans="1:26" x14ac:dyDescent="0.3">
      <c r="A63" s="40">
        <f>'Index CPR'!A63</f>
        <v>43325</v>
      </c>
      <c r="B63" t="str">
        <f>'Index CPR'!B63</f>
        <v>Monday</v>
      </c>
      <c r="C63">
        <f>'Index CPR'!C63</f>
        <v>11369.6</v>
      </c>
      <c r="D63">
        <f>'Index CPR'!D63</f>
        <v>11406.3</v>
      </c>
      <c r="E63">
        <f>'Index CPR'!E63</f>
        <v>11340.3</v>
      </c>
      <c r="F63">
        <f>'Index CPR'!F63</f>
        <v>11355.75</v>
      </c>
      <c r="G63" s="12">
        <f>'Index CPR'!G63</f>
        <v>11367.449999999999</v>
      </c>
      <c r="H63" s="12">
        <f>'Index CPR'!H63</f>
        <v>11373.3</v>
      </c>
      <c r="I63" s="12">
        <f>'Index CPR'!I63</f>
        <v>11361.599999999999</v>
      </c>
      <c r="J63" s="12">
        <f t="shared" si="0"/>
        <v>11361.599999999999</v>
      </c>
      <c r="K63" s="12">
        <f t="shared" si="1"/>
        <v>11373.3</v>
      </c>
      <c r="L63" t="str">
        <f t="shared" si="9"/>
        <v>Bearish</v>
      </c>
      <c r="M63" s="29">
        <f t="shared" si="7"/>
        <v>0.10292545821622905</v>
      </c>
      <c r="N63" s="13">
        <f t="shared" si="2"/>
        <v>0.58060514891202519</v>
      </c>
      <c r="O63" s="12">
        <f>'Index CPR'!N63</f>
        <v>27760.799999999999</v>
      </c>
      <c r="P63" s="12">
        <f>'Index CPR'!O63</f>
        <v>27911.85</v>
      </c>
      <c r="Q63" s="12">
        <f>'Index CPR'!P63</f>
        <v>27739.5</v>
      </c>
      <c r="R63" s="12">
        <f>'Index CPR'!Q63</f>
        <v>27794.400000000001</v>
      </c>
      <c r="S63" s="12">
        <f>'Index CPR'!R63</f>
        <v>27815.25</v>
      </c>
      <c r="T63" s="12">
        <f>'Index CPR'!S63</f>
        <v>27825.674999999999</v>
      </c>
      <c r="U63" s="12">
        <f>'Index CPR'!T63</f>
        <v>27804.825000000001</v>
      </c>
      <c r="V63" s="12">
        <f t="shared" si="3"/>
        <v>27804.825000000001</v>
      </c>
      <c r="W63" s="12">
        <f t="shared" si="4"/>
        <v>27825.674999999999</v>
      </c>
      <c r="X63" t="str">
        <f t="shared" si="8"/>
        <v>Bearish</v>
      </c>
      <c r="Y63" s="29">
        <f t="shared" si="5"/>
        <v>7.4958880470240408E-2</v>
      </c>
      <c r="Z63" s="12">
        <f t="shared" si="6"/>
        <v>0.61962412705260084</v>
      </c>
    </row>
    <row r="64" spans="1:26" x14ac:dyDescent="0.3">
      <c r="A64" s="40">
        <f>'Index CPR'!A64</f>
        <v>43326</v>
      </c>
      <c r="B64" t="str">
        <f>'Index CPR'!B64</f>
        <v>Tuesday</v>
      </c>
      <c r="C64">
        <f>'Index CPR'!C64</f>
        <v>11381.7</v>
      </c>
      <c r="D64">
        <f>'Index CPR'!D64</f>
        <v>11452.45</v>
      </c>
      <c r="E64">
        <f>'Index CPR'!E64</f>
        <v>11370.8</v>
      </c>
      <c r="F64">
        <f>'Index CPR'!F64</f>
        <v>11435.1</v>
      </c>
      <c r="G64" s="12">
        <f>'Index CPR'!G64</f>
        <v>11419.449999999999</v>
      </c>
      <c r="H64" s="12">
        <f>'Index CPR'!H64</f>
        <v>11411.625</v>
      </c>
      <c r="I64" s="12">
        <f>'Index CPR'!I64</f>
        <v>11427.274999999998</v>
      </c>
      <c r="J64" s="12">
        <f t="shared" si="0"/>
        <v>11411.625</v>
      </c>
      <c r="K64" s="12">
        <f t="shared" si="1"/>
        <v>11427.274999999998</v>
      </c>
      <c r="L64" t="str">
        <f t="shared" si="9"/>
        <v>Bullish</v>
      </c>
      <c r="M64" s="29">
        <f t="shared" si="7"/>
        <v>0.13704688054151312</v>
      </c>
      <c r="N64" s="13">
        <f t="shared" si="2"/>
        <v>0.71500816589241567</v>
      </c>
      <c r="O64" s="12">
        <f>'Index CPR'!N64</f>
        <v>27864.400000000001</v>
      </c>
      <c r="P64" s="12">
        <f>'Index CPR'!O64</f>
        <v>28053.05</v>
      </c>
      <c r="Q64" s="12">
        <f>'Index CPR'!P64</f>
        <v>27854.9</v>
      </c>
      <c r="R64" s="12">
        <f>'Index CPR'!Q64</f>
        <v>28021.7</v>
      </c>
      <c r="S64" s="12">
        <f>'Index CPR'!R64</f>
        <v>27976.55</v>
      </c>
      <c r="T64" s="12">
        <f>'Index CPR'!S64</f>
        <v>27953.974999999999</v>
      </c>
      <c r="U64" s="12">
        <f>'Index CPR'!T64</f>
        <v>27999.125</v>
      </c>
      <c r="V64" s="12">
        <f t="shared" si="3"/>
        <v>27953.974999999999</v>
      </c>
      <c r="W64" s="12">
        <f t="shared" si="4"/>
        <v>27999.125</v>
      </c>
      <c r="X64" t="str">
        <f t="shared" si="8"/>
        <v>Bullish</v>
      </c>
      <c r="Y64" s="29">
        <f t="shared" si="5"/>
        <v>0.16138516007156514</v>
      </c>
      <c r="Z64" s="12">
        <f t="shared" si="6"/>
        <v>0.70827174901836654</v>
      </c>
    </row>
    <row r="65" spans="1:26" x14ac:dyDescent="0.3">
      <c r="A65" s="40">
        <f>'Index CPR'!A65</f>
        <v>43328</v>
      </c>
      <c r="B65" t="str">
        <f>'Index CPR'!B65</f>
        <v>Thursday</v>
      </c>
      <c r="C65">
        <f>'Index CPR'!C65</f>
        <v>11397.15</v>
      </c>
      <c r="D65">
        <f>'Index CPR'!D65</f>
        <v>11449.85</v>
      </c>
      <c r="E65">
        <f>'Index CPR'!E65</f>
        <v>11366.25</v>
      </c>
      <c r="F65">
        <f>'Index CPR'!F65</f>
        <v>11385.05</v>
      </c>
      <c r="G65" s="12">
        <f>'Index CPR'!G65</f>
        <v>11400.383333333331</v>
      </c>
      <c r="H65" s="12">
        <f>'Index CPR'!H65</f>
        <v>11408.05</v>
      </c>
      <c r="I65" s="12">
        <f>'Index CPR'!I65</f>
        <v>11392.716666666664</v>
      </c>
      <c r="J65" s="12">
        <f t="shared" si="0"/>
        <v>11392.716666666664</v>
      </c>
      <c r="K65" s="12">
        <f t="shared" si="1"/>
        <v>11408.05</v>
      </c>
      <c r="L65" t="str">
        <f t="shared" si="9"/>
        <v>Bearish</v>
      </c>
      <c r="M65" s="29">
        <f t="shared" si="7"/>
        <v>0.1344984013695659</v>
      </c>
      <c r="N65" s="13">
        <f t="shared" si="2"/>
        <v>0.73330867529308552</v>
      </c>
      <c r="O65" s="12">
        <f>'Index CPR'!N65</f>
        <v>27836.15</v>
      </c>
      <c r="P65" s="12">
        <f>'Index CPR'!O65</f>
        <v>28013.1</v>
      </c>
      <c r="Q65" s="12">
        <f>'Index CPR'!P65</f>
        <v>27779.5</v>
      </c>
      <c r="R65" s="12">
        <f>'Index CPR'!Q65</f>
        <v>27826.55</v>
      </c>
      <c r="S65" s="12">
        <f>'Index CPR'!R65</f>
        <v>27873.05</v>
      </c>
      <c r="T65" s="12">
        <f>'Index CPR'!S65</f>
        <v>27896.3</v>
      </c>
      <c r="U65" s="12">
        <f>'Index CPR'!T65</f>
        <v>27849.8</v>
      </c>
      <c r="V65" s="12">
        <f t="shared" si="3"/>
        <v>27849.8</v>
      </c>
      <c r="W65" s="12">
        <f t="shared" si="4"/>
        <v>27896.3</v>
      </c>
      <c r="X65" t="str">
        <f t="shared" si="8"/>
        <v>Bearish</v>
      </c>
      <c r="Y65" s="29">
        <f t="shared" si="5"/>
        <v>0.16682781396366742</v>
      </c>
      <c r="Z65" s="12">
        <f t="shared" si="6"/>
        <v>0.83808553423467669</v>
      </c>
    </row>
    <row r="66" spans="1:26" x14ac:dyDescent="0.3">
      <c r="A66" s="40">
        <f>'Index CPR'!A66</f>
        <v>43329</v>
      </c>
      <c r="B66" t="str">
        <f>'Index CPR'!B66</f>
        <v>Friday</v>
      </c>
      <c r="C66">
        <f>'Index CPR'!C66</f>
        <v>11437.15</v>
      </c>
      <c r="D66">
        <f>'Index CPR'!D66</f>
        <v>11486.45</v>
      </c>
      <c r="E66">
        <f>'Index CPR'!E66</f>
        <v>11431.8</v>
      </c>
      <c r="F66">
        <f>'Index CPR'!F66</f>
        <v>11470.75</v>
      </c>
      <c r="G66" s="12">
        <f>'Index CPR'!G66</f>
        <v>11463</v>
      </c>
      <c r="H66" s="12">
        <f>'Index CPR'!H66</f>
        <v>11459.125</v>
      </c>
      <c r="I66" s="12">
        <f>'Index CPR'!I66</f>
        <v>11466.875</v>
      </c>
      <c r="J66" s="12">
        <f t="shared" si="0"/>
        <v>11459.125</v>
      </c>
      <c r="K66" s="12">
        <f t="shared" si="1"/>
        <v>11466.875</v>
      </c>
      <c r="L66" t="str">
        <f t="shared" si="9"/>
        <v>Bullish</v>
      </c>
      <c r="M66" s="29">
        <f t="shared" si="7"/>
        <v>6.7608828404431651E-2</v>
      </c>
      <c r="N66" s="13">
        <f t="shared" si="2"/>
        <v>0.47675128674868233</v>
      </c>
      <c r="O66" s="12">
        <f>'Index CPR'!N66</f>
        <v>27991.75</v>
      </c>
      <c r="P66" s="12">
        <f>'Index CPR'!O66</f>
        <v>28178.15</v>
      </c>
      <c r="Q66" s="12">
        <f>'Index CPR'!P66</f>
        <v>27953.8</v>
      </c>
      <c r="R66" s="12">
        <f>'Index CPR'!Q66</f>
        <v>28128.55</v>
      </c>
      <c r="S66" s="12">
        <f>'Index CPR'!R66</f>
        <v>28086.833333333332</v>
      </c>
      <c r="T66" s="12">
        <f>'Index CPR'!S66</f>
        <v>28065.974999999999</v>
      </c>
      <c r="U66" s="12">
        <f>'Index CPR'!T66</f>
        <v>28107.691666666666</v>
      </c>
      <c r="V66" s="12">
        <f t="shared" si="3"/>
        <v>28065.974999999999</v>
      </c>
      <c r="W66" s="12">
        <f t="shared" si="4"/>
        <v>28107.691666666666</v>
      </c>
      <c r="X66" t="str">
        <f t="shared" si="8"/>
        <v>Bullish</v>
      </c>
      <c r="Y66" s="29">
        <f t="shared" si="5"/>
        <v>0.14852748322167736</v>
      </c>
      <c r="Z66" s="12">
        <f t="shared" si="6"/>
        <v>0.7987728532349162</v>
      </c>
    </row>
    <row r="67" spans="1:26" x14ac:dyDescent="0.3">
      <c r="A67" s="40">
        <f>'Index CPR'!A67</f>
        <v>43332</v>
      </c>
      <c r="B67" t="str">
        <f>'Index CPR'!B67</f>
        <v>Monday</v>
      </c>
      <c r="C67">
        <f>'Index CPR'!C67</f>
        <v>11502.1</v>
      </c>
      <c r="D67">
        <f>'Index CPR'!D67</f>
        <v>11565.3</v>
      </c>
      <c r="E67">
        <f>'Index CPR'!E67</f>
        <v>11499.65</v>
      </c>
      <c r="F67">
        <f>'Index CPR'!F67</f>
        <v>11551.75</v>
      </c>
      <c r="G67" s="12">
        <f>'Index CPR'!G67</f>
        <v>11538.9</v>
      </c>
      <c r="H67" s="12">
        <f>'Index CPR'!H67</f>
        <v>11532.474999999999</v>
      </c>
      <c r="I67" s="12">
        <f>'Index CPR'!I67</f>
        <v>11545.325000000001</v>
      </c>
      <c r="J67" s="12">
        <f t="shared" ref="J67:J88" si="10">MIN(H67:I67)</f>
        <v>11532.474999999999</v>
      </c>
      <c r="K67" s="12">
        <f t="shared" ref="K67:K88" si="11">MAX(H67:I67)</f>
        <v>11545.325000000001</v>
      </c>
      <c r="L67" t="str">
        <f t="shared" si="9"/>
        <v>Bullish</v>
      </c>
      <c r="M67" s="29">
        <f t="shared" si="7"/>
        <v>0.1113624348941596</v>
      </c>
      <c r="N67" s="13">
        <f t="shared" ref="N67:N88" si="12">(D67-E67)*100/G67</f>
        <v>0.56894504675488689</v>
      </c>
      <c r="O67" s="12">
        <f>'Index CPR'!N67</f>
        <v>28171.65</v>
      </c>
      <c r="P67" s="12">
        <f>'Index CPR'!O67</f>
        <v>28322.3</v>
      </c>
      <c r="Q67" s="12">
        <f>'Index CPR'!P67</f>
        <v>28171.65</v>
      </c>
      <c r="R67" s="12">
        <f>'Index CPR'!Q67</f>
        <v>28274.25</v>
      </c>
      <c r="S67" s="12">
        <f>'Index CPR'!R67</f>
        <v>28256.066666666666</v>
      </c>
      <c r="T67" s="12">
        <f>'Index CPR'!S67</f>
        <v>28246.974999999999</v>
      </c>
      <c r="U67" s="12">
        <f>'Index CPR'!T67</f>
        <v>28265.158333333333</v>
      </c>
      <c r="V67" s="12">
        <f t="shared" ref="V67:V88" si="13">MIN(T67:U67)</f>
        <v>28246.974999999999</v>
      </c>
      <c r="W67" s="12">
        <f t="shared" ref="W67:W88" si="14">MAX(T67:U67)</f>
        <v>28265.158333333333</v>
      </c>
      <c r="X67" t="str">
        <f t="shared" si="8"/>
        <v>Bullish</v>
      </c>
      <c r="Y67" s="29">
        <f t="shared" ref="Y67:Y88" si="15">(W67-V67)*100/S67</f>
        <v>6.4351962174498123E-2</v>
      </c>
      <c r="Z67" s="12">
        <f t="shared" ref="Z67:Z88" si="16">(P67-Q67)*100/S67</f>
        <v>0.53315984060059485</v>
      </c>
    </row>
    <row r="68" spans="1:26" x14ac:dyDescent="0.3">
      <c r="A68" s="40">
        <f>'Index CPR'!A68</f>
        <v>43333</v>
      </c>
      <c r="B68" t="str">
        <f>'Index CPR'!B68</f>
        <v>Tuesday</v>
      </c>
      <c r="C68">
        <f>'Index CPR'!C68</f>
        <v>11576.2</v>
      </c>
      <c r="D68">
        <f>'Index CPR'!D68</f>
        <v>11581.75</v>
      </c>
      <c r="E68">
        <f>'Index CPR'!E68</f>
        <v>11539.6</v>
      </c>
      <c r="F68">
        <f>'Index CPR'!F68</f>
        <v>11570.9</v>
      </c>
      <c r="G68" s="12">
        <f>'Index CPR'!G68</f>
        <v>11564.083333333334</v>
      </c>
      <c r="H68" s="12">
        <f>'Index CPR'!H68</f>
        <v>11560.674999999999</v>
      </c>
      <c r="I68" s="12">
        <f>'Index CPR'!I68</f>
        <v>11567.491666666669</v>
      </c>
      <c r="J68" s="12">
        <f t="shared" si="10"/>
        <v>11560.674999999999</v>
      </c>
      <c r="K68" s="12">
        <f t="shared" si="11"/>
        <v>11567.491666666669</v>
      </c>
      <c r="L68" t="str">
        <f t="shared" si="9"/>
        <v>Bullish</v>
      </c>
      <c r="M68" s="29">
        <f t="shared" ref="M68:M88" si="17">(K68-J68)*100/G68</f>
        <v>5.8946882949384959E-2</v>
      </c>
      <c r="N68" s="13">
        <f t="shared" si="12"/>
        <v>0.36449062831035434</v>
      </c>
      <c r="O68" s="12">
        <f>'Index CPR'!N68</f>
        <v>28295.85</v>
      </c>
      <c r="P68" s="12">
        <f>'Index CPR'!O68</f>
        <v>28305.95</v>
      </c>
      <c r="Q68" s="12">
        <f>'Index CPR'!P68</f>
        <v>28151.9</v>
      </c>
      <c r="R68" s="12">
        <f>'Index CPR'!Q68</f>
        <v>28305.95</v>
      </c>
      <c r="S68" s="12">
        <f>'Index CPR'!R68</f>
        <v>28254.600000000002</v>
      </c>
      <c r="T68" s="12">
        <f>'Index CPR'!S68</f>
        <v>28228.925000000003</v>
      </c>
      <c r="U68" s="12">
        <f>'Index CPR'!T68</f>
        <v>28280.275000000001</v>
      </c>
      <c r="V68" s="12">
        <f t="shared" si="13"/>
        <v>28228.925000000003</v>
      </c>
      <c r="W68" s="12">
        <f t="shared" si="14"/>
        <v>28280.275000000001</v>
      </c>
      <c r="X68" t="str">
        <f t="shared" ref="X68:X88" si="18">_xlfn.IFS(AND(V68&gt;W67),"Bullish",AND(V68&gt;V67,V68&lt;W67,W68&gt;W67),"Mod Bullish",W68&lt;V67,"Bearish",AND(W68&lt;W67,W68&gt;V67,V68&lt;V67),"Mod Bearish",AND(W68&lt;W67,V68&gt;V67),"Inside",AND(W68&gt;W67,V68&lt;V67),"Outside")</f>
        <v>Outside</v>
      </c>
      <c r="Y68" s="29">
        <f t="shared" si="15"/>
        <v>0.18174031839062857</v>
      </c>
      <c r="Z68" s="12">
        <f t="shared" si="16"/>
        <v>0.54522095517189861</v>
      </c>
    </row>
    <row r="69" spans="1:26" x14ac:dyDescent="0.3">
      <c r="A69" s="40">
        <f>'Index CPR'!A69</f>
        <v>43335</v>
      </c>
      <c r="B69" t="str">
        <f>'Index CPR'!B69</f>
        <v>Thursday</v>
      </c>
      <c r="C69">
        <f>'Index CPR'!C69</f>
        <v>11620.7</v>
      </c>
      <c r="D69">
        <f>'Index CPR'!D69</f>
        <v>11620.7</v>
      </c>
      <c r="E69">
        <f>'Index CPR'!E69</f>
        <v>11546.7</v>
      </c>
      <c r="F69">
        <f>'Index CPR'!F69</f>
        <v>11582.75</v>
      </c>
      <c r="G69" s="12">
        <f>'Index CPR'!G69</f>
        <v>11583.383333333333</v>
      </c>
      <c r="H69" s="12">
        <f>'Index CPR'!H69</f>
        <v>11583.7</v>
      </c>
      <c r="I69" s="12">
        <f>'Index CPR'!I69</f>
        <v>11583.066666666666</v>
      </c>
      <c r="J69" s="12">
        <f t="shared" si="10"/>
        <v>11583.066666666666</v>
      </c>
      <c r="K69" s="12">
        <f t="shared" si="11"/>
        <v>11583.7</v>
      </c>
      <c r="L69" t="str">
        <f t="shared" ref="L69:L88" si="19">_xlfn.IFS(AND(J69&gt;K68),"Bullish",AND(J69&gt;J68,J69&lt;K68,K69&gt;K68),"Mod Bullish",K69&lt;J68,"Bearish",AND(K69&lt;K68,K69&gt;J68,J69&lt;J68),"Mod Bearish",AND(K69&lt;K68,J69&gt;J68),"Inside",AND(K69&gt;K68,J69&lt;J68),"Outside")</f>
        <v>Bullish</v>
      </c>
      <c r="M69" s="29">
        <f t="shared" si="17"/>
        <v>5.4676022981342328E-3</v>
      </c>
      <c r="N69" s="13">
        <f t="shared" si="12"/>
        <v>0.63884616325397159</v>
      </c>
      <c r="O69" s="12">
        <f>'Index CPR'!N69</f>
        <v>28321.95</v>
      </c>
      <c r="P69" s="12">
        <f>'Index CPR'!O69</f>
        <v>28325.45</v>
      </c>
      <c r="Q69" s="12">
        <f>'Index CPR'!P69</f>
        <v>27965.35</v>
      </c>
      <c r="R69" s="12">
        <f>'Index CPR'!Q69</f>
        <v>28027.9</v>
      </c>
      <c r="S69" s="12">
        <f>'Index CPR'!R69</f>
        <v>28106.233333333337</v>
      </c>
      <c r="T69" s="12">
        <f>'Index CPR'!S69</f>
        <v>28145.4</v>
      </c>
      <c r="U69" s="12">
        <f>'Index CPR'!T69</f>
        <v>28067.066666666673</v>
      </c>
      <c r="V69" s="12">
        <f t="shared" si="13"/>
        <v>28067.066666666673</v>
      </c>
      <c r="W69" s="12">
        <f t="shared" si="14"/>
        <v>28145.4</v>
      </c>
      <c r="X69" t="str">
        <f t="shared" si="18"/>
        <v>Bearish</v>
      </c>
      <c r="Y69" s="29">
        <f t="shared" si="15"/>
        <v>0.27870448666782743</v>
      </c>
      <c r="Z69" s="12">
        <f t="shared" si="16"/>
        <v>1.2812104550947849</v>
      </c>
    </row>
    <row r="70" spans="1:26" x14ac:dyDescent="0.3">
      <c r="A70" s="40">
        <f>'Index CPR'!A70</f>
        <v>43336</v>
      </c>
      <c r="B70" t="str">
        <f>'Index CPR'!B70</f>
        <v>Friday</v>
      </c>
      <c r="C70">
        <f>'Index CPR'!C70</f>
        <v>11566.6</v>
      </c>
      <c r="D70">
        <f>'Index CPR'!D70</f>
        <v>11604.6</v>
      </c>
      <c r="E70">
        <f>'Index CPR'!E70</f>
        <v>11532</v>
      </c>
      <c r="F70">
        <f>'Index CPR'!F70</f>
        <v>11557.1</v>
      </c>
      <c r="G70" s="12">
        <f>'Index CPR'!G70</f>
        <v>11564.566666666666</v>
      </c>
      <c r="H70" s="12">
        <f>'Index CPR'!H70</f>
        <v>11568.3</v>
      </c>
      <c r="I70" s="12">
        <f>'Index CPR'!I70</f>
        <v>11560.833333333332</v>
      </c>
      <c r="J70" s="12">
        <f t="shared" si="10"/>
        <v>11560.833333333332</v>
      </c>
      <c r="K70" s="12">
        <f t="shared" si="11"/>
        <v>11568.3</v>
      </c>
      <c r="L70" t="str">
        <f t="shared" si="19"/>
        <v>Bearish</v>
      </c>
      <c r="M70" s="29">
        <f t="shared" si="17"/>
        <v>6.4565036303425277E-2</v>
      </c>
      <c r="N70" s="13">
        <f t="shared" si="12"/>
        <v>0.62777968334308853</v>
      </c>
      <c r="O70" s="12">
        <f>'Index CPR'!N70</f>
        <v>27954.25</v>
      </c>
      <c r="P70" s="12">
        <f>'Index CPR'!O70</f>
        <v>28122.75</v>
      </c>
      <c r="Q70" s="12">
        <f>'Index CPR'!P70</f>
        <v>27782.799999999999</v>
      </c>
      <c r="R70" s="12">
        <f>'Index CPR'!Q70</f>
        <v>27834.7</v>
      </c>
      <c r="S70" s="12">
        <f>'Index CPR'!R70</f>
        <v>27913.416666666668</v>
      </c>
      <c r="T70" s="12">
        <f>'Index CPR'!S70</f>
        <v>27952.775000000001</v>
      </c>
      <c r="U70" s="12">
        <f>'Index CPR'!T70</f>
        <v>27874.058333333334</v>
      </c>
      <c r="V70" s="12">
        <f t="shared" si="13"/>
        <v>27874.058333333334</v>
      </c>
      <c r="W70" s="12">
        <f t="shared" si="14"/>
        <v>27952.775000000001</v>
      </c>
      <c r="X70" t="str">
        <f t="shared" si="18"/>
        <v>Bearish</v>
      </c>
      <c r="Y70" s="29">
        <f t="shared" si="15"/>
        <v>0.28200297945134084</v>
      </c>
      <c r="Z70" s="12">
        <f t="shared" si="16"/>
        <v>1.217873125528049</v>
      </c>
    </row>
    <row r="71" spans="1:26" x14ac:dyDescent="0.3">
      <c r="A71" s="40">
        <f>'Index CPR'!A71</f>
        <v>43339</v>
      </c>
      <c r="B71" t="str">
        <f>'Index CPR'!B71</f>
        <v>Monday</v>
      </c>
      <c r="C71">
        <f>'Index CPR'!C71</f>
        <v>11605.85</v>
      </c>
      <c r="D71">
        <f>'Index CPR'!D71</f>
        <v>11700.95</v>
      </c>
      <c r="E71">
        <f>'Index CPR'!E71</f>
        <v>11595.6</v>
      </c>
      <c r="F71">
        <f>'Index CPR'!F71</f>
        <v>11691.95</v>
      </c>
      <c r="G71" s="12">
        <f>'Index CPR'!G71</f>
        <v>11662.833333333334</v>
      </c>
      <c r="H71" s="12">
        <f>'Index CPR'!H71</f>
        <v>11648.275000000001</v>
      </c>
      <c r="I71" s="12">
        <f>'Index CPR'!I71</f>
        <v>11677.391666666666</v>
      </c>
      <c r="J71" s="12">
        <f t="shared" si="10"/>
        <v>11648.275000000001</v>
      </c>
      <c r="K71" s="12">
        <f t="shared" si="11"/>
        <v>11677.391666666666</v>
      </c>
      <c r="L71" t="str">
        <f t="shared" si="19"/>
        <v>Bullish</v>
      </c>
      <c r="M71" s="29">
        <f t="shared" si="17"/>
        <v>0.2496534575646138</v>
      </c>
      <c r="N71" s="13">
        <f t="shared" si="12"/>
        <v>0.9032967975191879</v>
      </c>
      <c r="O71" s="12">
        <f>'Index CPR'!N71</f>
        <v>27971.25</v>
      </c>
      <c r="P71" s="12">
        <f>'Index CPR'!O71</f>
        <v>28317.75</v>
      </c>
      <c r="Q71" s="12">
        <f>'Index CPR'!P71</f>
        <v>27958.2</v>
      </c>
      <c r="R71" s="12">
        <f>'Index CPR'!Q71</f>
        <v>28264.2</v>
      </c>
      <c r="S71" s="12">
        <f>'Index CPR'!R71</f>
        <v>28180.05</v>
      </c>
      <c r="T71" s="12">
        <f>'Index CPR'!S71</f>
        <v>28137.974999999999</v>
      </c>
      <c r="U71" s="12">
        <f>'Index CPR'!T71</f>
        <v>28222.125</v>
      </c>
      <c r="V71" s="12">
        <f t="shared" si="13"/>
        <v>28137.974999999999</v>
      </c>
      <c r="W71" s="12">
        <f t="shared" si="14"/>
        <v>28222.125</v>
      </c>
      <c r="X71" t="str">
        <f t="shared" si="18"/>
        <v>Bullish</v>
      </c>
      <c r="Y71" s="29">
        <f t="shared" si="15"/>
        <v>0.29861550990861074</v>
      </c>
      <c r="Z71" s="12">
        <f t="shared" si="16"/>
        <v>1.2759026332458576</v>
      </c>
    </row>
    <row r="72" spans="1:26" x14ac:dyDescent="0.3">
      <c r="A72" s="40">
        <f>'Index CPR'!A72</f>
        <v>43340</v>
      </c>
      <c r="B72" t="str">
        <f>'Index CPR'!B72</f>
        <v>Tuesday</v>
      </c>
      <c r="C72">
        <f>'Index CPR'!C72</f>
        <v>11731.95</v>
      </c>
      <c r="D72">
        <f>'Index CPR'!D72</f>
        <v>11760.2</v>
      </c>
      <c r="E72">
        <f>'Index CPR'!E72</f>
        <v>11710.5</v>
      </c>
      <c r="F72">
        <f>'Index CPR'!F72</f>
        <v>11738.5</v>
      </c>
      <c r="G72" s="12">
        <f>'Index CPR'!G72</f>
        <v>11736.4</v>
      </c>
      <c r="H72" s="12">
        <f>'Index CPR'!H72</f>
        <v>11735.35</v>
      </c>
      <c r="I72" s="12">
        <f>'Index CPR'!I72</f>
        <v>11737.449999999999</v>
      </c>
      <c r="J72" s="12">
        <f t="shared" si="10"/>
        <v>11735.35</v>
      </c>
      <c r="K72" s="12">
        <f t="shared" si="11"/>
        <v>11737.449999999999</v>
      </c>
      <c r="L72" t="str">
        <f t="shared" si="19"/>
        <v>Bullish</v>
      </c>
      <c r="M72" s="29">
        <f t="shared" si="17"/>
        <v>1.7893050679923528E-2</v>
      </c>
      <c r="N72" s="13">
        <f t="shared" si="12"/>
        <v>0.4234688660918231</v>
      </c>
      <c r="O72" s="12">
        <f>'Index CPR'!N72</f>
        <v>28379.9</v>
      </c>
      <c r="P72" s="12">
        <f>'Index CPR'!O72</f>
        <v>28388.65</v>
      </c>
      <c r="Q72" s="12">
        <f>'Index CPR'!P72</f>
        <v>28152.7</v>
      </c>
      <c r="R72" s="12">
        <f>'Index CPR'!Q72</f>
        <v>28269.65</v>
      </c>
      <c r="S72" s="12">
        <f>'Index CPR'!R72</f>
        <v>28270.333333333332</v>
      </c>
      <c r="T72" s="12">
        <f>'Index CPR'!S72</f>
        <v>28270.675000000003</v>
      </c>
      <c r="U72" s="12">
        <f>'Index CPR'!T72</f>
        <v>28269.991666666661</v>
      </c>
      <c r="V72" s="12">
        <f t="shared" si="13"/>
        <v>28269.991666666661</v>
      </c>
      <c r="W72" s="12">
        <f t="shared" si="14"/>
        <v>28270.675000000003</v>
      </c>
      <c r="X72" t="str">
        <f t="shared" si="18"/>
        <v>Bullish</v>
      </c>
      <c r="Y72" s="29">
        <f t="shared" si="15"/>
        <v>2.4171392862066695E-3</v>
      </c>
      <c r="Z72" s="12">
        <f t="shared" si="16"/>
        <v>0.83462050913207275</v>
      </c>
    </row>
    <row r="73" spans="1:26" x14ac:dyDescent="0.3">
      <c r="A73" s="40">
        <f>'Index CPR'!A73</f>
        <v>43341</v>
      </c>
      <c r="B73" t="str">
        <f>'Index CPR'!B73</f>
        <v>Wednesday</v>
      </c>
      <c r="C73">
        <f>'Index CPR'!C73</f>
        <v>11744.95</v>
      </c>
      <c r="D73">
        <f>'Index CPR'!D73</f>
        <v>11753.2</v>
      </c>
      <c r="E73">
        <f>'Index CPR'!E73</f>
        <v>11678.85</v>
      </c>
      <c r="F73">
        <f>'Index CPR'!F73</f>
        <v>11691.9</v>
      </c>
      <c r="G73" s="12">
        <f>'Index CPR'!G73</f>
        <v>11707.983333333335</v>
      </c>
      <c r="H73" s="12">
        <f>'Index CPR'!H73</f>
        <v>11716.025000000001</v>
      </c>
      <c r="I73" s="12">
        <f>'Index CPR'!I73</f>
        <v>11699.941666666669</v>
      </c>
      <c r="J73" s="12">
        <f t="shared" si="10"/>
        <v>11699.941666666669</v>
      </c>
      <c r="K73" s="12">
        <f t="shared" si="11"/>
        <v>11716.025000000001</v>
      </c>
      <c r="L73" t="str">
        <f t="shared" si="19"/>
        <v>Bearish</v>
      </c>
      <c r="M73" s="29">
        <f t="shared" si="17"/>
        <v>0.13737065449642297</v>
      </c>
      <c r="N73" s="13">
        <f t="shared" si="12"/>
        <v>0.63503677690009541</v>
      </c>
      <c r="O73" s="12">
        <f>'Index CPR'!N73</f>
        <v>28233.4</v>
      </c>
      <c r="P73" s="12">
        <f>'Index CPR'!O73</f>
        <v>28344.1</v>
      </c>
      <c r="Q73" s="12">
        <f>'Index CPR'!P73</f>
        <v>28167.8</v>
      </c>
      <c r="R73" s="12">
        <f>'Index CPR'!Q73</f>
        <v>28224.1</v>
      </c>
      <c r="S73" s="12">
        <f>'Index CPR'!R73</f>
        <v>28245.333333333332</v>
      </c>
      <c r="T73" s="12">
        <f>'Index CPR'!S73</f>
        <v>28255.949999999997</v>
      </c>
      <c r="U73" s="12">
        <f>'Index CPR'!T73</f>
        <v>28234.716666666667</v>
      </c>
      <c r="V73" s="12">
        <f t="shared" si="13"/>
        <v>28234.716666666667</v>
      </c>
      <c r="W73" s="12">
        <f t="shared" si="14"/>
        <v>28255.949999999997</v>
      </c>
      <c r="X73" t="str">
        <f t="shared" si="18"/>
        <v>Bearish</v>
      </c>
      <c r="Y73" s="29">
        <f t="shared" si="15"/>
        <v>7.5174660120833903E-2</v>
      </c>
      <c r="Z73" s="12">
        <f t="shared" si="16"/>
        <v>0.62417390483383428</v>
      </c>
    </row>
    <row r="74" spans="1:26" x14ac:dyDescent="0.3">
      <c r="A74" s="40">
        <f>'Index CPR'!A74</f>
        <v>43342</v>
      </c>
      <c r="B74" t="str">
        <f>'Index CPR'!B74</f>
        <v>Thursday</v>
      </c>
      <c r="C74">
        <f>'Index CPR'!C74</f>
        <v>11694.75</v>
      </c>
      <c r="D74">
        <f>'Index CPR'!D74</f>
        <v>11698.8</v>
      </c>
      <c r="E74">
        <f>'Index CPR'!E74</f>
        <v>11639.7</v>
      </c>
      <c r="F74">
        <f>'Index CPR'!F74</f>
        <v>11676.8</v>
      </c>
      <c r="G74" s="12">
        <f>'Index CPR'!G74</f>
        <v>11671.766666666668</v>
      </c>
      <c r="H74" s="12">
        <f>'Index CPR'!H74</f>
        <v>11669.25</v>
      </c>
      <c r="I74" s="12">
        <f>'Index CPR'!I74</f>
        <v>11674.283333333336</v>
      </c>
      <c r="J74" s="12">
        <f t="shared" si="10"/>
        <v>11669.25</v>
      </c>
      <c r="K74" s="12">
        <f t="shared" si="11"/>
        <v>11674.283333333336</v>
      </c>
      <c r="L74" t="str">
        <f t="shared" si="19"/>
        <v>Bearish</v>
      </c>
      <c r="M74" s="29">
        <f t="shared" si="17"/>
        <v>4.3124005791780898E-2</v>
      </c>
      <c r="N74" s="13">
        <f t="shared" si="12"/>
        <v>0.50635008125018377</v>
      </c>
      <c r="O74" s="12">
        <f>'Index CPR'!N74</f>
        <v>28233.7</v>
      </c>
      <c r="P74" s="12">
        <f>'Index CPR'!O74</f>
        <v>28233.7</v>
      </c>
      <c r="Q74" s="12">
        <f>'Index CPR'!P74</f>
        <v>27961.75</v>
      </c>
      <c r="R74" s="12">
        <f>'Index CPR'!Q74</f>
        <v>28103.25</v>
      </c>
      <c r="S74" s="12">
        <f>'Index CPR'!R74</f>
        <v>28099.566666666666</v>
      </c>
      <c r="T74" s="12">
        <f>'Index CPR'!S74</f>
        <v>28097.724999999999</v>
      </c>
      <c r="U74" s="12">
        <f>'Index CPR'!T74</f>
        <v>28101.408333333333</v>
      </c>
      <c r="V74" s="12">
        <f t="shared" si="13"/>
        <v>28097.724999999999</v>
      </c>
      <c r="W74" s="12">
        <f t="shared" si="14"/>
        <v>28101.408333333333</v>
      </c>
      <c r="X74" t="str">
        <f t="shared" si="18"/>
        <v>Bearish</v>
      </c>
      <c r="Y74" s="29">
        <f t="shared" si="15"/>
        <v>1.3108149947748792E-2</v>
      </c>
      <c r="Z74" s="12">
        <f t="shared" si="16"/>
        <v>0.96780851899258491</v>
      </c>
    </row>
    <row r="75" spans="1:26" x14ac:dyDescent="0.3">
      <c r="A75" s="40">
        <f>'Index CPR'!A75</f>
        <v>43343</v>
      </c>
      <c r="B75" t="str">
        <f>'Index CPR'!B75</f>
        <v>Friday</v>
      </c>
      <c r="C75">
        <f>'Index CPR'!C75</f>
        <v>11675.85</v>
      </c>
      <c r="D75">
        <f>'Index CPR'!D75</f>
        <v>11727.65</v>
      </c>
      <c r="E75">
        <f>'Index CPR'!E75</f>
        <v>11640.1</v>
      </c>
      <c r="F75">
        <f>'Index CPR'!F75</f>
        <v>11680.5</v>
      </c>
      <c r="G75" s="12">
        <f>'Index CPR'!G75</f>
        <v>11682.75</v>
      </c>
      <c r="H75" s="12">
        <f>'Index CPR'!H75</f>
        <v>11683.875</v>
      </c>
      <c r="I75" s="12">
        <f>'Index CPR'!I75</f>
        <v>11681.625</v>
      </c>
      <c r="J75" s="12">
        <f t="shared" si="10"/>
        <v>11681.625</v>
      </c>
      <c r="K75" s="12">
        <f t="shared" si="11"/>
        <v>11683.875</v>
      </c>
      <c r="L75" t="str">
        <f t="shared" si="19"/>
        <v>Bullish</v>
      </c>
      <c r="M75" s="29">
        <f t="shared" si="17"/>
        <v>1.9259164152275791E-2</v>
      </c>
      <c r="N75" s="13">
        <f t="shared" si="12"/>
        <v>0.74939547623632508</v>
      </c>
      <c r="O75" s="12">
        <f>'Index CPR'!N75</f>
        <v>27998</v>
      </c>
      <c r="P75" s="12">
        <f>'Index CPR'!O75</f>
        <v>28157.35</v>
      </c>
      <c r="Q75" s="12">
        <f>'Index CPR'!P75</f>
        <v>27940.95</v>
      </c>
      <c r="R75" s="12">
        <f>'Index CPR'!Q75</f>
        <v>28061.75</v>
      </c>
      <c r="S75" s="12">
        <f>'Index CPR'!R75</f>
        <v>28053.350000000002</v>
      </c>
      <c r="T75" s="12">
        <f>'Index CPR'!S75</f>
        <v>28049.15</v>
      </c>
      <c r="U75" s="12">
        <f>'Index CPR'!T75</f>
        <v>28057.550000000003</v>
      </c>
      <c r="V75" s="12">
        <f t="shared" si="13"/>
        <v>28049.15</v>
      </c>
      <c r="W75" s="12">
        <f t="shared" si="14"/>
        <v>28057.550000000003</v>
      </c>
      <c r="X75" t="str">
        <f t="shared" si="18"/>
        <v>Bearish</v>
      </c>
      <c r="Y75" s="29">
        <f t="shared" si="15"/>
        <v>2.9942947990173916E-2</v>
      </c>
      <c r="Z75" s="12">
        <f t="shared" si="16"/>
        <v>0.77138737441338667</v>
      </c>
    </row>
    <row r="76" spans="1:26" x14ac:dyDescent="0.3">
      <c r="A76" s="40">
        <f>'Index CPR'!A76</f>
        <v>43346</v>
      </c>
      <c r="B76" t="str">
        <f>'Index CPR'!B76</f>
        <v>Monday</v>
      </c>
      <c r="C76">
        <f>'Index CPR'!C76</f>
        <v>11751.8</v>
      </c>
      <c r="D76">
        <f>'Index CPR'!D76</f>
        <v>11751.8</v>
      </c>
      <c r="E76">
        <f>'Index CPR'!E76</f>
        <v>11567.4</v>
      </c>
      <c r="F76">
        <f>'Index CPR'!F76</f>
        <v>11582.35</v>
      </c>
      <c r="G76" s="12">
        <f>'Index CPR'!G76</f>
        <v>11633.849999999999</v>
      </c>
      <c r="H76" s="12">
        <f>'Index CPR'!H76</f>
        <v>11659.599999999999</v>
      </c>
      <c r="I76" s="12">
        <f>'Index CPR'!I76</f>
        <v>11608.099999999999</v>
      </c>
      <c r="J76" s="12">
        <f t="shared" si="10"/>
        <v>11608.099999999999</v>
      </c>
      <c r="K76" s="12">
        <f t="shared" si="11"/>
        <v>11659.599999999999</v>
      </c>
      <c r="L76" t="str">
        <f t="shared" si="19"/>
        <v>Bearish</v>
      </c>
      <c r="M76" s="29">
        <f t="shared" si="17"/>
        <v>0.44267374944665788</v>
      </c>
      <c r="N76" s="13">
        <f t="shared" si="12"/>
        <v>1.5850298912225933</v>
      </c>
      <c r="O76" s="12">
        <f>'Index CPR'!N76</f>
        <v>28199.45</v>
      </c>
      <c r="P76" s="12">
        <f>'Index CPR'!O76</f>
        <v>28203.200000000001</v>
      </c>
      <c r="Q76" s="12">
        <f>'Index CPR'!P76</f>
        <v>27777.4</v>
      </c>
      <c r="R76" s="12">
        <f>'Index CPR'!Q76</f>
        <v>27819.5</v>
      </c>
      <c r="S76" s="12">
        <f>'Index CPR'!R76</f>
        <v>27933.366666666669</v>
      </c>
      <c r="T76" s="12">
        <f>'Index CPR'!S76</f>
        <v>27990.300000000003</v>
      </c>
      <c r="U76" s="12">
        <f>'Index CPR'!T76</f>
        <v>27876.433333333334</v>
      </c>
      <c r="V76" s="12">
        <f t="shared" si="13"/>
        <v>27876.433333333334</v>
      </c>
      <c r="W76" s="12">
        <f t="shared" si="14"/>
        <v>27990.300000000003</v>
      </c>
      <c r="X76" t="str">
        <f t="shared" si="18"/>
        <v>Bearish</v>
      </c>
      <c r="Y76" s="29">
        <f t="shared" si="15"/>
        <v>0.40763674506355696</v>
      </c>
      <c r="Z76" s="12">
        <f t="shared" si="16"/>
        <v>1.5243418563939635</v>
      </c>
    </row>
    <row r="77" spans="1:26" x14ac:dyDescent="0.3">
      <c r="A77" s="40">
        <f>'Index CPR'!A77</f>
        <v>43347</v>
      </c>
      <c r="B77" t="str">
        <f>'Index CPR'!B77</f>
        <v>Tuesday</v>
      </c>
      <c r="C77">
        <f>'Index CPR'!C77</f>
        <v>11598.75</v>
      </c>
      <c r="D77">
        <f>'Index CPR'!D77</f>
        <v>11602.55</v>
      </c>
      <c r="E77">
        <f>'Index CPR'!E77</f>
        <v>11496.85</v>
      </c>
      <c r="F77">
        <f>'Index CPR'!F77</f>
        <v>11520.3</v>
      </c>
      <c r="G77" s="12">
        <f>'Index CPR'!G77</f>
        <v>11539.9</v>
      </c>
      <c r="H77" s="12">
        <f>'Index CPR'!H77</f>
        <v>11549.7</v>
      </c>
      <c r="I77" s="12">
        <f>'Index CPR'!I77</f>
        <v>11530.099999999999</v>
      </c>
      <c r="J77" s="12">
        <f t="shared" si="10"/>
        <v>11530.099999999999</v>
      </c>
      <c r="K77" s="12">
        <f t="shared" si="11"/>
        <v>11549.7</v>
      </c>
      <c r="L77" t="str">
        <f t="shared" si="19"/>
        <v>Bearish</v>
      </c>
      <c r="M77" s="29">
        <f t="shared" si="17"/>
        <v>0.16984549259527537</v>
      </c>
      <c r="N77" s="13">
        <f t="shared" si="12"/>
        <v>0.91595247792440937</v>
      </c>
      <c r="O77" s="12">
        <f>'Index CPR'!N77</f>
        <v>27845.55</v>
      </c>
      <c r="P77" s="12">
        <f>'Index CPR'!O77</f>
        <v>27875.15</v>
      </c>
      <c r="Q77" s="12">
        <f>'Index CPR'!P77</f>
        <v>27835.85</v>
      </c>
      <c r="R77" s="12">
        <f>'Index CPR'!Q77</f>
        <v>27430.75</v>
      </c>
      <c r="S77" s="12">
        <f>'Index CPR'!R77</f>
        <v>27713.916666666668</v>
      </c>
      <c r="T77" s="12">
        <f>'Index CPR'!S77</f>
        <v>27855.5</v>
      </c>
      <c r="U77" s="12">
        <f>'Index CPR'!T77</f>
        <v>27572.333333333336</v>
      </c>
      <c r="V77" s="12">
        <f t="shared" si="13"/>
        <v>27572.333333333336</v>
      </c>
      <c r="W77" s="12">
        <f t="shared" si="14"/>
        <v>27855.5</v>
      </c>
      <c r="X77" t="str">
        <f t="shared" si="18"/>
        <v>Bearish</v>
      </c>
      <c r="Y77" s="29">
        <f t="shared" si="15"/>
        <v>1.0217490009531827</v>
      </c>
      <c r="Z77" s="12">
        <f t="shared" si="16"/>
        <v>0.14180601202164825</v>
      </c>
    </row>
    <row r="78" spans="1:26" x14ac:dyDescent="0.3">
      <c r="A78" s="40">
        <f>'Index CPR'!A78</f>
        <v>43348</v>
      </c>
      <c r="B78" t="str">
        <f>'Index CPR'!B78</f>
        <v>Wednesday</v>
      </c>
      <c r="C78">
        <f>'Index CPR'!C78</f>
        <v>11514.85</v>
      </c>
      <c r="D78">
        <f>'Index CPR'!D78</f>
        <v>11542.65</v>
      </c>
      <c r="E78">
        <f>'Index CPR'!E78</f>
        <v>11393.85</v>
      </c>
      <c r="F78">
        <f>'Index CPR'!F78</f>
        <v>11476.95</v>
      </c>
      <c r="G78" s="12">
        <f>'Index CPR'!G78</f>
        <v>11471.15</v>
      </c>
      <c r="H78" s="12">
        <f>'Index CPR'!H78</f>
        <v>11468.25</v>
      </c>
      <c r="I78" s="12">
        <f>'Index CPR'!I78</f>
        <v>11474.05</v>
      </c>
      <c r="J78" s="12">
        <f t="shared" si="10"/>
        <v>11468.25</v>
      </c>
      <c r="K78" s="12">
        <f t="shared" si="11"/>
        <v>11474.05</v>
      </c>
      <c r="L78" t="str">
        <f t="shared" si="19"/>
        <v>Bearish</v>
      </c>
      <c r="M78" s="29">
        <f t="shared" si="17"/>
        <v>5.056162634085748E-2</v>
      </c>
      <c r="N78" s="13">
        <f t="shared" si="12"/>
        <v>1.297167241296638</v>
      </c>
      <c r="O78" s="12">
        <f>'Index CPR'!N78</f>
        <v>27409.3</v>
      </c>
      <c r="P78" s="12">
        <f>'Index CPR'!O78</f>
        <v>27506.3</v>
      </c>
      <c r="Q78" s="12">
        <f>'Index CPR'!P78</f>
        <v>27136.05</v>
      </c>
      <c r="R78" s="12">
        <f>'Index CPR'!Q78</f>
        <v>27376.05</v>
      </c>
      <c r="S78" s="12">
        <f>'Index CPR'!R78</f>
        <v>27339.466666666664</v>
      </c>
      <c r="T78" s="12">
        <f>'Index CPR'!S78</f>
        <v>27321.174999999999</v>
      </c>
      <c r="U78" s="12">
        <f>'Index CPR'!T78</f>
        <v>27357.758333333328</v>
      </c>
      <c r="V78" s="12">
        <f t="shared" si="13"/>
        <v>27321.174999999999</v>
      </c>
      <c r="W78" s="12">
        <f t="shared" si="14"/>
        <v>27357.758333333328</v>
      </c>
      <c r="X78" t="str">
        <f t="shared" si="18"/>
        <v>Bearish</v>
      </c>
      <c r="Y78" s="29">
        <f t="shared" si="15"/>
        <v>0.13381143743353377</v>
      </c>
      <c r="Z78" s="12">
        <f t="shared" si="16"/>
        <v>1.3542692859163312</v>
      </c>
    </row>
    <row r="79" spans="1:26" x14ac:dyDescent="0.3">
      <c r="A79" s="40">
        <f>'Index CPR'!A79</f>
        <v>43349</v>
      </c>
      <c r="B79" t="str">
        <f>'Index CPR'!B79</f>
        <v>Thursday</v>
      </c>
      <c r="C79">
        <f>'Index CPR'!C79</f>
        <v>11514.15</v>
      </c>
      <c r="D79">
        <f>'Index CPR'!D79</f>
        <v>11562.25</v>
      </c>
      <c r="E79">
        <f>'Index CPR'!E79</f>
        <v>11436.05</v>
      </c>
      <c r="F79">
        <f>'Index CPR'!F79</f>
        <v>11536.9</v>
      </c>
      <c r="G79" s="12">
        <f>'Index CPR'!G79</f>
        <v>11511.733333333332</v>
      </c>
      <c r="H79" s="12">
        <f>'Index CPR'!H79</f>
        <v>11499.15</v>
      </c>
      <c r="I79" s="12">
        <f>'Index CPR'!I79</f>
        <v>11524.316666666664</v>
      </c>
      <c r="J79" s="12">
        <f t="shared" si="10"/>
        <v>11499.15</v>
      </c>
      <c r="K79" s="12">
        <f t="shared" si="11"/>
        <v>11524.316666666664</v>
      </c>
      <c r="L79" t="str">
        <f t="shared" si="19"/>
        <v>Bullish</v>
      </c>
      <c r="M79" s="29">
        <f t="shared" si="17"/>
        <v>0.21861752646572985</v>
      </c>
      <c r="N79" s="13">
        <f t="shared" si="12"/>
        <v>1.0962727883434937</v>
      </c>
      <c r="O79" s="12">
        <f>'Index CPR'!N79</f>
        <v>27464.25</v>
      </c>
      <c r="P79" s="12">
        <f>'Index CPR'!O79</f>
        <v>27552.799999999999</v>
      </c>
      <c r="Q79" s="12">
        <f>'Index CPR'!P79</f>
        <v>27246.25</v>
      </c>
      <c r="R79" s="12">
        <f>'Index CPR'!Q79</f>
        <v>27468.7</v>
      </c>
      <c r="S79" s="12">
        <f>'Index CPR'!R79</f>
        <v>27422.583333333332</v>
      </c>
      <c r="T79" s="12">
        <f>'Index CPR'!S79</f>
        <v>27399.525000000001</v>
      </c>
      <c r="U79" s="12">
        <f>'Index CPR'!T79</f>
        <v>27445.641666666663</v>
      </c>
      <c r="V79" s="12">
        <f t="shared" si="13"/>
        <v>27399.525000000001</v>
      </c>
      <c r="W79" s="12">
        <f t="shared" si="14"/>
        <v>27445.641666666663</v>
      </c>
      <c r="X79" t="str">
        <f t="shared" si="18"/>
        <v>Bullish</v>
      </c>
      <c r="Y79" s="29">
        <f t="shared" si="15"/>
        <v>0.16817039483878432</v>
      </c>
      <c r="Z79" s="12">
        <f t="shared" si="16"/>
        <v>1.1178742581388186</v>
      </c>
    </row>
    <row r="80" spans="1:26" x14ac:dyDescent="0.3">
      <c r="A80" s="40">
        <f>'Index CPR'!A80</f>
        <v>43350</v>
      </c>
      <c r="B80" t="str">
        <f>'Index CPR'!B80</f>
        <v>Friday</v>
      </c>
      <c r="C80">
        <f>'Index CPR'!C80</f>
        <v>11558.25</v>
      </c>
      <c r="D80">
        <f>'Index CPR'!D80</f>
        <v>11603</v>
      </c>
      <c r="E80">
        <f>'Index CPR'!E80</f>
        <v>11484.4</v>
      </c>
      <c r="F80">
        <f>'Index CPR'!F80</f>
        <v>11589.1</v>
      </c>
      <c r="G80" s="12">
        <f>'Index CPR'!G80</f>
        <v>11558.833333333334</v>
      </c>
      <c r="H80" s="12">
        <f>'Index CPR'!H80</f>
        <v>11543.7</v>
      </c>
      <c r="I80" s="12">
        <f>'Index CPR'!I80</f>
        <v>11573.966666666667</v>
      </c>
      <c r="J80" s="12">
        <f t="shared" si="10"/>
        <v>11543.7</v>
      </c>
      <c r="K80" s="12">
        <f t="shared" si="11"/>
        <v>11573.966666666667</v>
      </c>
      <c r="L80" t="str">
        <f t="shared" si="19"/>
        <v>Bullish</v>
      </c>
      <c r="M80" s="29">
        <f t="shared" si="17"/>
        <v>0.26184880250313403</v>
      </c>
      <c r="N80" s="13">
        <f t="shared" si="12"/>
        <v>1.0260551093680188</v>
      </c>
      <c r="O80" s="12">
        <f>'Index CPR'!N80</f>
        <v>27439.25</v>
      </c>
      <c r="P80" s="12">
        <f>'Index CPR'!O80</f>
        <v>27512.5</v>
      </c>
      <c r="Q80" s="12">
        <f>'Index CPR'!P80</f>
        <v>27232.799999999999</v>
      </c>
      <c r="R80" s="12">
        <f>'Index CPR'!Q80</f>
        <v>27481.45</v>
      </c>
      <c r="S80" s="12">
        <f>'Index CPR'!R80</f>
        <v>27408.916666666668</v>
      </c>
      <c r="T80" s="12">
        <f>'Index CPR'!S80</f>
        <v>27372.65</v>
      </c>
      <c r="U80" s="12">
        <f>'Index CPR'!T80</f>
        <v>27445.183333333334</v>
      </c>
      <c r="V80" s="12">
        <f t="shared" si="13"/>
        <v>27372.65</v>
      </c>
      <c r="W80" s="12">
        <f t="shared" si="14"/>
        <v>27445.183333333334</v>
      </c>
      <c r="X80" t="str">
        <f t="shared" si="18"/>
        <v>Mod Bearish</v>
      </c>
      <c r="Y80" s="29">
        <f t="shared" si="15"/>
        <v>0.2646340758937919</v>
      </c>
      <c r="Z80" s="12">
        <f t="shared" si="16"/>
        <v>1.0204708321805278</v>
      </c>
    </row>
    <row r="81" spans="1:26" x14ac:dyDescent="0.3">
      <c r="A81" s="40">
        <f>'Index CPR'!A81</f>
        <v>43353</v>
      </c>
      <c r="B81" t="str">
        <f>'Index CPR'!B81</f>
        <v>Monday</v>
      </c>
      <c r="C81">
        <f>'Index CPR'!C81</f>
        <v>11570.25</v>
      </c>
      <c r="D81">
        <f>'Index CPR'!D81</f>
        <v>11573</v>
      </c>
      <c r="E81">
        <f>'Index CPR'!E81</f>
        <v>11427.3</v>
      </c>
      <c r="F81">
        <f>'Index CPR'!F81</f>
        <v>11438.1</v>
      </c>
      <c r="G81" s="12">
        <f>'Index CPR'!G81</f>
        <v>11479.466666666667</v>
      </c>
      <c r="H81" s="12">
        <f>'Index CPR'!H81</f>
        <v>11500.15</v>
      </c>
      <c r="I81" s="12">
        <f>'Index CPR'!I81</f>
        <v>11458.783333333335</v>
      </c>
      <c r="J81" s="12">
        <f t="shared" si="10"/>
        <v>11458.783333333335</v>
      </c>
      <c r="K81" s="12">
        <f t="shared" si="11"/>
        <v>11500.15</v>
      </c>
      <c r="L81" t="str">
        <f t="shared" si="19"/>
        <v>Bearish</v>
      </c>
      <c r="M81" s="29">
        <f t="shared" si="17"/>
        <v>0.36035355881804876</v>
      </c>
      <c r="N81" s="13">
        <f t="shared" si="12"/>
        <v>1.2692227281174566</v>
      </c>
      <c r="O81" s="12">
        <f>'Index CPR'!N81</f>
        <v>27395.200000000001</v>
      </c>
      <c r="P81" s="12">
        <f>'Index CPR'!O81</f>
        <v>27404.85</v>
      </c>
      <c r="Q81" s="12">
        <f>'Index CPR'!P81</f>
        <v>27142.55</v>
      </c>
      <c r="R81" s="12">
        <f>'Index CPR'!Q81</f>
        <v>27201.75</v>
      </c>
      <c r="S81" s="12">
        <f>'Index CPR'!R81</f>
        <v>27249.716666666664</v>
      </c>
      <c r="T81" s="12">
        <f>'Index CPR'!S81</f>
        <v>27273.699999999997</v>
      </c>
      <c r="U81" s="12">
        <f>'Index CPR'!T81</f>
        <v>27225.73333333333</v>
      </c>
      <c r="V81" s="12">
        <f t="shared" si="13"/>
        <v>27225.73333333333</v>
      </c>
      <c r="W81" s="12">
        <f t="shared" si="14"/>
        <v>27273.699999999997</v>
      </c>
      <c r="X81" t="str">
        <f t="shared" si="18"/>
        <v>Bearish</v>
      </c>
      <c r="Y81" s="29">
        <f t="shared" si="15"/>
        <v>0.1760262950746295</v>
      </c>
      <c r="Z81" s="12">
        <f t="shared" si="16"/>
        <v>0.96257881580419846</v>
      </c>
    </row>
    <row r="82" spans="1:26" x14ac:dyDescent="0.3">
      <c r="A82" s="40">
        <f>'Index CPR'!A82</f>
        <v>43354</v>
      </c>
      <c r="B82" t="str">
        <f>'Index CPR'!B82</f>
        <v>Tuesday</v>
      </c>
      <c r="C82">
        <f>'Index CPR'!C82</f>
        <v>11476.85</v>
      </c>
      <c r="D82">
        <f>'Index CPR'!D82</f>
        <v>11479.4</v>
      </c>
      <c r="E82">
        <f>'Index CPR'!E82</f>
        <v>11274</v>
      </c>
      <c r="F82">
        <f>'Index CPR'!F82</f>
        <v>11287.5</v>
      </c>
      <c r="G82" s="12">
        <f>'Index CPR'!G82</f>
        <v>11346.966666666667</v>
      </c>
      <c r="H82" s="12">
        <f>'Index CPR'!H82</f>
        <v>11376.7</v>
      </c>
      <c r="I82" s="12">
        <f>'Index CPR'!I82</f>
        <v>11317.233333333334</v>
      </c>
      <c r="J82" s="12">
        <f t="shared" si="10"/>
        <v>11317.233333333334</v>
      </c>
      <c r="K82" s="12">
        <f t="shared" si="11"/>
        <v>11376.7</v>
      </c>
      <c r="L82" t="str">
        <f t="shared" si="19"/>
        <v>Bearish</v>
      </c>
      <c r="M82" s="29">
        <f t="shared" si="17"/>
        <v>0.524075450414065</v>
      </c>
      <c r="N82" s="13">
        <f t="shared" si="12"/>
        <v>1.8101754066431819</v>
      </c>
      <c r="O82" s="12">
        <f>'Index CPR'!N82</f>
        <v>27295.200000000001</v>
      </c>
      <c r="P82" s="12">
        <f>'Index CPR'!O82</f>
        <v>27318.45</v>
      </c>
      <c r="Q82" s="12">
        <f>'Index CPR'!P82</f>
        <v>26772.25</v>
      </c>
      <c r="R82" s="12">
        <f>'Index CPR'!Q82</f>
        <v>26807.5</v>
      </c>
      <c r="S82" s="12">
        <f>'Index CPR'!R82</f>
        <v>26966.066666666666</v>
      </c>
      <c r="T82" s="12">
        <f>'Index CPR'!S82</f>
        <v>27045.35</v>
      </c>
      <c r="U82" s="12">
        <f>'Index CPR'!T82</f>
        <v>26886.783333333333</v>
      </c>
      <c r="V82" s="12">
        <f t="shared" si="13"/>
        <v>26886.783333333333</v>
      </c>
      <c r="W82" s="12">
        <f t="shared" si="14"/>
        <v>27045.35</v>
      </c>
      <c r="X82" t="str">
        <f t="shared" si="18"/>
        <v>Bearish</v>
      </c>
      <c r="Y82" s="29">
        <f t="shared" si="15"/>
        <v>0.58802297208095744</v>
      </c>
      <c r="Z82" s="12">
        <f t="shared" si="16"/>
        <v>2.0255086021691486</v>
      </c>
    </row>
    <row r="83" spans="1:26" x14ac:dyDescent="0.3">
      <c r="A83" s="40">
        <f>'Index CPR'!A83</f>
        <v>43355</v>
      </c>
      <c r="B83" t="str">
        <f>'Index CPR'!B83</f>
        <v>Wednesday</v>
      </c>
      <c r="C83">
        <f>'Index CPR'!C83</f>
        <v>11340.1</v>
      </c>
      <c r="D83">
        <f>'Index CPR'!D83</f>
        <v>11380.75</v>
      </c>
      <c r="E83">
        <f>'Index CPR'!E83</f>
        <v>11250.2</v>
      </c>
      <c r="F83">
        <f>'Index CPR'!F83</f>
        <v>11369.9</v>
      </c>
      <c r="G83" s="12">
        <f>'Index CPR'!G83</f>
        <v>11333.616666666667</v>
      </c>
      <c r="H83" s="12">
        <f>'Index CPR'!H83</f>
        <v>11315.475</v>
      </c>
      <c r="I83" s="12">
        <f>'Index CPR'!I83</f>
        <v>11351.758333333333</v>
      </c>
      <c r="J83" s="12">
        <f t="shared" si="10"/>
        <v>11315.475</v>
      </c>
      <c r="K83" s="12">
        <f t="shared" si="11"/>
        <v>11351.758333333333</v>
      </c>
      <c r="L83" t="str">
        <f t="shared" si="19"/>
        <v>Mod Bearish</v>
      </c>
      <c r="M83" s="29">
        <f t="shared" si="17"/>
        <v>0.32013905534714143</v>
      </c>
      <c r="N83" s="13">
        <f t="shared" si="12"/>
        <v>1.1518829676316851</v>
      </c>
      <c r="O83" s="12">
        <f>'Index CPR'!N83</f>
        <v>26895.15</v>
      </c>
      <c r="P83" s="12">
        <f>'Index CPR'!O83</f>
        <v>26895.15</v>
      </c>
      <c r="Q83" s="12">
        <f>'Index CPR'!P83</f>
        <v>26555.15</v>
      </c>
      <c r="R83" s="12">
        <f>'Index CPR'!Q83</f>
        <v>26819.200000000001</v>
      </c>
      <c r="S83" s="12">
        <f>'Index CPR'!R83</f>
        <v>26756.5</v>
      </c>
      <c r="T83" s="12">
        <f>'Index CPR'!S83</f>
        <v>26725.15</v>
      </c>
      <c r="U83" s="12">
        <f>'Index CPR'!T83</f>
        <v>26787.85</v>
      </c>
      <c r="V83" s="12">
        <f t="shared" si="13"/>
        <v>26725.15</v>
      </c>
      <c r="W83" s="12">
        <f t="shared" si="14"/>
        <v>26787.85</v>
      </c>
      <c r="X83" t="str">
        <f t="shared" si="18"/>
        <v>Bearish</v>
      </c>
      <c r="Y83" s="29">
        <f t="shared" si="15"/>
        <v>0.23433558200809931</v>
      </c>
      <c r="Z83" s="12">
        <f t="shared" si="16"/>
        <v>1.2707192644777905</v>
      </c>
    </row>
    <row r="84" spans="1:26" x14ac:dyDescent="0.3">
      <c r="A84" s="40">
        <f>'Index CPR'!A84</f>
        <v>43357</v>
      </c>
      <c r="B84" t="str">
        <f>'Index CPR'!B84</f>
        <v>Friday</v>
      </c>
      <c r="C84">
        <f>'Index CPR'!C84</f>
        <v>11443.5</v>
      </c>
      <c r="D84">
        <f>'Index CPR'!D84</f>
        <v>11523.25</v>
      </c>
      <c r="E84">
        <f>'Index CPR'!E84</f>
        <v>11430.55</v>
      </c>
      <c r="F84">
        <f>'Index CPR'!F84</f>
        <v>11515.2</v>
      </c>
      <c r="G84" s="12">
        <f>'Index CPR'!G84</f>
        <v>11489.666666666666</v>
      </c>
      <c r="H84" s="12">
        <f>'Index CPR'!H84</f>
        <v>11476.9</v>
      </c>
      <c r="I84" s="12">
        <f>'Index CPR'!I84</f>
        <v>11502.433333333332</v>
      </c>
      <c r="J84" s="12">
        <f t="shared" si="10"/>
        <v>11476.9</v>
      </c>
      <c r="K84" s="12">
        <f t="shared" si="11"/>
        <v>11502.433333333332</v>
      </c>
      <c r="L84" t="str">
        <f t="shared" si="19"/>
        <v>Bullish</v>
      </c>
      <c r="M84" s="29">
        <f t="shared" si="17"/>
        <v>0.22222866923902215</v>
      </c>
      <c r="N84" s="13">
        <f t="shared" si="12"/>
        <v>0.80681191795527052</v>
      </c>
      <c r="O84" s="12">
        <f>'Index CPR'!N84</f>
        <v>27059.85</v>
      </c>
      <c r="P84" s="12">
        <f>'Index CPR'!O84</f>
        <v>27205.75</v>
      </c>
      <c r="Q84" s="12">
        <f>'Index CPR'!P84</f>
        <v>26989.8</v>
      </c>
      <c r="R84" s="12">
        <f>'Index CPR'!Q84</f>
        <v>27163.85</v>
      </c>
      <c r="S84" s="12">
        <f>'Index CPR'!R84</f>
        <v>27119.8</v>
      </c>
      <c r="T84" s="12">
        <f>'Index CPR'!S84</f>
        <v>27097.775000000001</v>
      </c>
      <c r="U84" s="12">
        <f>'Index CPR'!T84</f>
        <v>27141.824999999997</v>
      </c>
      <c r="V84" s="12">
        <f t="shared" si="13"/>
        <v>27097.775000000001</v>
      </c>
      <c r="W84" s="12">
        <f t="shared" si="14"/>
        <v>27141.824999999997</v>
      </c>
      <c r="X84" t="str">
        <f t="shared" si="18"/>
        <v>Bullish</v>
      </c>
      <c r="Y84" s="29">
        <f t="shared" si="15"/>
        <v>0.16242745152986243</v>
      </c>
      <c r="Z84" s="12">
        <f t="shared" si="16"/>
        <v>0.7962816834932438</v>
      </c>
    </row>
    <row r="85" spans="1:26" x14ac:dyDescent="0.3">
      <c r="A85" s="40">
        <f>'Index CPR'!A85</f>
        <v>43360</v>
      </c>
      <c r="B85" t="str">
        <f>'Index CPR'!B85</f>
        <v>Monday</v>
      </c>
      <c r="C85">
        <f>'Index CPR'!C85</f>
        <v>11464.95</v>
      </c>
      <c r="D85">
        <f>'Index CPR'!D85</f>
        <v>11464.95</v>
      </c>
      <c r="E85">
        <f>'Index CPR'!E85</f>
        <v>11366.9</v>
      </c>
      <c r="F85">
        <f>'Index CPR'!F85</f>
        <v>11377.75</v>
      </c>
      <c r="G85" s="12">
        <f>'Index CPR'!G85</f>
        <v>11403.199999999999</v>
      </c>
      <c r="H85" s="12">
        <f>'Index CPR'!H85</f>
        <v>11415.924999999999</v>
      </c>
      <c r="I85" s="12">
        <f>'Index CPR'!I85</f>
        <v>11390.474999999999</v>
      </c>
      <c r="J85" s="12">
        <f t="shared" si="10"/>
        <v>11390.474999999999</v>
      </c>
      <c r="K85" s="12">
        <f t="shared" si="11"/>
        <v>11415.924999999999</v>
      </c>
      <c r="L85" t="str">
        <f t="shared" si="19"/>
        <v>Bearish</v>
      </c>
      <c r="M85" s="29">
        <f t="shared" si="17"/>
        <v>0.22318296618493694</v>
      </c>
      <c r="N85" s="13">
        <f t="shared" si="12"/>
        <v>0.85984635891680494</v>
      </c>
      <c r="O85" s="12">
        <f>'Index CPR'!N85</f>
        <v>27002.6</v>
      </c>
      <c r="P85" s="12">
        <f>'Index CPR'!O85</f>
        <v>27002.6</v>
      </c>
      <c r="Q85" s="12">
        <f>'Index CPR'!P85</f>
        <v>26743.4</v>
      </c>
      <c r="R85" s="12">
        <f>'Index CPR'!Q85</f>
        <v>26820.3</v>
      </c>
      <c r="S85" s="12">
        <f>'Index CPR'!R85</f>
        <v>26855.433333333334</v>
      </c>
      <c r="T85" s="12">
        <f>'Index CPR'!S85</f>
        <v>26873</v>
      </c>
      <c r="U85" s="12">
        <f>'Index CPR'!T85</f>
        <v>26837.866666666669</v>
      </c>
      <c r="V85" s="12">
        <f t="shared" si="13"/>
        <v>26837.866666666669</v>
      </c>
      <c r="W85" s="12">
        <f t="shared" si="14"/>
        <v>26873</v>
      </c>
      <c r="X85" t="str">
        <f t="shared" si="18"/>
        <v>Bearish</v>
      </c>
      <c r="Y85" s="29">
        <f t="shared" si="15"/>
        <v>0.13082393010476362</v>
      </c>
      <c r="Z85" s="12">
        <f t="shared" si="16"/>
        <v>0.96516781830615439</v>
      </c>
    </row>
    <row r="86" spans="1:26" x14ac:dyDescent="0.3">
      <c r="A86" s="40">
        <f>'Index CPR'!A86</f>
        <v>43361</v>
      </c>
      <c r="B86" t="str">
        <f>'Index CPR'!B86</f>
        <v>Tuesday</v>
      </c>
      <c r="C86">
        <f>'Index CPR'!C86</f>
        <v>11381.55</v>
      </c>
      <c r="D86">
        <f>'Index CPR'!D86</f>
        <v>11411.45</v>
      </c>
      <c r="E86">
        <f>'Index CPR'!E86</f>
        <v>11268.95</v>
      </c>
      <c r="F86">
        <f>'Index CPR'!F86</f>
        <v>11278.9</v>
      </c>
      <c r="G86" s="12">
        <f>'Index CPR'!G86</f>
        <v>11319.766666666668</v>
      </c>
      <c r="H86" s="12">
        <f>'Index CPR'!H86</f>
        <v>11340.2</v>
      </c>
      <c r="I86" s="12">
        <f>'Index CPR'!I86</f>
        <v>11299.333333333336</v>
      </c>
      <c r="J86" s="12">
        <f t="shared" si="10"/>
        <v>11299.333333333336</v>
      </c>
      <c r="K86" s="12">
        <f t="shared" si="11"/>
        <v>11340.2</v>
      </c>
      <c r="L86" t="str">
        <f t="shared" si="19"/>
        <v>Bearish</v>
      </c>
      <c r="M86" s="29">
        <f t="shared" si="17"/>
        <v>0.36102039794693908</v>
      </c>
      <c r="N86" s="13">
        <f t="shared" si="12"/>
        <v>1.25885987049203</v>
      </c>
      <c r="O86" s="12">
        <f>'Index CPR'!N86</f>
        <v>26757</v>
      </c>
      <c r="P86" s="12">
        <f>'Index CPR'!O86</f>
        <v>26901.05</v>
      </c>
      <c r="Q86" s="12">
        <f>'Index CPR'!P86</f>
        <v>26407.45</v>
      </c>
      <c r="R86" s="12">
        <f>'Index CPR'!Q86</f>
        <v>26441.45</v>
      </c>
      <c r="S86" s="12">
        <f>'Index CPR'!R86</f>
        <v>26583.316666666666</v>
      </c>
      <c r="T86" s="12">
        <f>'Index CPR'!S86</f>
        <v>26654.25</v>
      </c>
      <c r="U86" s="12">
        <f>'Index CPR'!T86</f>
        <v>26512.383333333331</v>
      </c>
      <c r="V86" s="12">
        <f t="shared" si="13"/>
        <v>26512.383333333331</v>
      </c>
      <c r="W86" s="12">
        <f t="shared" si="14"/>
        <v>26654.25</v>
      </c>
      <c r="X86" t="str">
        <f t="shared" si="18"/>
        <v>Bearish</v>
      </c>
      <c r="Y86" s="29">
        <f t="shared" si="15"/>
        <v>0.53366804618687014</v>
      </c>
      <c r="Z86" s="12">
        <f t="shared" si="16"/>
        <v>1.8568036719772183</v>
      </c>
    </row>
    <row r="87" spans="1:26" x14ac:dyDescent="0.3">
      <c r="A87" s="40">
        <f>'Index CPR'!A87</f>
        <v>43362</v>
      </c>
      <c r="B87" t="str">
        <f>'Index CPR'!B87</f>
        <v>Wednesday</v>
      </c>
      <c r="C87">
        <f>'Index CPR'!C87</f>
        <v>11326.65</v>
      </c>
      <c r="D87">
        <f>'Index CPR'!D87</f>
        <v>11332.05</v>
      </c>
      <c r="E87">
        <f>'Index CPR'!E87</f>
        <v>11210.9</v>
      </c>
      <c r="F87">
        <f>'Index CPR'!F87</f>
        <v>11234.35</v>
      </c>
      <c r="G87" s="12">
        <f>'Index CPR'!G87</f>
        <v>11259.099999999999</v>
      </c>
      <c r="H87" s="12">
        <f>'Index CPR'!H87</f>
        <v>11271.474999999999</v>
      </c>
      <c r="I87" s="12">
        <f>'Index CPR'!I87</f>
        <v>11246.724999999999</v>
      </c>
      <c r="J87" s="12">
        <f t="shared" si="10"/>
        <v>11246.724999999999</v>
      </c>
      <c r="K87" s="12">
        <f t="shared" si="11"/>
        <v>11271.474999999999</v>
      </c>
      <c r="L87" t="str">
        <f t="shared" si="19"/>
        <v>Bearish</v>
      </c>
      <c r="M87" s="29">
        <f t="shared" si="17"/>
        <v>0.21982218827437364</v>
      </c>
      <c r="N87" s="13">
        <f t="shared" si="12"/>
        <v>1.0760185094723349</v>
      </c>
      <c r="O87" s="12">
        <f>'Index CPR'!N87</f>
        <v>26532</v>
      </c>
      <c r="P87" s="12">
        <f>'Index CPR'!O87</f>
        <v>26611.599999999999</v>
      </c>
      <c r="Q87" s="12">
        <f>'Index CPR'!P87</f>
        <v>26235.7</v>
      </c>
      <c r="R87" s="12">
        <f>'Index CPR'!Q87</f>
        <v>26277.35</v>
      </c>
      <c r="S87" s="12">
        <f>'Index CPR'!R87</f>
        <v>26374.883333333331</v>
      </c>
      <c r="T87" s="12">
        <f>'Index CPR'!S87</f>
        <v>26423.65</v>
      </c>
      <c r="U87" s="12">
        <f>'Index CPR'!T87</f>
        <v>26326.116666666661</v>
      </c>
      <c r="V87" s="12">
        <f t="shared" si="13"/>
        <v>26326.116666666661</v>
      </c>
      <c r="W87" s="12">
        <f t="shared" si="14"/>
        <v>26423.65</v>
      </c>
      <c r="X87" t="str">
        <f t="shared" si="18"/>
        <v>Bearish</v>
      </c>
      <c r="Y87" s="29">
        <f t="shared" si="15"/>
        <v>0.36979626450166969</v>
      </c>
      <c r="Z87" s="12">
        <f t="shared" si="16"/>
        <v>1.4252195744309688</v>
      </c>
    </row>
    <row r="88" spans="1:26" x14ac:dyDescent="0.3">
      <c r="A88" s="40">
        <f>'Index CPR'!A88</f>
        <v>43364</v>
      </c>
      <c r="B88" t="str">
        <f>'Index CPR'!B88</f>
        <v>Friday</v>
      </c>
      <c r="C88">
        <f>'Index CPR'!C88</f>
        <v>11271.3</v>
      </c>
      <c r="D88">
        <f>'Index CPR'!D88</f>
        <v>11346.8</v>
      </c>
      <c r="E88">
        <f>'Index CPR'!E88</f>
        <v>10866.45</v>
      </c>
      <c r="F88">
        <f>'Index CPR'!F88</f>
        <v>11143.1</v>
      </c>
      <c r="G88" s="12">
        <f>'Index CPR'!G88</f>
        <v>11118.783333333333</v>
      </c>
      <c r="H88" s="12">
        <f>'Index CPR'!H88</f>
        <v>11106.625</v>
      </c>
      <c r="I88" s="12">
        <f>'Index CPR'!I88</f>
        <v>11130.941666666666</v>
      </c>
      <c r="J88" s="12">
        <f t="shared" si="10"/>
        <v>11106.625</v>
      </c>
      <c r="K88" s="12">
        <f t="shared" si="11"/>
        <v>11130.941666666666</v>
      </c>
      <c r="L88" t="str">
        <f t="shared" si="19"/>
        <v>Bearish</v>
      </c>
      <c r="M88" s="29">
        <f t="shared" si="17"/>
        <v>0.21869898834853663</v>
      </c>
      <c r="N88" s="13">
        <f t="shared" si="12"/>
        <v>4.3201669247384551</v>
      </c>
      <c r="O88" s="12">
        <f>'Index CPR'!N88</f>
        <v>26331.05</v>
      </c>
      <c r="P88" s="12">
        <f>'Index CPR'!O88</f>
        <v>26490.400000000001</v>
      </c>
      <c r="Q88" s="12">
        <f>'Index CPR'!P88</f>
        <v>25053.35</v>
      </c>
      <c r="R88" s="12">
        <f>'Index CPR'!Q88</f>
        <v>25596.9</v>
      </c>
      <c r="S88" s="12">
        <f>'Index CPR'!R88</f>
        <v>25713.55</v>
      </c>
      <c r="T88" s="12">
        <f>'Index CPR'!S88</f>
        <v>25771.875</v>
      </c>
      <c r="U88" s="12">
        <f>'Index CPR'!T88</f>
        <v>25655.224999999999</v>
      </c>
      <c r="V88" s="12">
        <f t="shared" si="13"/>
        <v>25655.224999999999</v>
      </c>
      <c r="W88" s="12">
        <f t="shared" si="14"/>
        <v>25771.875</v>
      </c>
      <c r="X88" t="str">
        <f t="shared" si="18"/>
        <v>Bearish</v>
      </c>
      <c r="Y88" s="29">
        <f t="shared" si="15"/>
        <v>0.45365186837290633</v>
      </c>
      <c r="Z88" s="12">
        <f t="shared" si="16"/>
        <v>5.5886876763418627</v>
      </c>
    </row>
    <row r="89" spans="1:26" x14ac:dyDescent="0.3">
      <c r="A89" s="39">
        <v>43367</v>
      </c>
      <c r="B89" t="s">
        <v>27</v>
      </c>
      <c r="C89">
        <f>'Index CPR'!C89</f>
        <v>11164.4</v>
      </c>
      <c r="D89">
        <f>'Index CPR'!D89</f>
        <v>11170.15</v>
      </c>
      <c r="E89">
        <f>'Index CPR'!E89</f>
        <v>10943.6</v>
      </c>
      <c r="F89">
        <f>'Index CPR'!F89</f>
        <v>10967.4</v>
      </c>
      <c r="G89" s="12">
        <f>'Index CPR'!G89</f>
        <v>11027.050000000001</v>
      </c>
      <c r="H89" s="12">
        <f>'Index CPR'!H89</f>
        <v>11056.875</v>
      </c>
      <c r="I89" s="12">
        <f>'Index CPR'!I89</f>
        <v>10997.225000000002</v>
      </c>
      <c r="J89" s="12">
        <f t="shared" ref="J89" si="20">MIN(H89:I89)</f>
        <v>10997.225000000002</v>
      </c>
      <c r="K89" s="12">
        <f t="shared" ref="K89" si="21">MAX(H89:I89)</f>
        <v>11056.875</v>
      </c>
      <c r="L89" t="str">
        <f t="shared" ref="L89" si="22">_xlfn.IFS(AND(J89&gt;K88),"Bullish",AND(J89&gt;J88,J89&lt;K88,K89&gt;K88),"Mod Bullish",K89&lt;J88,"Bearish",AND(K89&lt;K88,K89&gt;J88,J89&lt;J88),"Mod Bearish",AND(K89&lt;K88,J89&gt;J88),"Inside",AND(K89&gt;K88,J89&lt;J88),"Outside")</f>
        <v>Bearish</v>
      </c>
      <c r="M89" s="29">
        <f t="shared" ref="M89" si="23">(K89-J89)*100/G89</f>
        <v>0.54094250048741788</v>
      </c>
      <c r="N89" s="13">
        <f t="shared" ref="N89" si="24">(D89-E89)*100/G89</f>
        <v>2.0544932688252908</v>
      </c>
      <c r="O89" s="12">
        <f>'Index CPR'!N89</f>
        <v>25645.05</v>
      </c>
      <c r="P89" s="12">
        <f>'Index CPR'!O89</f>
        <v>25649.7</v>
      </c>
      <c r="Q89" s="12">
        <f>'Index CPR'!P89</f>
        <v>24904.5</v>
      </c>
      <c r="R89" s="12">
        <f>'Index CPR'!Q89</f>
        <v>24970.35</v>
      </c>
      <c r="S89" s="12">
        <f>'Index CPR'!R89</f>
        <v>25174.849999999995</v>
      </c>
      <c r="T89" s="12">
        <f>'Index CPR'!S89</f>
        <v>25277.1</v>
      </c>
      <c r="U89" s="12">
        <f>'Index CPR'!T89</f>
        <v>25072.599999999991</v>
      </c>
      <c r="V89" s="12">
        <f t="shared" ref="V89" si="25">MIN(T89:U89)</f>
        <v>25072.599999999991</v>
      </c>
      <c r="W89" s="12">
        <f t="shared" ref="W89" si="26">MAX(T89:U89)</f>
        <v>25277.1</v>
      </c>
      <c r="X89" t="str">
        <f t="shared" ref="X89" si="27">_xlfn.IFS(AND(V89&gt;W88),"Bullish",AND(V89&gt;V88,V89&lt;W88,W89&gt;W88),"Mod Bullish",W89&lt;V88,"Bearish",AND(W89&lt;W88,W89&gt;V88,V89&lt;V88),"Mod Bearish",AND(W89&lt;W88,V89&gt;V88),"Inside",AND(W89&gt;W88,V89&lt;V88),"Outside")</f>
        <v>Bearish</v>
      </c>
      <c r="Y89" s="29">
        <f t="shared" ref="Y89" si="28">(W89-V89)*100/S89</f>
        <v>0.8123186434080335</v>
      </c>
      <c r="Z89" s="12">
        <f t="shared" ref="Z89" si="29">(P89-Q89)*100/S89</f>
        <v>2.9600970810153817</v>
      </c>
    </row>
    <row r="90" spans="1:26" x14ac:dyDescent="0.3">
      <c r="A90" s="39">
        <v>43368</v>
      </c>
      <c r="B90" t="s">
        <v>28</v>
      </c>
      <c r="C90">
        <f>'Index CPR'!C90</f>
        <v>10969.95</v>
      </c>
      <c r="D90">
        <f>'Index CPR'!D90</f>
        <v>11080.6</v>
      </c>
      <c r="E90">
        <f>'Index CPR'!E90</f>
        <v>10882.85</v>
      </c>
      <c r="F90">
        <f>'Index CPR'!F90</f>
        <v>11067.45</v>
      </c>
      <c r="G90" s="12">
        <f>'Index CPR'!G90</f>
        <v>11010.300000000001</v>
      </c>
      <c r="H90" s="12">
        <f>'Index CPR'!H90</f>
        <v>10981.725</v>
      </c>
      <c r="I90" s="12">
        <f>'Index CPR'!I90</f>
        <v>11038.875000000002</v>
      </c>
      <c r="J90" s="12">
        <f t="shared" ref="J90" si="30">MIN(H90:I90)</f>
        <v>10981.725</v>
      </c>
      <c r="K90" s="12">
        <f t="shared" ref="K90" si="31">MAX(H90:I90)</f>
        <v>11038.875000000002</v>
      </c>
      <c r="L90" t="str">
        <f t="shared" ref="L90" si="32">_xlfn.IFS(AND(J90&gt;K89),"Bullish",AND(J90&gt;J89,J90&lt;K89,K90&gt;K89),"Mod Bullish",K90&lt;J89,"Bearish",AND(K90&lt;K89,K90&gt;J89,J90&lt;J89),"Mod Bearish",AND(K90&lt;K89,J90&gt;J89),"Inside",AND(K90&gt;K89,J90&lt;J89),"Outside")</f>
        <v>Mod Bearish</v>
      </c>
      <c r="M90" s="29">
        <f t="shared" ref="M90" si="33">(K90-J90)*100/G90</f>
        <v>0.51905942617368694</v>
      </c>
      <c r="N90" s="13">
        <f t="shared" ref="N90" si="34">(D90-E90)*100/G90</f>
        <v>1.7960455210121431</v>
      </c>
      <c r="O90" s="12">
        <f>'Index CPR'!N90</f>
        <v>24947.7</v>
      </c>
      <c r="P90" s="12">
        <f>'Index CPR'!O90</f>
        <v>25406.95</v>
      </c>
      <c r="Q90" s="12">
        <f>'Index CPR'!P90</f>
        <v>24678.25</v>
      </c>
      <c r="R90" s="12">
        <f>'Index CPR'!Q90</f>
        <v>25330.35</v>
      </c>
      <c r="S90" s="12">
        <f>'Index CPR'!R90</f>
        <v>25138.516666666663</v>
      </c>
      <c r="T90" s="12">
        <f>'Index CPR'!S90</f>
        <v>25042.6</v>
      </c>
      <c r="U90" s="12">
        <f>'Index CPR'!T90</f>
        <v>25234.433333333327</v>
      </c>
      <c r="V90" s="12">
        <f t="shared" ref="V90" si="35">MIN(T90:U90)</f>
        <v>25042.6</v>
      </c>
      <c r="W90" s="12">
        <f t="shared" ref="W90" si="36">MAX(T90:U90)</f>
        <v>25234.433333333327</v>
      </c>
      <c r="X90" t="str">
        <f t="shared" ref="X90" si="37">_xlfn.IFS(AND(V90&gt;W89),"Bullish",AND(V90&gt;V89,V90&lt;W89,W90&gt;W89),"Mod Bullish",W90&lt;V89,"Bearish",AND(W90&lt;W89,W90&gt;V89,V90&lt;V89),"Mod Bearish",AND(W90&lt;W89,V90&gt;V89),"Inside",AND(W90&gt;W89,V90&lt;V89),"Outside")</f>
        <v>Mod Bearish</v>
      </c>
      <c r="Y90" s="29">
        <f t="shared" ref="Y90" si="38">(W90-V90)*100/S90</f>
        <v>0.7631052216684564</v>
      </c>
      <c r="Z90" s="12">
        <f t="shared" ref="Z90" si="39">(P90-Q90)*100/S90</f>
        <v>2.8987390531528345</v>
      </c>
    </row>
    <row r="91" spans="1:26" x14ac:dyDescent="0.3">
      <c r="A91" s="39">
        <v>43369</v>
      </c>
      <c r="B91" t="s">
        <v>29</v>
      </c>
      <c r="C91">
        <f>'Index CPR'!C91</f>
        <v>11145.55</v>
      </c>
      <c r="D91">
        <f>'Index CPR'!D91</f>
        <v>11145.55</v>
      </c>
      <c r="E91">
        <f>'Index CPR'!E91</f>
        <v>10993.05</v>
      </c>
      <c r="F91">
        <f>'Index CPR'!F91</f>
        <v>11053.8</v>
      </c>
      <c r="G91" s="12">
        <f>'Index CPR'!G91</f>
        <v>11064.133333333331</v>
      </c>
      <c r="H91" s="12">
        <f>'Index CPR'!H91</f>
        <v>11069.3</v>
      </c>
      <c r="I91" s="12">
        <f>'Index CPR'!I91</f>
        <v>11058.966666666664</v>
      </c>
      <c r="J91" s="12">
        <f t="shared" ref="J91" si="40">MIN(H91:I91)</f>
        <v>11058.966666666664</v>
      </c>
      <c r="K91" s="12">
        <f t="shared" ref="K91" si="41">MAX(H91:I91)</f>
        <v>11069.3</v>
      </c>
      <c r="L91" t="str">
        <f t="shared" ref="L91" si="42">_xlfn.IFS(AND(J91&gt;K90),"Bullish",AND(J91&gt;J90,J91&lt;K90,K91&gt;K90),"Mod Bullish",K91&lt;J90,"Bearish",AND(K91&lt;K90,K91&gt;J90,J91&lt;J90),"Mod Bearish",AND(K91&lt;K90,J91&gt;J90),"Inside",AND(K91&gt;K90,J91&lt;J90),"Outside")</f>
        <v>Bullish</v>
      </c>
      <c r="M91" s="29">
        <f t="shared" ref="M91" si="43">(K91-J91)*100/G91</f>
        <v>9.3394873525286762E-2</v>
      </c>
      <c r="N91" s="13">
        <f t="shared" ref="N91" si="44">(D91-E91)*100/G91</f>
        <v>1.3783275689615697</v>
      </c>
      <c r="O91" s="12">
        <f>'Index CPR'!N91</f>
        <v>25525.1</v>
      </c>
      <c r="P91" s="12">
        <f>'Index CPR'!O91</f>
        <v>25525.1</v>
      </c>
      <c r="Q91" s="12">
        <f>'Index CPR'!P91</f>
        <v>25197.35</v>
      </c>
      <c r="R91" s="12">
        <f>'Index CPR'!Q91</f>
        <v>25376.3</v>
      </c>
      <c r="S91" s="12">
        <f>'Index CPR'!R91</f>
        <v>25366.25</v>
      </c>
      <c r="T91" s="12">
        <f>'Index CPR'!S91</f>
        <v>25361.224999999999</v>
      </c>
      <c r="U91" s="12">
        <f>'Index CPR'!T91</f>
        <v>25371.275000000001</v>
      </c>
      <c r="V91" s="12">
        <f t="shared" ref="V91" si="45">MIN(T91:U91)</f>
        <v>25361.224999999999</v>
      </c>
      <c r="W91" s="12">
        <f t="shared" ref="W91" si="46">MAX(T91:U91)</f>
        <v>25371.275000000001</v>
      </c>
      <c r="X91" t="str">
        <f t="shared" ref="X91" si="47">_xlfn.IFS(AND(V91&gt;W90),"Bullish",AND(V91&gt;V90,V91&lt;W90,W91&gt;W90),"Mod Bullish",W91&lt;V90,"Bearish",AND(W91&lt;W90,W91&gt;V90,V91&lt;V90),"Mod Bearish",AND(W91&lt;W90,V91&gt;V90),"Inside",AND(W91&gt;W90,V91&lt;V90),"Outside")</f>
        <v>Bullish</v>
      </c>
      <c r="Y91" s="29">
        <f t="shared" ref="Y91" si="48">(W91-V91)*100/S91</f>
        <v>3.9619573251871723E-2</v>
      </c>
      <c r="Z91" s="12">
        <f t="shared" ref="Z91" si="49">(P91-Q91)*100/S91</f>
        <v>1.2920711575420096</v>
      </c>
    </row>
    <row r="92" spans="1:26" x14ac:dyDescent="0.3">
      <c r="A92" s="39">
        <v>43370</v>
      </c>
      <c r="B92" t="s">
        <v>30</v>
      </c>
      <c r="C92">
        <f>'Index CPR'!C92</f>
        <v>11079.8</v>
      </c>
      <c r="D92">
        <f>'Index CPR'!D92</f>
        <v>11089.45</v>
      </c>
      <c r="E92">
        <f>'Index CPR'!E92</f>
        <v>10953.35</v>
      </c>
      <c r="F92">
        <f>'Index CPR'!F92</f>
        <v>10977.55</v>
      </c>
      <c r="G92" s="12">
        <f>'Index CPR'!G92</f>
        <v>11006.783333333335</v>
      </c>
      <c r="H92" s="12">
        <f>'Index CPR'!H92</f>
        <v>11021.400000000001</v>
      </c>
      <c r="I92" s="12">
        <f>'Index CPR'!I92</f>
        <v>10992.166666666668</v>
      </c>
      <c r="J92" s="12">
        <f t="shared" ref="J92" si="50">MIN(H92:I92)</f>
        <v>10992.166666666668</v>
      </c>
      <c r="K92" s="12">
        <f t="shared" ref="K92" si="51">MAX(H92:I92)</f>
        <v>11021.400000000001</v>
      </c>
      <c r="L92" t="str">
        <f t="shared" ref="L92" si="52">_xlfn.IFS(AND(J92&gt;K91),"Bullish",AND(J92&gt;J91,J92&lt;K91,K92&gt;K91),"Mod Bullish",K92&lt;J91,"Bearish",AND(K92&lt;K91,K92&gt;J91,J92&lt;J91),"Mod Bearish",AND(K92&lt;K91,J92&gt;J91),"Inside",AND(K92&gt;K91,J92&lt;J91),"Outside")</f>
        <v>Bearish</v>
      </c>
      <c r="M92" s="29">
        <f t="shared" ref="M92" si="53">(K92-J92)*100/G92</f>
        <v>0.26559379291861146</v>
      </c>
      <c r="N92" s="13">
        <f t="shared" ref="N92" si="54">(D92-E92)*100/G92</f>
        <v>1.2365102126416014</v>
      </c>
      <c r="O92" s="12">
        <f>'Index CPR'!N92</f>
        <v>25442.1</v>
      </c>
      <c r="P92" s="12">
        <f>'Index CPR'!O92</f>
        <v>25452.5</v>
      </c>
      <c r="Q92" s="12">
        <f>'Index CPR'!P92</f>
        <v>25007.05</v>
      </c>
      <c r="R92" s="12">
        <f>'Index CPR'!Q92</f>
        <v>25042.15</v>
      </c>
      <c r="S92" s="12">
        <f>'Index CPR'!R92</f>
        <v>25167.233333333337</v>
      </c>
      <c r="T92" s="12">
        <f>'Index CPR'!S92</f>
        <v>25229.775000000001</v>
      </c>
      <c r="U92" s="12">
        <f>'Index CPR'!T92</f>
        <v>25104.691666666673</v>
      </c>
      <c r="V92" s="12">
        <f t="shared" ref="V92" si="55">MIN(T92:U92)</f>
        <v>25104.691666666673</v>
      </c>
      <c r="W92" s="12">
        <f t="shared" ref="W92" si="56">MAX(T92:U92)</f>
        <v>25229.775000000001</v>
      </c>
      <c r="X92" t="str">
        <f t="shared" ref="X92" si="57">_xlfn.IFS(AND(V92&gt;W91),"Bullish",AND(V92&gt;V91,V92&lt;W91,W92&gt;W91),"Mod Bullish",W92&lt;V91,"Bearish",AND(W92&lt;W91,W92&gt;V91,V92&lt;V91),"Mod Bearish",AND(W92&lt;W91,V92&gt;V91),"Inside",AND(W92&gt;W91,V92&lt;V91),"Outside")</f>
        <v>Bearish</v>
      </c>
      <c r="Y92" s="29">
        <f t="shared" ref="Y92" si="58">(W92-V92)*100/S92</f>
        <v>0.49700867662580495</v>
      </c>
      <c r="Z92" s="12">
        <f t="shared" ref="Z92" si="59">(P92-Q92)*100/S92</f>
        <v>1.7699601465927284</v>
      </c>
    </row>
    <row r="93" spans="1:26" x14ac:dyDescent="0.3">
      <c r="A93" s="39">
        <v>43371</v>
      </c>
      <c r="B93" t="s">
        <v>26</v>
      </c>
      <c r="C93">
        <f>'Index CPR'!C93</f>
        <v>11008.1</v>
      </c>
      <c r="D93">
        <f>'Index CPR'!D93</f>
        <v>11034.1</v>
      </c>
      <c r="E93">
        <f>'Index CPR'!E93</f>
        <v>10850.3</v>
      </c>
      <c r="F93">
        <f>'Index CPR'!F93</f>
        <v>10930.45</v>
      </c>
      <c r="G93" s="12">
        <f>'Index CPR'!G93</f>
        <v>10938.283333333335</v>
      </c>
      <c r="H93" s="12">
        <f>'Index CPR'!H93</f>
        <v>10942.2</v>
      </c>
      <c r="I93" s="12">
        <f>'Index CPR'!I93</f>
        <v>10934.366666666669</v>
      </c>
      <c r="J93" s="12">
        <f t="shared" ref="J93" si="60">MIN(H93:I93)</f>
        <v>10934.366666666669</v>
      </c>
      <c r="K93" s="12">
        <f t="shared" ref="K93" si="61">MAX(H93:I93)</f>
        <v>10942.2</v>
      </c>
      <c r="L93" t="str">
        <f t="shared" ref="L93" si="62">_xlfn.IFS(AND(J93&gt;K92),"Bullish",AND(J93&gt;J92,J93&lt;K92,K93&gt;K92),"Mod Bullish",K93&lt;J92,"Bearish",AND(K93&lt;K92,K93&gt;J92,J93&lt;J92),"Mod Bearish",AND(K93&lt;K92,J93&gt;J92),"Inside",AND(K93&gt;K92,J93&lt;J92),"Outside")</f>
        <v>Bearish</v>
      </c>
      <c r="M93" s="29">
        <f t="shared" ref="M93" si="63">(K93-J93)*100/G93</f>
        <v>7.1613918698383072E-2</v>
      </c>
      <c r="N93" s="13">
        <f t="shared" ref="N93" si="64">(D93-E93)*100/G93</f>
        <v>1.6803367987359479</v>
      </c>
      <c r="O93" s="12">
        <f>'Index CPR'!N93</f>
        <v>25135.8</v>
      </c>
      <c r="P93" s="12">
        <f>'Index CPR'!O93</f>
        <v>25354.7</v>
      </c>
      <c r="Q93" s="12">
        <f>'Index CPR'!P93</f>
        <v>24919.25</v>
      </c>
      <c r="R93" s="12">
        <f>'Index CPR'!Q93</f>
        <v>25119.85</v>
      </c>
      <c r="S93" s="12">
        <f>'Index CPR'!R93</f>
        <v>25131.266666666663</v>
      </c>
      <c r="T93" s="12">
        <f>'Index CPR'!S93</f>
        <v>25136.974999999999</v>
      </c>
      <c r="U93" s="12">
        <f>'Index CPR'!T93</f>
        <v>25125.558333333327</v>
      </c>
      <c r="V93" s="12">
        <f t="shared" ref="V93" si="65">MIN(T93:U93)</f>
        <v>25125.558333333327</v>
      </c>
      <c r="W93" s="12">
        <f t="shared" ref="W93" si="66">MAX(T93:U93)</f>
        <v>25136.974999999999</v>
      </c>
      <c r="X93" t="str">
        <f t="shared" ref="X93" si="67">_xlfn.IFS(AND(V93&gt;W92),"Bullish",AND(V93&gt;V92,V93&lt;W92,W93&gt;W92),"Mod Bullish",W93&lt;V92,"Bearish",AND(W93&lt;W92,W93&gt;V92,V93&lt;V92),"Mod Bearish",AND(W93&lt;W92,V93&gt;V92),"Inside",AND(W93&gt;W92,V93&lt;V92),"Outside")</f>
        <v>Inside</v>
      </c>
      <c r="Y93" s="29">
        <f t="shared" ref="Y93" si="68">(W93-V93)*100/S93</f>
        <v>4.542813865333032E-2</v>
      </c>
      <c r="Z93" s="12">
        <f t="shared" ref="Z93" si="69">(P93-Q93)*100/S93</f>
        <v>1.732702158532933</v>
      </c>
    </row>
    <row r="94" spans="1:26" x14ac:dyDescent="0.3">
      <c r="A94" s="40">
        <v>43374</v>
      </c>
      <c r="B94" t="s">
        <v>27</v>
      </c>
      <c r="C94">
        <f>'Index CPR'!C94</f>
        <v>10930.9</v>
      </c>
      <c r="D94">
        <f>'Index CPR'!D94</f>
        <v>11035.65</v>
      </c>
      <c r="E94">
        <f>'Index CPR'!E94</f>
        <v>10821.55</v>
      </c>
      <c r="F94">
        <f>'Index CPR'!F94</f>
        <v>11008.3</v>
      </c>
      <c r="G94" s="12">
        <f>'Index CPR'!G94</f>
        <v>10955.166666666666</v>
      </c>
      <c r="H94" s="12">
        <f>'Index CPR'!H94</f>
        <v>10928.599999999999</v>
      </c>
      <c r="I94" s="12">
        <f>'Index CPR'!I94</f>
        <v>10981.733333333334</v>
      </c>
      <c r="J94" s="12">
        <f t="shared" ref="J94" si="70">MIN(H94:I94)</f>
        <v>10928.599999999999</v>
      </c>
      <c r="K94" s="12">
        <f t="shared" ref="K94" si="71">MAX(H94:I94)</f>
        <v>10981.733333333334</v>
      </c>
      <c r="L94" t="str">
        <f t="shared" ref="L94" si="72">_xlfn.IFS(AND(J94&gt;K93),"Bullish",AND(J94&gt;J93,J94&lt;K93,K94&gt;K93),"Mod Bullish",K94&lt;J93,"Bearish",AND(K94&lt;K93,K94&gt;J93,J94&lt;J93),"Mod Bearish",AND(K94&lt;K93,J94&gt;J93),"Inside",AND(K94&gt;K93,J94&lt;J93),"Outside")</f>
        <v>Outside</v>
      </c>
      <c r="M94" s="29">
        <f t="shared" ref="M94" si="73">(K94-J94)*100/G94</f>
        <v>0.48500707428764239</v>
      </c>
      <c r="N94" s="13">
        <f t="shared" ref="N94" si="74">(D94-E94)*100/G94</f>
        <v>1.9543290076219779</v>
      </c>
      <c r="O94" s="12">
        <f>'Index CPR'!N94</f>
        <v>24943.9</v>
      </c>
      <c r="P94" s="12">
        <f>'Index CPR'!O94</f>
        <v>25412.15</v>
      </c>
      <c r="Q94" s="12">
        <f>'Index CPR'!P94</f>
        <v>24707.65</v>
      </c>
      <c r="R94" s="12">
        <f>'Index CPR'!Q94</f>
        <v>25367</v>
      </c>
      <c r="S94" s="12">
        <f>'Index CPR'!R94</f>
        <v>25162.266666666666</v>
      </c>
      <c r="T94" s="12">
        <f>'Index CPR'!S94</f>
        <v>25059.9</v>
      </c>
      <c r="U94" s="12">
        <f>'Index CPR'!T94</f>
        <v>25264.633333333331</v>
      </c>
      <c r="V94" s="12">
        <f t="shared" ref="V94" si="75">MIN(T94:U94)</f>
        <v>25059.9</v>
      </c>
      <c r="W94" s="12">
        <f t="shared" ref="W94" si="76">MAX(T94:U94)</f>
        <v>25264.633333333331</v>
      </c>
      <c r="X94" t="str">
        <f t="shared" ref="X94" si="77">_xlfn.IFS(AND(V94&gt;W93),"Bullish",AND(V94&gt;V93,V94&lt;W93,W94&gt;W93),"Mod Bullish",W94&lt;V93,"Bearish",AND(W94&lt;W93,W94&gt;V93,V94&lt;V93),"Mod Bearish",AND(W94&lt;W93,V94&gt;V93),"Inside",AND(W94&gt;W93,V94&lt;V93),"Outside")</f>
        <v>Outside</v>
      </c>
      <c r="Y94" s="29">
        <f t="shared" ref="Y94" si="78">(W94-V94)*100/S94</f>
        <v>0.81365218819712826</v>
      </c>
      <c r="Z94" s="12">
        <f t="shared" ref="Z94" si="79">(P94-Q94)*100/S94</f>
        <v>2.7998272545663614</v>
      </c>
    </row>
    <row r="95" spans="1:26" x14ac:dyDescent="0.3">
      <c r="A95" s="40">
        <v>43376</v>
      </c>
      <c r="B95" t="s">
        <v>29</v>
      </c>
      <c r="C95">
        <f>'Index CPR'!C95</f>
        <v>10982.7</v>
      </c>
      <c r="D95">
        <f>'Index CPR'!D95</f>
        <v>10989.05</v>
      </c>
      <c r="E95">
        <f>'Index CPR'!E95</f>
        <v>10843.75</v>
      </c>
      <c r="F95">
        <f>'Index CPR'!F95</f>
        <v>10858.25</v>
      </c>
      <c r="G95" s="12">
        <f>'Index CPR'!G95</f>
        <v>10897.016666666666</v>
      </c>
      <c r="H95" s="12">
        <f>'Index CPR'!H95</f>
        <v>10916.4</v>
      </c>
      <c r="I95" s="12">
        <f>'Index CPR'!I95</f>
        <v>10877.633333333333</v>
      </c>
      <c r="J95" s="12">
        <f t="shared" ref="J95" si="80">MIN(H95:I95)</f>
        <v>10877.633333333333</v>
      </c>
      <c r="K95" s="12">
        <f t="shared" ref="K95" si="81">MAX(H95:I95)</f>
        <v>10916.4</v>
      </c>
      <c r="L95" t="str">
        <f t="shared" ref="L95" si="82">_xlfn.IFS(AND(J95&gt;K94),"Bullish",AND(J95&gt;J94,J95&lt;K94,K95&gt;K94),"Mod Bullish",K95&lt;J94,"Bearish",AND(K95&lt;K94,K95&gt;J94,J95&lt;J94),"Mod Bearish",AND(K95&lt;K94,J95&gt;J94),"Inside",AND(K95&gt;K94,J95&lt;J94),"Outside")</f>
        <v>Bearish</v>
      </c>
      <c r="M95" s="29">
        <f t="shared" ref="M95" si="83">(K95-J95)*100/G95</f>
        <v>0.35575486256941663</v>
      </c>
      <c r="N95" s="13">
        <f t="shared" ref="N95" si="84">(D95-E95)*100/G95</f>
        <v>1.333392472863361</v>
      </c>
      <c r="O95" s="12">
        <f>'Index CPR'!N95</f>
        <v>25290.55</v>
      </c>
      <c r="P95" s="12">
        <f>'Index CPR'!O95</f>
        <v>25470.05</v>
      </c>
      <c r="Q95" s="12">
        <f>'Index CPR'!P95</f>
        <v>25026.35</v>
      </c>
      <c r="R95" s="12">
        <f>'Index CPR'!Q95</f>
        <v>25069.9</v>
      </c>
      <c r="S95" s="12">
        <f>'Index CPR'!R95</f>
        <v>25188.766666666663</v>
      </c>
      <c r="T95" s="12">
        <f>'Index CPR'!S95</f>
        <v>25248.199999999997</v>
      </c>
      <c r="U95" s="12">
        <f>'Index CPR'!T95</f>
        <v>25129.333333333328</v>
      </c>
      <c r="V95" s="12">
        <f t="shared" ref="V95" si="85">MIN(T95:U95)</f>
        <v>25129.333333333328</v>
      </c>
      <c r="W95" s="12">
        <f t="shared" ref="W95" si="86">MAX(T95:U95)</f>
        <v>25248.199999999997</v>
      </c>
      <c r="X95" t="str">
        <f t="shared" ref="X95" si="87">_xlfn.IFS(AND(V95&gt;W94),"Bullish",AND(V95&gt;V94,V95&lt;W94,W95&gt;W94),"Mod Bullish",W95&lt;V94,"Bearish",AND(W95&lt;W94,W95&gt;V94,V95&lt;V94),"Mod Bearish",AND(W95&lt;W94,V95&gt;V94),"Inside",AND(W95&gt;W94,V95&lt;V94),"Outside")</f>
        <v>Inside</v>
      </c>
      <c r="Y95" s="29">
        <f t="shared" ref="Y95" si="88">(W95-V95)*100/S95</f>
        <v>0.47190348078443151</v>
      </c>
      <c r="Z95" s="12">
        <f t="shared" ref="Z95" si="89">(P95-Q95)*100/S95</f>
        <v>1.7614995044087145</v>
      </c>
    </row>
    <row r="96" spans="1:26" x14ac:dyDescent="0.3">
      <c r="A96" s="40">
        <v>43377</v>
      </c>
      <c r="B96" t="s">
        <v>30</v>
      </c>
      <c r="C96">
        <f>'Index CPR'!C96</f>
        <v>10754.7</v>
      </c>
      <c r="D96">
        <f>'Index CPR'!D96</f>
        <v>10754.7</v>
      </c>
      <c r="E96">
        <f>'Index CPR'!E96</f>
        <v>10547.25</v>
      </c>
      <c r="F96">
        <f>'Index CPR'!F96</f>
        <v>10599.25</v>
      </c>
      <c r="G96" s="12">
        <f>'Index CPR'!G96</f>
        <v>10633.733333333334</v>
      </c>
      <c r="H96" s="12">
        <f>'Index CPR'!H96</f>
        <v>10650.975</v>
      </c>
      <c r="I96" s="12">
        <f>'Index CPR'!I96</f>
        <v>10616.491666666667</v>
      </c>
      <c r="J96" s="12">
        <f t="shared" ref="J96" si="90">MIN(H96:I96)</f>
        <v>10616.491666666667</v>
      </c>
      <c r="K96" s="12">
        <f t="shared" ref="K96" si="91">MAX(H96:I96)</f>
        <v>10650.975</v>
      </c>
      <c r="L96" t="str">
        <f t="shared" ref="L96" si="92">_xlfn.IFS(AND(J96&gt;K95),"Bullish",AND(J96&gt;J95,J96&lt;K95,K96&gt;K95),"Mod Bullish",K96&lt;J95,"Bearish",AND(K96&lt;K95,K96&gt;J95,J96&lt;J95),"Mod Bearish",AND(K96&lt;K95,J96&gt;J95),"Inside",AND(K96&gt;K95,J96&lt;J95),"Outside")</f>
        <v>Bearish</v>
      </c>
      <c r="M96" s="29">
        <f t="shared" ref="M96" si="93">(K96-J96)*100/G96</f>
        <v>0.324282472132712</v>
      </c>
      <c r="N96" s="13">
        <f t="shared" ref="N96" si="94">(D96-E96)*100/G96</f>
        <v>1.9508670520231282</v>
      </c>
      <c r="O96" s="12">
        <f>'Index CPR'!N96</f>
        <v>24735.15</v>
      </c>
      <c r="P96" s="12">
        <f>'Index CPR'!O96</f>
        <v>24893.4</v>
      </c>
      <c r="Q96" s="12">
        <f>'Index CPR'!P96</f>
        <v>24501.05</v>
      </c>
      <c r="R96" s="12">
        <f>'Index CPR'!Q96</f>
        <v>24819.3</v>
      </c>
      <c r="S96" s="12">
        <f>'Index CPR'!R96</f>
        <v>24737.916666666668</v>
      </c>
      <c r="T96" s="12">
        <f>'Index CPR'!S96</f>
        <v>24697.224999999999</v>
      </c>
      <c r="U96" s="12">
        <f>'Index CPR'!T96</f>
        <v>24778.608333333337</v>
      </c>
      <c r="V96" s="12">
        <f t="shared" ref="V96" si="95">MIN(T96:U96)</f>
        <v>24697.224999999999</v>
      </c>
      <c r="W96" s="12">
        <f t="shared" ref="W96" si="96">MAX(T96:U96)</f>
        <v>24778.608333333337</v>
      </c>
      <c r="X96" t="str">
        <f t="shared" ref="X96" si="97">_xlfn.IFS(AND(V96&gt;W95),"Bullish",AND(V96&gt;V95,V96&lt;W95,W96&gt;W95),"Mod Bullish",W96&lt;V95,"Bearish",AND(W96&lt;W95,W96&gt;V95,V96&lt;V95),"Mod Bearish",AND(W96&lt;W95,V96&gt;V95),"Inside",AND(W96&gt;W95,V96&lt;V95),"Outside")</f>
        <v>Bearish</v>
      </c>
      <c r="Y96" s="29">
        <f t="shared" ref="Y96" si="98">(W96-V96)*100/S96</f>
        <v>0.32898216300889793</v>
      </c>
      <c r="Z96" s="12">
        <f t="shared" ref="Z96" si="99">(P96-Q96)*100/S96</f>
        <v>1.5860268481245139</v>
      </c>
    </row>
    <row r="97" spans="1:26" x14ac:dyDescent="0.3">
      <c r="A97" s="40">
        <v>43378</v>
      </c>
      <c r="B97" t="s">
        <v>26</v>
      </c>
      <c r="C97">
        <f>'Index CPR'!C97</f>
        <v>10514.1</v>
      </c>
      <c r="D97">
        <f>'Index CPR'!D97</f>
        <v>10540.65</v>
      </c>
      <c r="E97">
        <f>'Index CPR'!E97</f>
        <v>10261.9</v>
      </c>
      <c r="F97">
        <f>'Index CPR'!F97</f>
        <v>10316.450000000001</v>
      </c>
      <c r="G97" s="12">
        <f>'Index CPR'!G97</f>
        <v>10373</v>
      </c>
      <c r="H97" s="12">
        <f>'Index CPR'!H97</f>
        <v>10401.275</v>
      </c>
      <c r="I97" s="12">
        <f>'Index CPR'!I97</f>
        <v>10344.725</v>
      </c>
      <c r="J97" s="12">
        <f t="shared" ref="J97" si="100">MIN(H97:I97)</f>
        <v>10344.725</v>
      </c>
      <c r="K97" s="12">
        <f t="shared" ref="K97" si="101">MAX(H97:I97)</f>
        <v>10401.275</v>
      </c>
      <c r="L97" t="str">
        <f t="shared" ref="L97" si="102">_xlfn.IFS(AND(J97&gt;K96),"Bullish",AND(J97&gt;J96,J97&lt;K96,K97&gt;K96),"Mod Bullish",K97&lt;J96,"Bearish",AND(K97&lt;K96,K97&gt;J96,J97&lt;J96),"Mod Bearish",AND(K97&lt;K96,J97&gt;J96),"Inside",AND(K97&gt;K96,J97&lt;J96),"Outside")</f>
        <v>Bearish</v>
      </c>
      <c r="M97" s="29">
        <f t="shared" ref="M97" si="103">(K97-J97)*100/G97</f>
        <v>0.5451653330762487</v>
      </c>
      <c r="N97" s="13">
        <f t="shared" ref="N97" si="104">(D97-E97)*100/G97</f>
        <v>2.6872650149426396</v>
      </c>
      <c r="O97" s="12">
        <f>'Index CPR'!N97</f>
        <v>24741.65</v>
      </c>
      <c r="P97" s="12">
        <f>'Index CPR'!O97</f>
        <v>25080.2</v>
      </c>
      <c r="Q97" s="12">
        <f>'Index CPR'!P97</f>
        <v>24250.65</v>
      </c>
      <c r="R97" s="12">
        <f>'Index CPR'!Q97</f>
        <v>24443.45</v>
      </c>
      <c r="S97" s="12">
        <f>'Index CPR'!R97</f>
        <v>24591.433333333334</v>
      </c>
      <c r="T97" s="12">
        <f>'Index CPR'!S97</f>
        <v>24665.425000000003</v>
      </c>
      <c r="U97" s="12">
        <f>'Index CPR'!T97</f>
        <v>24517.441666666666</v>
      </c>
      <c r="V97" s="12">
        <f t="shared" ref="V97" si="105">MIN(T97:U97)</f>
        <v>24517.441666666666</v>
      </c>
      <c r="W97" s="12">
        <f t="shared" ref="W97" si="106">MAX(T97:U97)</f>
        <v>24665.425000000003</v>
      </c>
      <c r="X97" t="str">
        <f t="shared" ref="X97" si="107">_xlfn.IFS(AND(V97&gt;W96),"Bullish",AND(V97&gt;V96,V97&lt;W96,W97&gt;W96),"Mod Bullish",W97&lt;V96,"Bearish",AND(W97&lt;W96,W97&gt;V96,V97&lt;V96),"Mod Bearish",AND(W97&lt;W96,V97&gt;V96),"Inside",AND(W97&gt;W96,V97&lt;V96),"Outside")</f>
        <v>Bearish</v>
      </c>
      <c r="Y97" s="29">
        <f t="shared" ref="Y97" si="108">(W97-V97)*100/S97</f>
        <v>0.60176782429655262</v>
      </c>
      <c r="Z97" s="12">
        <f t="shared" ref="Z97" si="109">(P97-Q97)*100/S97</f>
        <v>3.3733291945840187</v>
      </c>
    </row>
    <row r="98" spans="1:26" x14ac:dyDescent="0.3">
      <c r="A98" s="40">
        <v>43381</v>
      </c>
      <c r="B98" t="s">
        <v>27</v>
      </c>
      <c r="C98">
        <f>'Index CPR'!C98</f>
        <v>10310.15</v>
      </c>
      <c r="D98">
        <f>'Index CPR'!D98</f>
        <v>10398.35</v>
      </c>
      <c r="E98">
        <f>'Index CPR'!E98</f>
        <v>10198.4</v>
      </c>
      <c r="F98">
        <f>'Index CPR'!F98</f>
        <v>10348.049999999999</v>
      </c>
      <c r="G98" s="12">
        <f>'Index CPR'!G98</f>
        <v>10314.933333333332</v>
      </c>
      <c r="H98" s="12">
        <f>'Index CPR'!H98</f>
        <v>10298.375</v>
      </c>
      <c r="I98" s="12">
        <f>'Index CPR'!I98</f>
        <v>10331.491666666665</v>
      </c>
      <c r="J98" s="12">
        <f t="shared" ref="J98" si="110">MIN(H98:I98)</f>
        <v>10298.375</v>
      </c>
      <c r="K98" s="12">
        <f t="shared" ref="K98" si="111">MAX(H98:I98)</f>
        <v>10331.491666666665</v>
      </c>
      <c r="L98" t="str">
        <f t="shared" ref="L98" si="112">_xlfn.IFS(AND(J98&gt;K97),"Bullish",AND(J98&gt;J97,J98&lt;K97,K98&gt;K97),"Mod Bullish",K98&lt;J97,"Bearish",AND(K98&lt;K97,K98&gt;J97,J98&lt;J97),"Mod Bearish",AND(K98&lt;K97,J98&gt;J97),"Inside",AND(K98&gt;K97,J98&lt;J97),"Outside")</f>
        <v>Bearish</v>
      </c>
      <c r="M98" s="29">
        <f t="shared" ref="M98" si="113">(K98-J98)*100/G98</f>
        <v>0.32105555699178834</v>
      </c>
      <c r="N98" s="13">
        <f t="shared" ref="N98" si="114">(D98-E98)*100/G98</f>
        <v>1.938451694630446</v>
      </c>
      <c r="O98" s="12">
        <f>'Index CPR'!N98</f>
        <v>24470.75</v>
      </c>
      <c r="P98" s="12">
        <f>'Index CPR'!O98</f>
        <v>24745.35</v>
      </c>
      <c r="Q98" s="12">
        <f>'Index CPR'!P98</f>
        <v>24240.05</v>
      </c>
      <c r="R98" s="12">
        <f>'Index CPR'!Q98</f>
        <v>24618.35</v>
      </c>
      <c r="S98" s="12">
        <f>'Index CPR'!R98</f>
        <v>24534.583333333332</v>
      </c>
      <c r="T98" s="12">
        <f>'Index CPR'!S98</f>
        <v>24492.699999999997</v>
      </c>
      <c r="U98" s="12">
        <f>'Index CPR'!T98</f>
        <v>24576.466666666667</v>
      </c>
      <c r="V98" s="12">
        <f t="shared" ref="V98" si="115">MIN(T98:U98)</f>
        <v>24492.699999999997</v>
      </c>
      <c r="W98" s="12">
        <f t="shared" ref="W98" si="116">MAX(T98:U98)</f>
        <v>24576.466666666667</v>
      </c>
      <c r="X98" t="str">
        <f t="shared" ref="X98" si="117">_xlfn.IFS(AND(V98&gt;W97),"Bullish",AND(V98&gt;V97,V98&lt;W97,W98&gt;W97),"Mod Bullish",W98&lt;V97,"Bearish",AND(W98&lt;W97,W98&gt;V97,V98&lt;V97),"Mod Bearish",AND(W98&lt;W97,V98&gt;V97),"Inside",AND(W98&gt;W97,V98&lt;V97),"Outside")</f>
        <v>Mod Bearish</v>
      </c>
      <c r="Y98" s="29">
        <f t="shared" ref="Y98" si="118">(W98-V98)*100/S98</f>
        <v>0.34142282152744963</v>
      </c>
      <c r="Z98" s="12">
        <f t="shared" ref="Z98" si="119">(P98-Q98)*100/S98</f>
        <v>2.0595418032369248</v>
      </c>
    </row>
    <row r="99" spans="1:26" x14ac:dyDescent="0.3">
      <c r="A99" s="40">
        <v>43382</v>
      </c>
      <c r="B99" t="s">
        <v>28</v>
      </c>
      <c r="C99">
        <f>'Index CPR'!C99</f>
        <v>10390.299999999999</v>
      </c>
      <c r="D99">
        <f>'Index CPR'!D99</f>
        <v>10397.6</v>
      </c>
      <c r="E99">
        <f>'Index CPR'!E99</f>
        <v>10279.35</v>
      </c>
      <c r="F99">
        <f>'Index CPR'!F99</f>
        <v>10301.049999999999</v>
      </c>
      <c r="G99" s="12">
        <f>'Index CPR'!G99</f>
        <v>10326</v>
      </c>
      <c r="H99" s="12">
        <f>'Index CPR'!H99</f>
        <v>10338.475</v>
      </c>
      <c r="I99" s="12">
        <f>'Index CPR'!I99</f>
        <v>10313.525</v>
      </c>
      <c r="J99" s="12">
        <f t="shared" ref="J99:J102" si="120">MIN(H99:I99)</f>
        <v>10313.525</v>
      </c>
      <c r="K99" s="12">
        <f t="shared" ref="K99:K102" si="121">MAX(H99:I99)</f>
        <v>10338.475</v>
      </c>
      <c r="L99" t="str">
        <f t="shared" ref="L99" si="122">_xlfn.IFS(AND(J99&gt;K98),"Bullish",AND(J99&gt;J98,J99&lt;K98,K99&gt;K98),"Mod Bullish",K99&lt;J98,"Bearish",AND(K99&lt;K98,K99&gt;J98,J99&lt;J98),"Mod Bearish",AND(K99&lt;K98,J99&gt;J98),"Inside",AND(K99&gt;K98,J99&lt;J98),"Outside")</f>
        <v>Mod Bullish</v>
      </c>
      <c r="M99" s="29">
        <f t="shared" ref="M99" si="123">(K99-J99)*100/G99</f>
        <v>0.2416230873523216</v>
      </c>
      <c r="N99" s="13">
        <f t="shared" ref="N99" si="124">(D99-E99)*100/G99</f>
        <v>1.1451675382529538</v>
      </c>
      <c r="O99" s="12">
        <f>'Index CPR'!N99</f>
        <v>24703.65</v>
      </c>
      <c r="P99" s="12">
        <f>'Index CPR'!O99</f>
        <v>24759.9</v>
      </c>
      <c r="Q99" s="12">
        <f>'Index CPR'!P99</f>
        <v>24464.9</v>
      </c>
      <c r="R99" s="12">
        <f>'Index CPR'!Q99</f>
        <v>24527.65</v>
      </c>
      <c r="S99" s="12">
        <f>'Index CPR'!R99</f>
        <v>24584.150000000005</v>
      </c>
      <c r="T99" s="12">
        <f>'Index CPR'!S99</f>
        <v>24612.400000000001</v>
      </c>
      <c r="U99" s="12">
        <f>'Index CPR'!T99</f>
        <v>24555.900000000009</v>
      </c>
      <c r="V99" s="12">
        <f t="shared" ref="V99:V101" si="125">MIN(T99:U99)</f>
        <v>24555.900000000009</v>
      </c>
      <c r="W99" s="12">
        <f t="shared" ref="W99:W101" si="126">MAX(T99:U99)</f>
        <v>24612.400000000001</v>
      </c>
      <c r="X99" t="str">
        <f t="shared" ref="X99" si="127">_xlfn.IFS(AND(V99&gt;W98),"Bullish",AND(V99&gt;V98,V99&lt;W98,W99&gt;W98),"Mod Bullish",W99&lt;V98,"Bearish",AND(W99&lt;W98,W99&gt;V98,V99&lt;V98),"Mod Bearish",AND(W99&lt;W98,V99&gt;V98),"Inside",AND(W99&gt;W98,V99&lt;V98),"Outside")</f>
        <v>Mod Bullish</v>
      </c>
      <c r="Y99" s="29">
        <f t="shared" ref="Y99" si="128">(W99-V99)*100/S99</f>
        <v>0.22982287368077689</v>
      </c>
      <c r="Z99" s="12">
        <f t="shared" ref="Z99" si="129">(P99-Q99)*100/S99</f>
        <v>1.1999601369174853</v>
      </c>
    </row>
    <row r="100" spans="1:26" x14ac:dyDescent="0.3">
      <c r="A100" s="40">
        <v>43383</v>
      </c>
      <c r="B100" t="s">
        <v>29</v>
      </c>
      <c r="C100">
        <f>'Index CPR'!C100</f>
        <v>10331.85</v>
      </c>
      <c r="D100">
        <f>'Index CPR'!D100</f>
        <v>10482.35</v>
      </c>
      <c r="E100">
        <f>'Index CPR'!E100</f>
        <v>10318.25</v>
      </c>
      <c r="F100">
        <f>'Index CPR'!F100</f>
        <v>10460.1</v>
      </c>
      <c r="G100" s="12">
        <f>'Index CPR'!G100</f>
        <v>10420.233333333332</v>
      </c>
      <c r="H100" s="12">
        <f>'Index CPR'!H100</f>
        <v>10400.299999999999</v>
      </c>
      <c r="I100" s="12">
        <f>'Index CPR'!I100</f>
        <v>10440.166666666664</v>
      </c>
      <c r="J100" s="12">
        <f t="shared" si="120"/>
        <v>10400.299999999999</v>
      </c>
      <c r="K100" s="12">
        <f t="shared" si="121"/>
        <v>10440.166666666664</v>
      </c>
      <c r="L100" t="str">
        <f t="shared" ref="L100:L101" si="130">_xlfn.IFS(AND(J100&gt;K99),"Bullish",AND(J100&gt;J99,J100&lt;K99,K100&gt;K99),"Mod Bullish",K100&lt;J99,"Bearish",AND(K100&lt;K99,K100&gt;J99,J100&lt;J99),"Mod Bearish",AND(K100&lt;K99,J100&gt;J99),"Inside",AND(K100&gt;K99,J100&lt;J99),"Outside")</f>
        <v>Bullish</v>
      </c>
      <c r="M100" s="29">
        <f t="shared" ref="M100" si="131">(K100-J100)*100/G100</f>
        <v>0.38258900152586128</v>
      </c>
      <c r="N100" s="13">
        <f t="shared" ref="N100" si="132">(D100-E100)*100/G100</f>
        <v>1.5748207813644646</v>
      </c>
      <c r="O100" s="12">
        <f>'Index CPR'!N100</f>
        <v>24596.6</v>
      </c>
      <c r="P100" s="12">
        <f>'Index CPR'!O100</f>
        <v>25371.15</v>
      </c>
      <c r="Q100" s="12">
        <f>'Index CPR'!P100</f>
        <v>24559.9</v>
      </c>
      <c r="R100" s="12">
        <f>'Index CPR'!Q100</f>
        <v>25321.7</v>
      </c>
      <c r="S100" s="12">
        <f>'Index CPR'!R100</f>
        <v>25084.25</v>
      </c>
      <c r="T100" s="12">
        <f>'Index CPR'!S100</f>
        <v>24965.525000000001</v>
      </c>
      <c r="U100" s="12">
        <f>'Index CPR'!T100</f>
        <v>25202.974999999999</v>
      </c>
      <c r="V100" s="12">
        <f t="shared" ref="V100" si="133">MIN(T100:U100)</f>
        <v>24965.525000000001</v>
      </c>
      <c r="W100" s="12">
        <f t="shared" ref="W100" si="134">MAX(T100:U100)</f>
        <v>25202.974999999999</v>
      </c>
      <c r="X100" t="str">
        <f t="shared" ref="X100" si="135">_xlfn.IFS(AND(V100&gt;W99),"Bullish",AND(V100&gt;V99,V100&lt;W99,W100&gt;W99),"Mod Bullish",W100&lt;V99,"Bearish",AND(W100&lt;W99,W100&gt;V99,V100&lt;V99),"Mod Bearish",AND(W100&lt;W99,V100&gt;V99),"Inside",AND(W100&gt;W99,V100&lt;V99),"Outside")</f>
        <v>Bullish</v>
      </c>
      <c r="Y100" s="29">
        <f t="shared" ref="Y100" si="136">(W100-V100)*100/S100</f>
        <v>0.94660992455424053</v>
      </c>
      <c r="Z100" s="12">
        <f t="shared" ref="Z100" si="137">(P100-Q100)*100/S100</f>
        <v>3.2341010793625484</v>
      </c>
    </row>
    <row r="101" spans="1:26" x14ac:dyDescent="0.3">
      <c r="A101" s="40">
        <v>43384</v>
      </c>
      <c r="B101" t="s">
        <v>30</v>
      </c>
      <c r="C101">
        <f>'Index CPR'!C101</f>
        <v>10169.799999999999</v>
      </c>
      <c r="D101">
        <f>'Index CPR'!D101</f>
        <v>10335.950000000001</v>
      </c>
      <c r="E101">
        <f>'Index CPR'!E101</f>
        <v>10138.6</v>
      </c>
      <c r="F101">
        <f>'Index CPR'!F101</f>
        <v>10234.65</v>
      </c>
      <c r="G101" s="12">
        <f>'Index CPR'!G101</f>
        <v>10236.400000000001</v>
      </c>
      <c r="H101" s="12">
        <f>'Index CPR'!H101</f>
        <v>10237.275000000001</v>
      </c>
      <c r="I101" s="12">
        <f>'Index CPR'!I101</f>
        <v>10235.525000000001</v>
      </c>
      <c r="J101" s="12">
        <f t="shared" si="120"/>
        <v>10235.525000000001</v>
      </c>
      <c r="K101" s="12">
        <f t="shared" si="121"/>
        <v>10237.275000000001</v>
      </c>
      <c r="L101" t="str">
        <f t="shared" si="130"/>
        <v>Bearish</v>
      </c>
      <c r="M101" s="29">
        <f t="shared" ref="M101" si="138">(K101-J101)*100/G101</f>
        <v>1.70958540111758E-2</v>
      </c>
      <c r="N101" s="13">
        <f t="shared" ref="N101" si="139">(D101-E101)*100/G101</f>
        <v>1.927923879488886</v>
      </c>
      <c r="O101" s="12">
        <f>'Index CPR'!N101</f>
        <v>24541.75</v>
      </c>
      <c r="P101" s="12">
        <f>'Index CPR'!O101</f>
        <v>24940.1</v>
      </c>
      <c r="Q101" s="12">
        <f>'Index CPR'!P101</f>
        <v>24493.7</v>
      </c>
      <c r="R101" s="12">
        <f>'Index CPR'!Q101</f>
        <v>24783.95</v>
      </c>
      <c r="S101" s="12">
        <f>'Index CPR'!R101</f>
        <v>24739.25</v>
      </c>
      <c r="T101" s="12">
        <f>'Index CPR'!S101</f>
        <v>24716.9</v>
      </c>
      <c r="U101" s="12">
        <f>'Index CPR'!T101</f>
        <v>24761.599999999999</v>
      </c>
      <c r="V101" s="12">
        <f t="shared" si="125"/>
        <v>24716.9</v>
      </c>
      <c r="W101" s="12">
        <f t="shared" si="126"/>
        <v>24761.599999999999</v>
      </c>
      <c r="X101" t="str">
        <f t="shared" ref="X101" si="140">_xlfn.IFS(AND(V101&gt;W100),"Bullish",AND(V101&gt;V100,V101&lt;W100,W101&gt;W100),"Mod Bullish",W101&lt;V100,"Bearish",AND(W101&lt;W100,W101&gt;V100,V101&lt;V100),"Mod Bearish",AND(W101&lt;W100,V101&gt;V100),"Inside",AND(W101&gt;W100,V101&lt;V100),"Outside")</f>
        <v>Bearish</v>
      </c>
      <c r="Y101" s="29">
        <f t="shared" ref="Y101" si="141">(W101-V101)*100/S101</f>
        <v>0.18068453974957643</v>
      </c>
      <c r="Z101" s="12">
        <f t="shared" ref="Z101" si="142">(P101-Q101)*100/S101</f>
        <v>1.8044201016603083</v>
      </c>
    </row>
    <row r="102" spans="1:26" x14ac:dyDescent="0.3">
      <c r="A102" s="40">
        <v>43385</v>
      </c>
      <c r="B102" t="s">
        <v>26</v>
      </c>
      <c r="C102">
        <f>'Index CPR'!C102</f>
        <v>10331.549999999999</v>
      </c>
      <c r="D102">
        <f>'Index CPR'!D102</f>
        <v>10492.45</v>
      </c>
      <c r="E102">
        <f>'Index CPR'!E102</f>
        <v>10322.15</v>
      </c>
      <c r="F102">
        <f>'Index CPR'!F102</f>
        <v>10472.5</v>
      </c>
      <c r="G102" s="12">
        <f>'Index CPR'!G102</f>
        <v>10429.033333333333</v>
      </c>
      <c r="H102" s="12">
        <f>'Index CPR'!H102</f>
        <v>10407.299999999999</v>
      </c>
      <c r="I102" s="12">
        <f>'Index CPR'!I102</f>
        <v>10450.766666666666</v>
      </c>
      <c r="J102" s="12">
        <f t="shared" si="120"/>
        <v>10407.299999999999</v>
      </c>
      <c r="K102" s="12">
        <f t="shared" si="121"/>
        <v>10450.766666666666</v>
      </c>
      <c r="L102" t="str">
        <f t="shared" ref="L102" si="143">_xlfn.IFS(AND(J102&gt;K101),"Bullish",AND(J102&gt;J101,J102&lt;K101,K102&gt;K101),"Mod Bullish",K102&lt;J101,"Bearish",AND(K102&lt;K101,K102&gt;J101,J102&lt;J101),"Mod Bearish",AND(K102&lt;K101,J102&gt;J101),"Inside",AND(K102&gt;K101,J102&lt;J101),"Outside")</f>
        <v>Bullish</v>
      </c>
      <c r="M102" s="29">
        <f t="shared" ref="M102" si="144">(K102-J102)*100/G102</f>
        <v>0.41678519261932701</v>
      </c>
      <c r="N102" s="13">
        <f t="shared" ref="N102" si="145">(D102-E102)*100/G102</f>
        <v>1.6329413720031685</v>
      </c>
      <c r="O102" s="12">
        <f>'Index CPR'!N102</f>
        <v>25001.95</v>
      </c>
      <c r="P102" s="12">
        <f>'Index CPR'!O102</f>
        <v>25484.2</v>
      </c>
      <c r="Q102" s="12">
        <f>'Index CPR'!P102</f>
        <v>24975.45</v>
      </c>
      <c r="R102" s="12">
        <f>'Index CPR'!Q102</f>
        <v>25395.85</v>
      </c>
      <c r="S102" s="12">
        <f>'Index CPR'!R102</f>
        <v>25285.166666666668</v>
      </c>
      <c r="T102" s="12">
        <f>'Index CPR'!S102</f>
        <v>25229.825000000001</v>
      </c>
      <c r="U102" s="12">
        <f>'Index CPR'!T102</f>
        <v>25340.508333333335</v>
      </c>
      <c r="V102" s="12">
        <f t="shared" ref="V102" si="146">MIN(T102:U102)</f>
        <v>25229.825000000001</v>
      </c>
      <c r="W102" s="12">
        <f t="shared" ref="W102" si="147">MAX(T102:U102)</f>
        <v>25340.508333333335</v>
      </c>
      <c r="X102" t="str">
        <f t="shared" ref="X102" si="148">_xlfn.IFS(AND(V102&gt;W101),"Bullish",AND(V102&gt;V101,V102&lt;W101,W102&gt;W101),"Mod Bullish",W102&lt;V101,"Bearish",AND(W102&lt;W101,W102&gt;V101,V102&lt;V101),"Mod Bearish",AND(W102&lt;W101,V102&gt;V101),"Inside",AND(W102&gt;W101,V102&lt;V101),"Outside")</f>
        <v>Bullish</v>
      </c>
      <c r="Y102" s="29">
        <f t="shared" ref="Y102" si="149">(W102-V102)*100/S102</f>
        <v>0.43774017704715268</v>
      </c>
      <c r="Z102" s="12">
        <f t="shared" ref="Z102" si="150">(P102-Q102)*100/S102</f>
        <v>2.0120492251715434</v>
      </c>
    </row>
    <row r="103" spans="1:26" x14ac:dyDescent="0.3">
      <c r="A103" s="40">
        <v>43388</v>
      </c>
      <c r="B103" t="s">
        <v>27</v>
      </c>
      <c r="C103">
        <f>'Index CPR'!C103</f>
        <v>10524.2</v>
      </c>
      <c r="D103">
        <f>'Index CPR'!D103</f>
        <v>10526.3</v>
      </c>
      <c r="E103">
        <f>'Index CPR'!E103</f>
        <v>10410.15</v>
      </c>
      <c r="F103">
        <f>'Index CPR'!F103</f>
        <v>10512.5</v>
      </c>
      <c r="G103" s="12">
        <f>'Index CPR'!G103</f>
        <v>10482.983333333332</v>
      </c>
      <c r="H103" s="12">
        <f>'Index CPR'!H103</f>
        <v>10468.224999999999</v>
      </c>
      <c r="I103" s="12">
        <f>'Index CPR'!I103</f>
        <v>10497.741666666665</v>
      </c>
      <c r="J103" s="12">
        <f t="shared" ref="J103" si="151">MIN(H103:I103)</f>
        <v>10468.224999999999</v>
      </c>
      <c r="K103" s="12">
        <f t="shared" ref="K103" si="152">MAX(H103:I103)</f>
        <v>10497.741666666665</v>
      </c>
      <c r="L103" t="str">
        <f t="shared" ref="L103" si="153">_xlfn.IFS(AND(J103&gt;K102),"Bullish",AND(J103&gt;J102,J103&lt;K102,K103&gt;K102),"Mod Bullish",K103&lt;J102,"Bearish",AND(K103&lt;K102,K103&gt;J102,J103&lt;J102),"Mod Bearish",AND(K103&lt;K102,J103&gt;J102),"Inside",AND(K103&gt;K102,J103&lt;J102),"Outside")</f>
        <v>Bullish</v>
      </c>
      <c r="M103" s="29">
        <f t="shared" ref="M103" si="154">(K103-J103)*100/G103</f>
        <v>0.28156742911925292</v>
      </c>
      <c r="N103" s="13">
        <f t="shared" ref="N103" si="155">(D103-E103)*100/G103</f>
        <v>1.1079861171835592</v>
      </c>
      <c r="O103" s="12">
        <f>'Index CPR'!N103</f>
        <v>25444</v>
      </c>
      <c r="P103" s="12">
        <f>'Index CPR'!O103</f>
        <v>25466.2</v>
      </c>
      <c r="Q103" s="12">
        <f>'Index CPR'!P103</f>
        <v>25147.8</v>
      </c>
      <c r="R103" s="12">
        <f>'Index CPR'!Q103</f>
        <v>25388.05</v>
      </c>
      <c r="S103" s="12">
        <f>'Index CPR'!R103</f>
        <v>25334.016666666666</v>
      </c>
      <c r="T103" s="12">
        <f>'Index CPR'!S103</f>
        <v>25307</v>
      </c>
      <c r="U103" s="12">
        <f>'Index CPR'!T103</f>
        <v>25361.033333333333</v>
      </c>
      <c r="V103" s="12">
        <f t="shared" ref="V103" si="156">MIN(T103:U103)</f>
        <v>25307</v>
      </c>
      <c r="W103" s="12">
        <f t="shared" ref="W103" si="157">MAX(T103:U103)</f>
        <v>25361.033333333333</v>
      </c>
      <c r="X103" t="str">
        <f t="shared" ref="X103" si="158">_xlfn.IFS(AND(V103&gt;W102),"Bullish",AND(V103&gt;V102,V103&lt;W102,W103&gt;W102),"Mod Bullish",W103&lt;V102,"Bearish",AND(W103&lt;W102,W103&gt;V102,V103&lt;V102),"Mod Bearish",AND(W103&lt;W102,V103&gt;V102),"Inside",AND(W103&gt;W102,V103&lt;V102),"Outside")</f>
        <v>Mod Bullish</v>
      </c>
      <c r="Y103" s="29">
        <f t="shared" ref="Y103" si="159">(W103-V103)*100/S103</f>
        <v>0.21328372063648091</v>
      </c>
      <c r="Z103" s="12">
        <f t="shared" ref="Z103" si="160">(P103-Q103)*100/S103</f>
        <v>1.2568082045155418</v>
      </c>
    </row>
    <row r="104" spans="1:26" x14ac:dyDescent="0.3">
      <c r="A104" s="40">
        <v>43389</v>
      </c>
      <c r="B104" t="s">
        <v>28</v>
      </c>
      <c r="C104">
        <f>'Index CPR'!C104</f>
        <v>10550.15</v>
      </c>
      <c r="D104">
        <f>'Index CPR'!D104</f>
        <v>10604.9</v>
      </c>
      <c r="E104">
        <f>'Index CPR'!E104</f>
        <v>10525.3</v>
      </c>
      <c r="F104">
        <f>'Index CPR'!F104</f>
        <v>10584.75</v>
      </c>
      <c r="G104" s="12">
        <f>'Index CPR'!G104</f>
        <v>10571.65</v>
      </c>
      <c r="H104" s="12">
        <f>'Index CPR'!H104</f>
        <v>10565.099999999999</v>
      </c>
      <c r="I104" s="12">
        <f>'Index CPR'!I104</f>
        <v>10578.2</v>
      </c>
      <c r="J104" s="12">
        <f t="shared" ref="J104:J106" si="161">MIN(H104:I104)</f>
        <v>10565.099999999999</v>
      </c>
      <c r="K104" s="12">
        <f t="shared" ref="K104:K106" si="162">MAX(H104:I104)</f>
        <v>10578.2</v>
      </c>
      <c r="L104" t="str">
        <f t="shared" ref="L104" si="163">_xlfn.IFS(AND(J104&gt;K103),"Bullish",AND(J104&gt;J103,J104&lt;K103,K104&gt;K103),"Mod Bullish",K104&lt;J103,"Bearish",AND(K104&lt;K103,K104&gt;J103,J104&lt;J103),"Mod Bearish",AND(K104&lt;K103,J104&gt;J103),"Inside",AND(K104&gt;K103,J104&lt;J103),"Outside")</f>
        <v>Bullish</v>
      </c>
      <c r="M104" s="29">
        <f t="shared" ref="M104" si="164">(K104-J104)*100/G104</f>
        <v>0.12391632337432835</v>
      </c>
      <c r="N104" s="13">
        <f t="shared" ref="N104" si="165">(D104-E104)*100/G104</f>
        <v>0.75295720157213275</v>
      </c>
      <c r="O104" s="12">
        <f>'Index CPR'!N104</f>
        <v>25414.2</v>
      </c>
      <c r="P104" s="12">
        <f>'Index CPR'!O104</f>
        <v>25707.05</v>
      </c>
      <c r="Q104" s="12">
        <f>'Index CPR'!P104</f>
        <v>25351.8</v>
      </c>
      <c r="R104" s="12">
        <f>'Index CPR'!Q104</f>
        <v>25589.65</v>
      </c>
      <c r="S104" s="12">
        <f>'Index CPR'!R104</f>
        <v>25549.5</v>
      </c>
      <c r="T104" s="12">
        <f>'Index CPR'!S104</f>
        <v>25529.424999999999</v>
      </c>
      <c r="U104" s="12">
        <f>'Index CPR'!T104</f>
        <v>25569.575000000001</v>
      </c>
      <c r="V104" s="12">
        <f t="shared" ref="V104:V106" si="166">MIN(T104:U104)</f>
        <v>25529.424999999999</v>
      </c>
      <c r="W104" s="12">
        <f t="shared" ref="W104:W106" si="167">MAX(T104:U104)</f>
        <v>25569.575000000001</v>
      </c>
      <c r="X104" t="str">
        <f t="shared" ref="X104" si="168">_xlfn.IFS(AND(V104&gt;W103),"Bullish",AND(V104&gt;V103,V104&lt;W103,W104&gt;W103),"Mod Bullish",W104&lt;V103,"Bearish",AND(W104&lt;W103,W104&gt;V103,V104&lt;V103),"Mod Bearish",AND(W104&lt;W103,V104&gt;V103),"Inside",AND(W104&gt;W103,V104&lt;V103),"Outside")</f>
        <v>Bullish</v>
      </c>
      <c r="Y104" s="29">
        <f t="shared" ref="Y104" si="169">(W104-V104)*100/S104</f>
        <v>0.15714593240572791</v>
      </c>
      <c r="Z104" s="12">
        <f t="shared" ref="Z104" si="170">(P104-Q104)*100/S104</f>
        <v>1.3904381690444041</v>
      </c>
    </row>
    <row r="105" spans="1:26" x14ac:dyDescent="0.3">
      <c r="A105" s="40">
        <v>43390</v>
      </c>
      <c r="B105" t="s">
        <v>29</v>
      </c>
      <c r="C105">
        <f>'Index CPR'!C105</f>
        <v>10688.7</v>
      </c>
      <c r="D105">
        <f>'Index CPR'!D105</f>
        <v>10710.15</v>
      </c>
      <c r="E105">
        <f>'Index CPR'!E105</f>
        <v>10436.450000000001</v>
      </c>
      <c r="F105">
        <f>'Index CPR'!F105</f>
        <v>10453.049999999999</v>
      </c>
      <c r="G105" s="12">
        <f>'Index CPR'!G105</f>
        <v>10533.216666666665</v>
      </c>
      <c r="H105" s="12">
        <f>'Index CPR'!H105</f>
        <v>10573.3</v>
      </c>
      <c r="I105" s="12">
        <f>'Index CPR'!I105</f>
        <v>10493.133333333331</v>
      </c>
      <c r="J105" s="12">
        <f t="shared" si="161"/>
        <v>10493.133333333331</v>
      </c>
      <c r="K105" s="12">
        <f t="shared" si="162"/>
        <v>10573.3</v>
      </c>
      <c r="L105" t="str">
        <f t="shared" ref="L105" si="171">_xlfn.IFS(AND(J105&gt;K104),"Bullish",AND(J105&gt;J104,J105&lt;K104,K105&gt;K104),"Mod Bullish",K105&lt;J104,"Bearish",AND(K105&lt;K104,K105&gt;J104,J105&lt;J104),"Mod Bearish",AND(K105&lt;K104,J105&gt;J104),"Inside",AND(K105&gt;K104,J105&lt;J104),"Outside")</f>
        <v>Mod Bearish</v>
      </c>
      <c r="M105" s="29">
        <f t="shared" ref="M105" si="172">(K105-J105)*100/G105</f>
        <v>0.76108437909914717</v>
      </c>
      <c r="N105" s="13">
        <f t="shared" ref="N105" si="173">(D105-E105)*100/G105</f>
        <v>2.598446501780864</v>
      </c>
      <c r="O105" s="12">
        <f>'Index CPR'!N105</f>
        <v>25839.1</v>
      </c>
      <c r="P105" s="12">
        <f>'Index CPR'!O105</f>
        <v>25915.35</v>
      </c>
      <c r="Q105" s="12">
        <f>'Index CPR'!P105</f>
        <v>25101.95</v>
      </c>
      <c r="R105" s="12">
        <f>'Index CPR'!Q105</f>
        <v>25188.6</v>
      </c>
      <c r="S105" s="12">
        <f>'Index CPR'!R105</f>
        <v>25401.966666666664</v>
      </c>
      <c r="T105" s="12">
        <f>'Index CPR'!S105</f>
        <v>25508.65</v>
      </c>
      <c r="U105" s="12">
        <f>'Index CPR'!T105</f>
        <v>25295.283333333326</v>
      </c>
      <c r="V105" s="12">
        <f t="shared" si="166"/>
        <v>25295.283333333326</v>
      </c>
      <c r="W105" s="12">
        <f t="shared" si="167"/>
        <v>25508.65</v>
      </c>
      <c r="X105" t="str">
        <f t="shared" ref="X105" si="174">_xlfn.IFS(AND(V105&gt;W104),"Bullish",AND(V105&gt;V104,V105&lt;W104,W105&gt;W104),"Mod Bullish",W105&lt;V104,"Bearish",AND(W105&lt;W104,W105&gt;V104,V105&lt;V104),"Mod Bearish",AND(W105&lt;W104,V105&gt;V104),"Inside",AND(W105&gt;W104,V105&lt;V104),"Outside")</f>
        <v>Bearish</v>
      </c>
      <c r="Y105" s="29">
        <f t="shared" ref="Y105" si="175">(W105-V105)*100/S105</f>
        <v>0.8399612103525157</v>
      </c>
      <c r="Z105" s="12">
        <f t="shared" ref="Z105" si="176">(P105-Q105)*100/S105</f>
        <v>3.2021142719920554</v>
      </c>
    </row>
    <row r="106" spans="1:26" x14ac:dyDescent="0.3">
      <c r="A106" s="40">
        <v>43392</v>
      </c>
      <c r="B106" t="s">
        <v>26</v>
      </c>
      <c r="C106">
        <f>'Index CPR'!C106</f>
        <v>10339.700000000001</v>
      </c>
      <c r="D106">
        <f>'Index CPR'!D106</f>
        <v>10380.1</v>
      </c>
      <c r="E106">
        <f>'Index CPR'!E106</f>
        <v>10249.6</v>
      </c>
      <c r="F106">
        <f>'Index CPR'!F106</f>
        <v>10303.549999999999</v>
      </c>
      <c r="G106" s="12">
        <f>'Index CPR'!G106</f>
        <v>10311.083333333334</v>
      </c>
      <c r="H106" s="12">
        <f>'Index CPR'!H106</f>
        <v>10314.85</v>
      </c>
      <c r="I106" s="12">
        <f>'Index CPR'!I106</f>
        <v>10307.316666666668</v>
      </c>
      <c r="J106" s="12">
        <f t="shared" si="161"/>
        <v>10307.316666666668</v>
      </c>
      <c r="K106" s="12">
        <f t="shared" si="162"/>
        <v>10314.85</v>
      </c>
      <c r="L106" t="str">
        <f t="shared" ref="L106" si="177">_xlfn.IFS(AND(J106&gt;K105),"Bullish",AND(J106&gt;J105,J106&lt;K105,K106&gt;K105),"Mod Bullish",K106&lt;J105,"Bearish",AND(K106&lt;K105,K106&gt;J105,J106&lt;J105),"Mod Bearish",AND(K106&lt;K105,J106&gt;J105),"Inside",AND(K106&gt;K105,J106&lt;J105),"Outside")</f>
        <v>Bearish</v>
      </c>
      <c r="M106" s="29">
        <f t="shared" ref="M106" si="178">(K106-J106)*100/G106</f>
        <v>7.3060541650161376E-2</v>
      </c>
      <c r="N106" s="13">
        <f t="shared" ref="N106" si="179">(D106-E106)*100/G106</f>
        <v>1.2656284095592929</v>
      </c>
      <c r="O106" s="12">
        <f>'Index CPR'!N106</f>
        <v>24966.5</v>
      </c>
      <c r="P106" s="12">
        <f>'Index CPR'!O106</f>
        <v>25277.9</v>
      </c>
      <c r="Q106" s="12">
        <f>'Index CPR'!P106</f>
        <v>24922.65</v>
      </c>
      <c r="R106" s="12">
        <f>'Index CPR'!Q106</f>
        <v>25188.6</v>
      </c>
      <c r="S106" s="12">
        <f>'Index CPR'!R106</f>
        <v>25129.716666666664</v>
      </c>
      <c r="T106" s="12">
        <f>'Index CPR'!S106</f>
        <v>25100.275000000001</v>
      </c>
      <c r="U106" s="12">
        <f>'Index CPR'!T106</f>
        <v>25159.158333333326</v>
      </c>
      <c r="V106" s="12">
        <f t="shared" si="166"/>
        <v>25100.275000000001</v>
      </c>
      <c r="W106" s="12">
        <f t="shared" si="167"/>
        <v>25159.158333333326</v>
      </c>
      <c r="X106" t="str">
        <f t="shared" ref="X106" si="180">_xlfn.IFS(AND(V106&gt;W105),"Bullish",AND(V106&gt;V105,V106&lt;W105,W106&gt;W105),"Mod Bullish",W106&lt;V105,"Bearish",AND(W106&lt;W105,W106&gt;V105,V106&lt;V105),"Mod Bearish",AND(W106&lt;W105,V106&gt;V105),"Inside",AND(W106&gt;W105,V106&lt;V105),"Outside")</f>
        <v>Bearish</v>
      </c>
      <c r="Y106" s="29">
        <f t="shared" ref="Y106" si="181">(W106-V106)*100/S106</f>
        <v>0.23431753773583119</v>
      </c>
      <c r="Z106" s="12">
        <f t="shared" ref="Z106" si="182">(P106-Q106)*100/S106</f>
        <v>1.4136649637248864</v>
      </c>
    </row>
    <row r="107" spans="1:26" x14ac:dyDescent="0.3">
      <c r="A107" s="40">
        <v>43395</v>
      </c>
      <c r="B107" t="s">
        <v>27</v>
      </c>
      <c r="C107">
        <f>'Index CPR'!C107</f>
        <v>10405.85</v>
      </c>
      <c r="D107">
        <f>'Index CPR'!D107</f>
        <v>10408.549999999999</v>
      </c>
      <c r="E107">
        <f>'Index CPR'!E107</f>
        <v>10224</v>
      </c>
      <c r="F107">
        <f>'Index CPR'!F107</f>
        <v>10245.25</v>
      </c>
      <c r="G107" s="12">
        <f>'Index CPR'!G107</f>
        <v>10292.6</v>
      </c>
      <c r="H107" s="12">
        <f>'Index CPR'!H107</f>
        <v>10316.275</v>
      </c>
      <c r="I107" s="12">
        <f>'Index CPR'!I107</f>
        <v>10268.925000000001</v>
      </c>
      <c r="J107" s="12">
        <f t="shared" ref="J107" si="183">MIN(H107:I107)</f>
        <v>10268.925000000001</v>
      </c>
      <c r="K107" s="12">
        <f t="shared" ref="K107" si="184">MAX(H107:I107)</f>
        <v>10316.275</v>
      </c>
      <c r="L107" t="str">
        <f t="shared" ref="L107:L108" si="185">_xlfn.IFS(AND(J107&gt;K106),"Bullish",AND(J107&gt;J106,J107&lt;K106,K107&gt;K106),"Mod Bullish",K107&lt;J106,"Bearish",AND(K107&lt;K106,K107&gt;J106,J107&lt;J106),"Mod Bearish",AND(K107&lt;K106,J107&gt;J106),"Inside",AND(K107&gt;K106,J107&lt;J106),"Outside")</f>
        <v>Outside</v>
      </c>
      <c r="M107" s="29">
        <f t="shared" ref="M107" si="186">(K107-J107)*100/G107</f>
        <v>0.46003925150106428</v>
      </c>
      <c r="N107" s="13">
        <f t="shared" ref="N107" si="187">(D107-E107)*100/G107</f>
        <v>1.7930357732739957</v>
      </c>
      <c r="O107" s="12">
        <f>'Index CPR'!N107</f>
        <v>25484.25</v>
      </c>
      <c r="P107" s="12">
        <f>'Index CPR'!O107</f>
        <v>25504.75</v>
      </c>
      <c r="Q107" s="12">
        <f>'Index CPR'!P107</f>
        <v>25021.35</v>
      </c>
      <c r="R107" s="12">
        <f>'Index CPR'!Q107</f>
        <v>25078.6</v>
      </c>
      <c r="S107" s="12">
        <f>'Index CPR'!R107</f>
        <v>25201.566666666666</v>
      </c>
      <c r="T107" s="12">
        <f>'Index CPR'!S107</f>
        <v>25263.05</v>
      </c>
      <c r="U107" s="12">
        <f>'Index CPR'!T107</f>
        <v>25140.083333333332</v>
      </c>
      <c r="V107" s="12">
        <f t="shared" ref="V107" si="188">MIN(T107:U107)</f>
        <v>25140.083333333332</v>
      </c>
      <c r="W107" s="12">
        <f t="shared" ref="W107" si="189">MAX(T107:U107)</f>
        <v>25263.05</v>
      </c>
      <c r="X107" t="str">
        <f t="shared" ref="X107" si="190">_xlfn.IFS(AND(V107&gt;W106),"Bullish",AND(V107&gt;V106,V107&lt;W106,W107&gt;W106),"Mod Bullish",W107&lt;V106,"Bearish",AND(W107&lt;W106,W107&gt;V106,V107&lt;V106),"Mod Bearish",AND(W107&lt;W106,V107&gt;V106),"Inside",AND(W107&gt;W106,V107&lt;V106),"Outside")</f>
        <v>Mod Bullish</v>
      </c>
      <c r="Y107" s="29">
        <f t="shared" ref="Y107" si="191">(W107-V107)*100/S107</f>
        <v>0.48793262852706443</v>
      </c>
      <c r="Z107" s="12">
        <f t="shared" ref="Z107" si="192">(P107-Q107)*100/S107</f>
        <v>1.9181347191378373</v>
      </c>
    </row>
    <row r="108" spans="1:26" x14ac:dyDescent="0.3">
      <c r="A108" s="40">
        <v>43396</v>
      </c>
      <c r="B108" t="s">
        <v>28</v>
      </c>
      <c r="C108">
        <f>'Index CPR'!C108</f>
        <v>10152.6</v>
      </c>
      <c r="D108">
        <f>'Index CPR'!D108</f>
        <v>10222.1</v>
      </c>
      <c r="E108">
        <f>'Index CPR'!E108</f>
        <v>10102.35</v>
      </c>
      <c r="F108">
        <f>'Index CPR'!F108</f>
        <v>10146.799999999999</v>
      </c>
      <c r="G108" s="12">
        <f>'Index CPR'!G108</f>
        <v>10157.083333333334</v>
      </c>
      <c r="H108" s="12">
        <f>'Index CPR'!H108</f>
        <v>10162.225</v>
      </c>
      <c r="I108" s="12">
        <f>'Index CPR'!I108</f>
        <v>10151.941666666668</v>
      </c>
      <c r="J108" s="12">
        <f t="shared" ref="J108" si="193">MIN(H108:I108)</f>
        <v>10151.941666666668</v>
      </c>
      <c r="K108" s="12">
        <f t="shared" ref="K108" si="194">MAX(H108:I108)</f>
        <v>10162.225</v>
      </c>
      <c r="L108" t="str">
        <f t="shared" si="185"/>
        <v>Bearish</v>
      </c>
      <c r="M108" s="29">
        <f t="shared" ref="M108" si="195">(K108-J108)*100/G108</f>
        <v>0.10124297493538513</v>
      </c>
      <c r="N108" s="13">
        <f t="shared" ref="N108" si="196">(D108-E108)*100/G108</f>
        <v>1.1789801862411289</v>
      </c>
      <c r="O108" s="12">
        <f>'Index CPR'!N108</f>
        <v>24786.9</v>
      </c>
      <c r="P108" s="12">
        <f>'Index CPR'!O108</f>
        <v>25124.6</v>
      </c>
      <c r="Q108" s="12">
        <f>'Index CPR'!P108</f>
        <v>24784.9</v>
      </c>
      <c r="R108" s="12">
        <f>'Index CPR'!Q108</f>
        <v>24972.45</v>
      </c>
      <c r="S108" s="12">
        <f>'Index CPR'!R108</f>
        <v>24960.649999999998</v>
      </c>
      <c r="T108" s="12">
        <f>'Index CPR'!S108</f>
        <v>24954.75</v>
      </c>
      <c r="U108" s="12">
        <f>'Index CPR'!T108</f>
        <v>24966.549999999996</v>
      </c>
      <c r="V108" s="12">
        <f t="shared" ref="V108" si="197">MIN(T108:U108)</f>
        <v>24954.75</v>
      </c>
      <c r="W108" s="12">
        <f t="shared" ref="W108" si="198">MAX(T108:U108)</f>
        <v>24966.549999999996</v>
      </c>
      <c r="X108" t="str">
        <f t="shared" ref="X108" si="199">_xlfn.IFS(AND(V108&gt;W107),"Bullish",AND(V108&gt;V107,V108&lt;W107,W108&gt;W107),"Mod Bullish",W108&lt;V107,"Bearish",AND(W108&lt;W107,W108&gt;V107,V108&lt;V107),"Mod Bearish",AND(W108&lt;W107,V108&gt;V107),"Inside",AND(W108&gt;W107,V108&lt;V107),"Outside")</f>
        <v>Bearish</v>
      </c>
      <c r="Y108" s="29">
        <f t="shared" ref="Y108" si="200">(W108-V108)*100/S108</f>
        <v>4.727440992119851E-2</v>
      </c>
      <c r="Z108" s="12">
        <f t="shared" ref="Z108" si="201">(P108-Q108)*100/S108</f>
        <v>1.3609421229014353</v>
      </c>
    </row>
    <row r="109" spans="1:26" x14ac:dyDescent="0.3">
      <c r="A109" s="40">
        <v>43397</v>
      </c>
      <c r="B109" t="s">
        <v>29</v>
      </c>
      <c r="C109">
        <f>'Index CPR'!C109</f>
        <v>10278.15</v>
      </c>
      <c r="D109">
        <f>'Index CPR'!D109</f>
        <v>10290.65</v>
      </c>
      <c r="E109">
        <f>'Index CPR'!E109</f>
        <v>10126.700000000001</v>
      </c>
      <c r="F109">
        <f>'Index CPR'!F109</f>
        <v>10224.75</v>
      </c>
      <c r="G109" s="12">
        <f>'Index CPR'!G109</f>
        <v>10214.033333333333</v>
      </c>
      <c r="H109" s="12">
        <f>'Index CPR'!H109</f>
        <v>10208.674999999999</v>
      </c>
      <c r="I109" s="12">
        <f>'Index CPR'!I109</f>
        <v>10219.391666666666</v>
      </c>
      <c r="J109" s="12">
        <f t="shared" ref="J109" si="202">MIN(H109:I109)</f>
        <v>10208.674999999999</v>
      </c>
      <c r="K109" s="12">
        <f t="shared" ref="K109" si="203">MAX(H109:I109)</f>
        <v>10219.391666666666</v>
      </c>
      <c r="L109" t="str">
        <f t="shared" ref="L109" si="204">_xlfn.IFS(AND(J109&gt;K108),"Bullish",AND(J109&gt;J108,J109&lt;K108,K109&gt;K108),"Mod Bullish",K109&lt;J108,"Bearish",AND(K109&lt;K108,K109&gt;J108,J109&lt;J108),"Mod Bearish",AND(K109&lt;K108,J109&gt;J108),"Inside",AND(K109&gt;K108,J109&lt;J108),"Outside")</f>
        <v>Bullish</v>
      </c>
      <c r="M109" s="29">
        <f t="shared" ref="M109" si="205">(K109-J109)*100/G109</f>
        <v>0.10492100737221488</v>
      </c>
      <c r="N109" s="13">
        <f t="shared" ref="N109" si="206">(D109-E109)*100/G109</f>
        <v>1.6051445560193223</v>
      </c>
      <c r="O109" s="12">
        <f>'Index CPR'!N109</f>
        <v>25312.7</v>
      </c>
      <c r="P109" s="12">
        <f>'Index CPR'!O109</f>
        <v>25356.9</v>
      </c>
      <c r="Q109" s="12">
        <f>'Index CPR'!P109</f>
        <v>24839.65</v>
      </c>
      <c r="R109" s="12">
        <f>'Index CPR'!Q109</f>
        <v>25064.2</v>
      </c>
      <c r="S109" s="12">
        <f>'Index CPR'!R109</f>
        <v>25086.916666666668</v>
      </c>
      <c r="T109" s="12">
        <f>'Index CPR'!S109</f>
        <v>25098.275000000001</v>
      </c>
      <c r="U109" s="12">
        <f>'Index CPR'!T109</f>
        <v>25075.558333333334</v>
      </c>
      <c r="V109" s="12">
        <f t="shared" ref="V109" si="207">MIN(T109:U109)</f>
        <v>25075.558333333334</v>
      </c>
      <c r="W109" s="12">
        <f t="shared" ref="W109" si="208">MAX(T109:U109)</f>
        <v>25098.275000000001</v>
      </c>
      <c r="X109" t="str">
        <f t="shared" ref="X109" si="209">_xlfn.IFS(AND(V109&gt;W108),"Bullish",AND(V109&gt;V108,V109&lt;W108,W109&gt;W108),"Mod Bullish",W109&lt;V108,"Bearish",AND(W109&lt;W108,W109&gt;V108,V109&lt;V108),"Mod Bearish",AND(W109&lt;W108,V109&gt;V108),"Inside",AND(W109&gt;W108,V109&lt;V108),"Outside")</f>
        <v>Bullish</v>
      </c>
      <c r="Y109" s="29">
        <f t="shared" ref="Y109" si="210">(W109-V109)*100/S109</f>
        <v>9.0551848074861663E-2</v>
      </c>
      <c r="Z109" s="12">
        <f t="shared" ref="Z109" si="211">(P109-Q109)*100/S109</f>
        <v>2.0618316984616816</v>
      </c>
    </row>
    <row r="110" spans="1:26" x14ac:dyDescent="0.3">
      <c r="A110" s="40">
        <v>43398</v>
      </c>
      <c r="B110" t="s">
        <v>30</v>
      </c>
      <c r="C110">
        <f>'Index CPR'!C110</f>
        <v>10135.049999999999</v>
      </c>
      <c r="D110">
        <f>'Index CPR'!D110</f>
        <v>10166.6</v>
      </c>
      <c r="E110">
        <f>'Index CPR'!E110</f>
        <v>10079.299999999999</v>
      </c>
      <c r="F110">
        <f>'Index CPR'!F110</f>
        <v>10124.9</v>
      </c>
      <c r="G110" s="12">
        <f>'Index CPR'!G110</f>
        <v>10123.6</v>
      </c>
      <c r="H110" s="12">
        <f>'Index CPR'!H110</f>
        <v>10122.950000000001</v>
      </c>
      <c r="I110" s="12">
        <f>'Index CPR'!I110</f>
        <v>10124.25</v>
      </c>
      <c r="J110" s="12">
        <f t="shared" ref="J110" si="212">MIN(H110:I110)</f>
        <v>10122.950000000001</v>
      </c>
      <c r="K110" s="12">
        <f t="shared" ref="K110" si="213">MAX(H110:I110)</f>
        <v>10124.25</v>
      </c>
      <c r="L110" t="str">
        <f t="shared" ref="L110" si="214">_xlfn.IFS(AND(J110&gt;K109),"Bullish",AND(J110&gt;J109,J110&lt;K109,K110&gt;K109),"Mod Bullish",K110&lt;J109,"Bearish",AND(K110&lt;K109,K110&gt;J109,J110&lt;J109),"Mod Bearish",AND(K110&lt;K109,J110&gt;J109),"Inside",AND(K110&gt;K109,J110&lt;J109),"Outside")</f>
        <v>Bearish</v>
      </c>
      <c r="M110" s="29">
        <f t="shared" ref="M110" si="215">(K110-J110)*100/G110</f>
        <v>1.284128175747039E-2</v>
      </c>
      <c r="N110" s="13">
        <f t="shared" ref="N110" si="216">(D110-E110)*100/G110</f>
        <v>0.86234145955985109</v>
      </c>
      <c r="O110" s="12">
        <f>'Index CPR'!N110</f>
        <v>24841.5</v>
      </c>
      <c r="P110" s="12">
        <f>'Index CPR'!O110</f>
        <v>24977.35</v>
      </c>
      <c r="Q110" s="12">
        <f>'Index CPR'!P110</f>
        <v>24696.85</v>
      </c>
      <c r="R110" s="12">
        <f>'Index CPR'!Q110</f>
        <v>24817.45</v>
      </c>
      <c r="S110" s="12">
        <f>'Index CPR'!R110</f>
        <v>24830.55</v>
      </c>
      <c r="T110" s="12">
        <f>'Index CPR'!S110</f>
        <v>24837.1</v>
      </c>
      <c r="U110" s="12">
        <f>'Index CPR'!T110</f>
        <v>24824</v>
      </c>
      <c r="V110" s="12">
        <f t="shared" ref="V110" si="217">MIN(T110:U110)</f>
        <v>24824</v>
      </c>
      <c r="W110" s="12">
        <f t="shared" ref="W110" si="218">MAX(T110:U110)</f>
        <v>24837.1</v>
      </c>
      <c r="X110" t="str">
        <f t="shared" ref="X110" si="219">_xlfn.IFS(AND(V110&gt;W109),"Bullish",AND(V110&gt;V109,V110&lt;W109,W110&gt;W109),"Mod Bullish",W110&lt;V109,"Bearish",AND(W110&lt;W109,W110&gt;V109,V110&lt;V109),"Mod Bearish",AND(W110&lt;W109,V110&gt;V109),"Inside",AND(W110&gt;W109,V110&lt;V109),"Outside")</f>
        <v>Bearish</v>
      </c>
      <c r="Y110" s="29">
        <f t="shared" ref="Y110" si="220">(W110-V110)*100/S110</f>
        <v>5.27575909514632E-2</v>
      </c>
      <c r="Z110" s="12">
        <f t="shared" ref="Z110" si="221">(P110-Q110)*100/S110</f>
        <v>1.1296568138845093</v>
      </c>
    </row>
    <row r="111" spans="1:26" x14ac:dyDescent="0.3">
      <c r="A111" s="40">
        <v>43399</v>
      </c>
      <c r="B111" t="s">
        <v>26</v>
      </c>
      <c r="C111">
        <f>'Index CPR'!C111</f>
        <v>10122.35</v>
      </c>
      <c r="D111">
        <f>'Index CPR'!D111</f>
        <v>10128.85</v>
      </c>
      <c r="E111">
        <f>'Index CPR'!E111</f>
        <v>10004.549999999999</v>
      </c>
      <c r="F111">
        <f>'Index CPR'!F111</f>
        <v>10030</v>
      </c>
      <c r="G111" s="12">
        <f>'Index CPR'!G111</f>
        <v>10054.466666666667</v>
      </c>
      <c r="H111" s="12">
        <f>'Index CPR'!H111</f>
        <v>10066.700000000001</v>
      </c>
      <c r="I111" s="12">
        <f>'Index CPR'!I111</f>
        <v>10042.233333333334</v>
      </c>
      <c r="J111" s="12">
        <f t="shared" ref="J111" si="222">MIN(H111:I111)</f>
        <v>10042.233333333334</v>
      </c>
      <c r="K111" s="12">
        <f t="shared" ref="K111" si="223">MAX(H111:I111)</f>
        <v>10066.700000000001</v>
      </c>
      <c r="L111" t="str">
        <f t="shared" ref="L111" si="224">_xlfn.IFS(AND(J111&gt;K110),"Bullish",AND(J111&gt;J110,J111&lt;K110,K111&gt;K110),"Mod Bullish",K111&lt;J110,"Bearish",AND(K111&lt;K110,K111&gt;J110,J111&lt;J110),"Mod Bearish",AND(K111&lt;K110,J111&gt;J110),"Inside",AND(K111&gt;K110,J111&lt;J110),"Outside")</f>
        <v>Bearish</v>
      </c>
      <c r="M111" s="29">
        <f t="shared" ref="M111" si="225">(K111-J111)*100/G111</f>
        <v>0.24334126789420771</v>
      </c>
      <c r="N111" s="13">
        <f t="shared" ref="N111" si="226">(D111-E111)*100/G111</f>
        <v>1.2362664686341833</v>
      </c>
      <c r="O111" s="12">
        <f>'Index CPR'!N111</f>
        <v>24771.85</v>
      </c>
      <c r="P111" s="12">
        <f>'Index CPR'!O111</f>
        <v>24771.95</v>
      </c>
      <c r="Q111" s="12">
        <f>'Index CPR'!P111</f>
        <v>24353.1</v>
      </c>
      <c r="R111" s="12">
        <f>'Index CPR'!Q111</f>
        <v>24421.05</v>
      </c>
      <c r="S111" s="12">
        <f>'Index CPR'!R111</f>
        <v>24515.366666666669</v>
      </c>
      <c r="T111" s="12">
        <f>'Index CPR'!S111</f>
        <v>24562.525000000001</v>
      </c>
      <c r="U111" s="12">
        <f>'Index CPR'!T111</f>
        <v>24468.208333333336</v>
      </c>
      <c r="V111" s="12">
        <f t="shared" ref="V111" si="227">MIN(T111:U111)</f>
        <v>24468.208333333336</v>
      </c>
      <c r="W111" s="12">
        <f t="shared" ref="W111" si="228">MAX(T111:U111)</f>
        <v>24562.525000000001</v>
      </c>
      <c r="X111" t="str">
        <f t="shared" ref="X111" si="229">_xlfn.IFS(AND(V111&gt;W110),"Bullish",AND(V111&gt;V110,V111&lt;W110,W111&gt;W110),"Mod Bullish",W111&lt;V110,"Bearish",AND(W111&lt;W110,W111&gt;V110,V111&lt;V110),"Mod Bearish",AND(W111&lt;W110,V111&gt;V110),"Inside",AND(W111&gt;W110,V111&lt;V110),"Outside")</f>
        <v>Bearish</v>
      </c>
      <c r="Y111" s="29">
        <f t="shared" ref="Y111" si="230">(W111-V111)*100/S111</f>
        <v>0.38472468288596823</v>
      </c>
      <c r="Z111" s="12">
        <f t="shared" ref="Z111" si="231">(P111-Q111)*100/S111</f>
        <v>1.708520234247644</v>
      </c>
    </row>
    <row r="112" spans="1:26" x14ac:dyDescent="0.3">
      <c r="A112" s="40">
        <v>43402</v>
      </c>
      <c r="B112" t="s">
        <v>27</v>
      </c>
      <c r="C112">
        <f>'Index CPR'!C112</f>
        <v>10078.1</v>
      </c>
      <c r="D112">
        <f>'Index CPR'!D112</f>
        <v>10275.299999999999</v>
      </c>
      <c r="E112">
        <f>'Index CPR'!E112</f>
        <v>10020.35</v>
      </c>
      <c r="F112">
        <f>'Index CPR'!F112</f>
        <v>10250.85</v>
      </c>
      <c r="G112" s="12">
        <f>'Index CPR'!G112</f>
        <v>10182.166666666666</v>
      </c>
      <c r="H112" s="12">
        <f>'Index CPR'!H112</f>
        <v>10147.825000000001</v>
      </c>
      <c r="I112" s="12">
        <f>'Index CPR'!I112</f>
        <v>10216.508333333331</v>
      </c>
      <c r="J112" s="12">
        <f t="shared" ref="J112" si="232">MIN(H112:I112)</f>
        <v>10147.825000000001</v>
      </c>
      <c r="K112" s="12">
        <f t="shared" ref="K112" si="233">MAX(H112:I112)</f>
        <v>10216.508333333331</v>
      </c>
      <c r="L112" t="str">
        <f t="shared" ref="L112" si="234">_xlfn.IFS(AND(J112&gt;K111),"Bullish",AND(J112&gt;J111,J112&lt;K111,K112&gt;K111),"Mod Bullish",K112&lt;J111,"Bearish",AND(K112&lt;K111,K112&gt;J111,J112&lt;J111),"Mod Bearish",AND(K112&lt;K111,J112&gt;J111),"Inside",AND(K112&gt;K111,J112&lt;J111),"Outside")</f>
        <v>Bullish</v>
      </c>
      <c r="M112" s="29">
        <f t="shared" ref="M112" si="235">(K112-J112)*100/G112</f>
        <v>0.67454536526276987</v>
      </c>
      <c r="N112" s="13">
        <f t="shared" ref="N112" si="236">(D112-E112)*100/G112</f>
        <v>2.5038875157546587</v>
      </c>
      <c r="O112" s="12">
        <f>'Index CPR'!N112</f>
        <v>24647.95</v>
      </c>
      <c r="P112" s="12">
        <f>'Index CPR'!O112</f>
        <v>25023.75</v>
      </c>
      <c r="Q112" s="12">
        <f>'Index CPR'!P112</f>
        <v>24404.55</v>
      </c>
      <c r="R112" s="12">
        <f>'Index CPR'!Q112</f>
        <v>24959.7</v>
      </c>
      <c r="S112" s="12">
        <f>'Index CPR'!R112</f>
        <v>24796</v>
      </c>
      <c r="T112" s="12">
        <f>'Index CPR'!S112</f>
        <v>24714.15</v>
      </c>
      <c r="U112" s="12">
        <f>'Index CPR'!T112</f>
        <v>24877.85</v>
      </c>
      <c r="V112" s="12">
        <f t="shared" ref="V112" si="237">MIN(T112:U112)</f>
        <v>24714.15</v>
      </c>
      <c r="W112" s="12">
        <f t="shared" ref="W112" si="238">MAX(T112:U112)</f>
        <v>24877.85</v>
      </c>
      <c r="X112" t="str">
        <f t="shared" ref="X112" si="239">_xlfn.IFS(AND(V112&gt;W111),"Bullish",AND(V112&gt;V111,V112&lt;W111,W112&gt;W111),"Mod Bullish",W112&lt;V111,"Bearish",AND(W112&lt;W111,W112&gt;V111,V112&lt;V111),"Mod Bearish",AND(W112&lt;W111,V112&gt;V111),"Inside",AND(W112&gt;W111,V112&lt;V111),"Outside")</f>
        <v>Bullish</v>
      </c>
      <c r="Y112" s="29">
        <f t="shared" ref="Y112" si="240">(W112-V112)*100/S112</f>
        <v>0.66018712695594894</v>
      </c>
      <c r="Z112" s="12">
        <f t="shared" ref="Z112" si="241">(P112-Q112)*100/S112</f>
        <v>2.4971769640264587</v>
      </c>
    </row>
    <row r="113" spans="1:26" x14ac:dyDescent="0.3">
      <c r="A113" s="40">
        <v>43403</v>
      </c>
      <c r="B113" t="s">
        <v>28</v>
      </c>
      <c r="C113">
        <f>'Index CPR'!C113</f>
        <v>10239.4</v>
      </c>
      <c r="D113">
        <f>'Index CPR'!D113</f>
        <v>10285.1</v>
      </c>
      <c r="E113">
        <f>'Index CPR'!E113</f>
        <v>10175.35</v>
      </c>
      <c r="F113">
        <f>'Index CPR'!F113</f>
        <v>10198.4</v>
      </c>
      <c r="G113" s="12">
        <f>'Index CPR'!G113</f>
        <v>10219.616666666667</v>
      </c>
      <c r="H113" s="12">
        <f>'Index CPR'!H113</f>
        <v>10230.225</v>
      </c>
      <c r="I113" s="12">
        <f>'Index CPR'!I113</f>
        <v>10209.008333333333</v>
      </c>
      <c r="J113" s="12">
        <f t="shared" ref="J113:J116" si="242">MIN(H113:I113)</f>
        <v>10209.008333333333</v>
      </c>
      <c r="K113" s="12">
        <f t="shared" ref="K113:K116" si="243">MAX(H113:I113)</f>
        <v>10230.225</v>
      </c>
      <c r="L113" t="str">
        <f t="shared" ref="L113" si="244">_xlfn.IFS(AND(J113&gt;K112),"Bullish",AND(J113&gt;J112,J113&lt;K112,K113&gt;K112),"Mod Bullish",K113&lt;J112,"Bearish",AND(K113&lt;K112,K113&gt;J112,J113&lt;J112),"Mod Bearish",AND(K113&lt;K112,J113&gt;J112),"Inside",AND(K113&gt;K112,J113&lt;J112),"Outside")</f>
        <v>Mod Bullish</v>
      </c>
      <c r="M113" s="29">
        <f t="shared" ref="M113" si="245">(K113-J113)*100/G113</f>
        <v>0.20760726511268834</v>
      </c>
      <c r="N113" s="13">
        <f t="shared" ref="N113" si="246">(D113-E113)*100/G113</f>
        <v>1.0739150359520986</v>
      </c>
      <c r="O113" s="12">
        <f>'Index CPR'!N113</f>
        <v>24924.75</v>
      </c>
      <c r="P113" s="12">
        <f>'Index CPR'!O113</f>
        <v>25121.5</v>
      </c>
      <c r="Q113" s="12">
        <f>'Index CPR'!P113</f>
        <v>24686.85</v>
      </c>
      <c r="R113" s="12">
        <f>'Index CPR'!Q113</f>
        <v>24807.75</v>
      </c>
      <c r="S113" s="12">
        <f>'Index CPR'!R113</f>
        <v>24872.033333333336</v>
      </c>
      <c r="T113" s="12">
        <f>'Index CPR'!S113</f>
        <v>24904.174999999999</v>
      </c>
      <c r="U113" s="12">
        <f>'Index CPR'!T113</f>
        <v>24839.891666666674</v>
      </c>
      <c r="V113" s="12">
        <f t="shared" ref="V113:V116" si="247">MIN(T113:U113)</f>
        <v>24839.891666666674</v>
      </c>
      <c r="W113" s="12">
        <f t="shared" ref="W113:W116" si="248">MAX(T113:U113)</f>
        <v>24904.174999999999</v>
      </c>
      <c r="X113" t="str">
        <f t="shared" ref="X113:X114" si="249">_xlfn.IFS(AND(V113&gt;W112),"Bullish",AND(V113&gt;V112,V113&lt;W112,W113&gt;W112),"Mod Bullish",W113&lt;V112,"Bearish",AND(W113&lt;W112,W113&gt;V112,V113&lt;V112),"Mod Bearish",AND(W113&lt;W112,V113&gt;V112),"Inside",AND(W113&gt;W112,V113&lt;V112),"Outside")</f>
        <v>Mod Bullish</v>
      </c>
      <c r="Y113" s="29">
        <f t="shared" ref="Y113" si="250">(W113-V113)*100/S113</f>
        <v>0.25845628490362899</v>
      </c>
      <c r="Z113" s="12">
        <f t="shared" ref="Z113" si="251">(P113-Q113)*100/S113</f>
        <v>1.7475451008562553</v>
      </c>
    </row>
    <row r="114" spans="1:26" x14ac:dyDescent="0.3">
      <c r="A114" s="40">
        <v>43404</v>
      </c>
      <c r="B114" t="s">
        <v>29</v>
      </c>
      <c r="C114">
        <f>'Index CPR'!C114</f>
        <v>10209.549999999999</v>
      </c>
      <c r="D114">
        <f>'Index CPR'!D114</f>
        <v>10396</v>
      </c>
      <c r="E114">
        <f>'Index CPR'!E114</f>
        <v>10105.1</v>
      </c>
      <c r="F114">
        <f>'Index CPR'!F114</f>
        <v>10386.6</v>
      </c>
      <c r="G114" s="12">
        <f>'Index CPR'!G114</f>
        <v>10295.9</v>
      </c>
      <c r="H114" s="12">
        <f>'Index CPR'!H114</f>
        <v>10250.549999999999</v>
      </c>
      <c r="I114" s="12">
        <f>'Index CPR'!I114</f>
        <v>10341.25</v>
      </c>
      <c r="J114" s="12">
        <f t="shared" si="242"/>
        <v>10250.549999999999</v>
      </c>
      <c r="K114" s="12">
        <f t="shared" si="243"/>
        <v>10341.25</v>
      </c>
      <c r="L114" t="str">
        <f t="shared" ref="L114" si="252">_xlfn.IFS(AND(J114&gt;K113),"Bullish",AND(J114&gt;J113,J114&lt;K113,K114&gt;K113),"Mod Bullish",K114&lt;J113,"Bearish",AND(K114&lt;K113,K114&gt;J113,J114&lt;J113),"Mod Bearish",AND(K114&lt;K113,J114&gt;J113),"Inside",AND(K114&gt;K113,J114&lt;J113),"Outside")</f>
        <v>Bullish</v>
      </c>
      <c r="M114" s="29">
        <f t="shared" ref="M114" si="253">(K114-J114)*100/G114</f>
        <v>0.88093318699677281</v>
      </c>
      <c r="N114" s="13">
        <f t="shared" ref="N114" si="254">(D114-E114)*100/G114</f>
        <v>2.8253965170601854</v>
      </c>
      <c r="O114" s="12">
        <f>'Index CPR'!N114</f>
        <v>24823.8</v>
      </c>
      <c r="P114" s="12">
        <f>'Index CPR'!O114</f>
        <v>25201.3</v>
      </c>
      <c r="Q114" s="12">
        <f>'Index CPR'!P114</f>
        <v>24528.35</v>
      </c>
      <c r="R114" s="12">
        <f>'Index CPR'!Q114</f>
        <v>25153.25</v>
      </c>
      <c r="S114" s="12">
        <f>'Index CPR'!R114</f>
        <v>24960.966666666664</v>
      </c>
      <c r="T114" s="12">
        <f>'Index CPR'!S114</f>
        <v>24864.824999999997</v>
      </c>
      <c r="U114" s="12">
        <f>'Index CPR'!T114</f>
        <v>25057.10833333333</v>
      </c>
      <c r="V114" s="12">
        <f t="shared" si="247"/>
        <v>24864.824999999997</v>
      </c>
      <c r="W114" s="12">
        <f t="shared" si="248"/>
        <v>25057.10833333333</v>
      </c>
      <c r="X114" t="str">
        <f t="shared" si="249"/>
        <v>Mod Bullish</v>
      </c>
      <c r="Y114" s="29">
        <f t="shared" ref="Y114" si="255">(W114-V114)*100/S114</f>
        <v>0.77033608474030602</v>
      </c>
      <c r="Z114" s="12">
        <f t="shared" ref="Z114" si="256">(P114-Q114)*100/S114</f>
        <v>2.6960093692952629</v>
      </c>
    </row>
    <row r="115" spans="1:26" x14ac:dyDescent="0.3">
      <c r="A115" s="40">
        <v>43405</v>
      </c>
      <c r="B115" t="s">
        <v>30</v>
      </c>
      <c r="C115">
        <f>'Index CPR'!C115</f>
        <v>10441.700000000001</v>
      </c>
      <c r="D115">
        <f>'Index CPR'!D115</f>
        <v>10441.9</v>
      </c>
      <c r="E115">
        <f>'Index CPR'!E115</f>
        <v>10341.9</v>
      </c>
      <c r="F115">
        <f>'Index CPR'!F115</f>
        <v>10380.450000000001</v>
      </c>
      <c r="G115" s="12">
        <f>'Index CPR'!G115</f>
        <v>10388.083333333334</v>
      </c>
      <c r="H115" s="12">
        <f>'Index CPR'!H115</f>
        <v>10391.9</v>
      </c>
      <c r="I115" s="12">
        <f>'Index CPR'!I115</f>
        <v>10384.266666666668</v>
      </c>
      <c r="J115" s="12">
        <f t="shared" si="242"/>
        <v>10384.266666666668</v>
      </c>
      <c r="K115" s="12">
        <f t="shared" si="243"/>
        <v>10391.9</v>
      </c>
      <c r="L115" t="str">
        <f t="shared" ref="L115" si="257">_xlfn.IFS(AND(J115&gt;K114),"Bullish",AND(J115&gt;J114,J115&lt;K114,K115&gt;K114),"Mod Bullish",K115&lt;J114,"Bearish",AND(K115&lt;K114,K115&gt;J114,J115&lt;J114),"Mod Bearish",AND(K115&lt;K114,J115&gt;J114),"Inside",AND(K115&gt;K114,J115&lt;J114),"Outside")</f>
        <v>Bullish</v>
      </c>
      <c r="M115" s="29">
        <f t="shared" ref="M115" si="258">(K115-J115)*100/G115</f>
        <v>7.3481633602586874E-2</v>
      </c>
      <c r="N115" s="13">
        <f t="shared" ref="N115" si="259">(D115-E115)*100/G115</f>
        <v>0.96264148824374074</v>
      </c>
      <c r="O115" s="12">
        <f>'Index CPR'!N115</f>
        <v>25285.200000000001</v>
      </c>
      <c r="P115" s="12">
        <f>'Index CPR'!O115</f>
        <v>25401.599999999999</v>
      </c>
      <c r="Q115" s="12">
        <f>'Index CPR'!P115</f>
        <v>25129.45</v>
      </c>
      <c r="R115" s="12">
        <f>'Index CPR'!Q115</f>
        <v>25323.65</v>
      </c>
      <c r="S115" s="12">
        <f>'Index CPR'!R115</f>
        <v>25284.900000000005</v>
      </c>
      <c r="T115" s="12">
        <f>'Index CPR'!S115</f>
        <v>25265.525000000001</v>
      </c>
      <c r="U115" s="12">
        <f>'Index CPR'!T115</f>
        <v>25304.275000000009</v>
      </c>
      <c r="V115" s="12">
        <f t="shared" si="247"/>
        <v>25265.525000000001</v>
      </c>
      <c r="W115" s="12">
        <f t="shared" si="248"/>
        <v>25304.275000000009</v>
      </c>
      <c r="X115" t="str">
        <f t="shared" ref="X115" si="260">_xlfn.IFS(AND(V115&gt;W114),"Bullish",AND(V115&gt;V114,V115&lt;W114,W115&gt;W114),"Mod Bullish",W115&lt;V114,"Bearish",AND(W115&lt;W114,W115&gt;V114,V115&lt;V114),"Mod Bearish",AND(W115&lt;W114,V115&gt;V114),"Inside",AND(W115&gt;W114,V115&lt;V114),"Outside")</f>
        <v>Bullish</v>
      </c>
      <c r="Y115" s="29">
        <f t="shared" ref="Y115" si="261">(W115-V115)*100/S115</f>
        <v>0.15325352285358956</v>
      </c>
      <c r="Z115" s="12">
        <f t="shared" ref="Z115" si="262">(P115-Q115)*100/S115</f>
        <v>1.0763340966347414</v>
      </c>
    </row>
    <row r="116" spans="1:26" x14ac:dyDescent="0.3">
      <c r="A116" s="40">
        <v>43406</v>
      </c>
      <c r="B116" t="s">
        <v>26</v>
      </c>
      <c r="C116">
        <f>'Index CPR'!C116</f>
        <v>10462.299999999999</v>
      </c>
      <c r="D116">
        <f>'Index CPR'!D116</f>
        <v>10606.95</v>
      </c>
      <c r="E116">
        <f>'Index CPR'!E116</f>
        <v>10457.700000000001</v>
      </c>
      <c r="F116">
        <f>'Index CPR'!F116</f>
        <v>10553</v>
      </c>
      <c r="G116" s="12">
        <f>'Index CPR'!G116</f>
        <v>10539.216666666667</v>
      </c>
      <c r="H116" s="12">
        <f>'Index CPR'!H116</f>
        <v>10532.325000000001</v>
      </c>
      <c r="I116" s="12">
        <f>'Index CPR'!I116</f>
        <v>10546.108333333334</v>
      </c>
      <c r="J116" s="12">
        <f t="shared" si="242"/>
        <v>10532.325000000001</v>
      </c>
      <c r="K116" s="12">
        <f t="shared" si="243"/>
        <v>10546.108333333334</v>
      </c>
      <c r="L116" t="str">
        <f t="shared" ref="L116" si="263">_xlfn.IFS(AND(J116&gt;K115),"Bullish",AND(J116&gt;J115,J116&lt;K115,K116&gt;K115),"Mod Bullish",K116&lt;J115,"Bearish",AND(K116&lt;K115,K116&gt;J115,J116&lt;J115),"Mod Bearish",AND(K116&lt;K115,J116&gt;J115),"Inside",AND(K116&gt;K115,J116&lt;J115),"Outside")</f>
        <v>Bullish</v>
      </c>
      <c r="M116" s="29">
        <f t="shared" ref="M116" si="264">(K116-J116)*100/G116</f>
        <v>0.13078138318312255</v>
      </c>
      <c r="N116" s="13">
        <f t="shared" ref="N116" si="265">(D116-E116)*100/G116</f>
        <v>1.4161394031498229</v>
      </c>
      <c r="O116" s="12">
        <f>'Index CPR'!N116</f>
        <v>25545.35</v>
      </c>
      <c r="P116" s="12">
        <f>'Index CPR'!O116</f>
        <v>25856.25</v>
      </c>
      <c r="Q116" s="12">
        <f>'Index CPR'!P116</f>
        <v>25499.15</v>
      </c>
      <c r="R116" s="12">
        <f>'Index CPR'!Q116</f>
        <v>25701.65</v>
      </c>
      <c r="S116" s="12">
        <f>'Index CPR'!R116</f>
        <v>25685.683333333334</v>
      </c>
      <c r="T116" s="12">
        <f>'Index CPR'!S116</f>
        <v>25677.7</v>
      </c>
      <c r="U116" s="12">
        <f>'Index CPR'!T116</f>
        <v>25693.666666666668</v>
      </c>
      <c r="V116" s="12">
        <f t="shared" si="247"/>
        <v>25677.7</v>
      </c>
      <c r="W116" s="12">
        <f t="shared" si="248"/>
        <v>25693.666666666668</v>
      </c>
      <c r="X116" t="str">
        <f t="shared" ref="X116" si="266">_xlfn.IFS(AND(V116&gt;W115),"Bullish",AND(V116&gt;V115,V116&lt;W115,W116&gt;W115),"Mod Bullish",W116&lt;V115,"Bearish",AND(W116&lt;W115,W116&gt;V115,V116&lt;V115),"Mod Bearish",AND(W116&lt;W115,V116&gt;V115),"Inside",AND(W116&gt;W115,V116&lt;V115),"Outside")</f>
        <v>Bullish</v>
      </c>
      <c r="Y116" s="29">
        <f t="shared" ref="Y116" si="267">(W116-V116)*100/S116</f>
        <v>6.2161736012475759E-2</v>
      </c>
      <c r="Z116" s="12">
        <f t="shared" ref="Z116" si="268">(P116-Q116)*100/S116</f>
        <v>1.3902686386255321</v>
      </c>
    </row>
    <row r="117" spans="1:26" x14ac:dyDescent="0.3">
      <c r="A117" s="40">
        <v>43409</v>
      </c>
      <c r="B117" s="10" t="s">
        <v>27</v>
      </c>
      <c r="C117">
        <f>'Index CPR'!C117</f>
        <v>10558.75</v>
      </c>
      <c r="D117">
        <f>'Index CPR'!D117</f>
        <v>10558.8</v>
      </c>
      <c r="E117">
        <f>'Index CPR'!E117</f>
        <v>10477</v>
      </c>
      <c r="F117">
        <f>'Index CPR'!F117</f>
        <v>10524</v>
      </c>
      <c r="G117" s="12">
        <f>'Index CPR'!G117</f>
        <v>10519.933333333332</v>
      </c>
      <c r="H117" s="12">
        <f>'Index CPR'!H117</f>
        <v>10517.9</v>
      </c>
      <c r="I117" s="12">
        <f>'Index CPR'!I117</f>
        <v>10521.966666666665</v>
      </c>
      <c r="J117" s="12">
        <f t="shared" ref="J117:J118" si="269">MIN(H117:I117)</f>
        <v>10517.9</v>
      </c>
      <c r="K117" s="12">
        <f t="shared" ref="K117:K118" si="270">MAX(H117:I117)</f>
        <v>10521.966666666665</v>
      </c>
      <c r="L117" t="str">
        <f t="shared" ref="L117" si="271">_xlfn.IFS(AND(J117&gt;K116),"Bullish",AND(J117&gt;J116,J117&lt;K116,K117&gt;K116),"Mod Bullish",K117&lt;J116,"Bearish",AND(K117&lt;K116,K117&gt;J116,J117&lt;J116),"Mod Bearish",AND(K117&lt;K116,J117&gt;J116),"Inside",AND(K117&gt;K116,J117&lt;J116),"Outside")</f>
        <v>Bearish</v>
      </c>
      <c r="M117" s="29">
        <f t="shared" ref="M117" si="272">(K117-J117)*100/G117</f>
        <v>3.8656772222881927E-2</v>
      </c>
      <c r="N117" s="13">
        <f t="shared" ref="N117" si="273">(D117-E117)*100/G117</f>
        <v>0.77757146749978723</v>
      </c>
      <c r="O117" s="12">
        <f>'Index CPR'!N117</f>
        <v>25731.55</v>
      </c>
      <c r="P117" s="12">
        <f>'Index CPR'!O117</f>
        <v>25788.2</v>
      </c>
      <c r="Q117" s="12">
        <f>'Index CPR'!P117</f>
        <v>25534.400000000001</v>
      </c>
      <c r="R117" s="12">
        <f>'Index CPR'!Q117</f>
        <v>25732.2</v>
      </c>
      <c r="S117" s="12">
        <f>'Index CPR'!R117</f>
        <v>25684.933333333334</v>
      </c>
      <c r="T117" s="12">
        <f>'Index CPR'!S117</f>
        <v>25661.300000000003</v>
      </c>
      <c r="U117" s="12">
        <f>'Index CPR'!T117</f>
        <v>25708.566666666666</v>
      </c>
      <c r="V117" s="12">
        <f t="shared" ref="V117:V118" si="274">MIN(T117:U117)</f>
        <v>25661.300000000003</v>
      </c>
      <c r="W117" s="12">
        <f t="shared" ref="W117:W118" si="275">MAX(T117:U117)</f>
        <v>25708.566666666666</v>
      </c>
      <c r="X117" t="str">
        <f t="shared" ref="X117" si="276">_xlfn.IFS(AND(V117&gt;W116),"Bullish",AND(V117&gt;V116,V117&lt;W116,W117&gt;W116),"Mod Bullish",W117&lt;V116,"Bearish",AND(W117&lt;W116,W117&gt;V116,V117&lt;V116),"Mod Bearish",AND(W117&lt;W116,V117&gt;V116),"Inside",AND(W117&gt;W116,V117&lt;V116),"Outside")</f>
        <v>Outside</v>
      </c>
      <c r="Y117" s="29">
        <f t="shared" ref="Y117" si="277">(W117-V117)*100/S117</f>
        <v>0.18402487580266039</v>
      </c>
      <c r="Z117" s="12">
        <f t="shared" ref="Z117" si="278">(P117-Q117)*100/S117</f>
        <v>0.98812792973312213</v>
      </c>
    </row>
    <row r="118" spans="1:26" x14ac:dyDescent="0.3">
      <c r="A118" s="40">
        <v>43410</v>
      </c>
      <c r="B118" s="10" t="s">
        <v>28</v>
      </c>
      <c r="C118">
        <f>'Index CPR'!C118</f>
        <v>10552</v>
      </c>
      <c r="D118">
        <f>'Index CPR'!D118</f>
        <v>10600.25</v>
      </c>
      <c r="E118">
        <f>'Index CPR'!E118</f>
        <v>10491.45</v>
      </c>
      <c r="F118">
        <f>'Index CPR'!F118</f>
        <v>10530</v>
      </c>
      <c r="G118" s="12">
        <f>'Index CPR'!G118</f>
        <v>10540.566666666668</v>
      </c>
      <c r="H118" s="12">
        <f>'Index CPR'!H118</f>
        <v>10545.85</v>
      </c>
      <c r="I118" s="12">
        <f>'Index CPR'!I118</f>
        <v>10535.283333333335</v>
      </c>
      <c r="J118" s="12">
        <f t="shared" si="269"/>
        <v>10535.283333333335</v>
      </c>
      <c r="K118" s="12">
        <f t="shared" si="270"/>
        <v>10545.85</v>
      </c>
      <c r="L118" t="str">
        <f t="shared" ref="L118" si="279">_xlfn.IFS(AND(J118&gt;K117),"Bullish",AND(J118&gt;J117,J118&lt;K117,K118&gt;K117),"Mod Bullish",K118&lt;J117,"Bearish",AND(K118&lt;K117,K118&gt;J117,J118&lt;J117),"Mod Bearish",AND(K118&lt;K117,J118&gt;J117),"Inside",AND(K118&gt;K117,J118&lt;J117),"Outside")</f>
        <v>Bullish</v>
      </c>
      <c r="M118" s="29">
        <f t="shared" ref="M118" si="280">(K118-J118)*100/G118</f>
        <v>0.10024761477086017</v>
      </c>
      <c r="N118" s="13">
        <f t="shared" ref="N118" si="281">(D118-E118)*100/G118</f>
        <v>1.0322025697543074</v>
      </c>
      <c r="O118" s="12">
        <f>'Index CPR'!N118</f>
        <v>25747.4</v>
      </c>
      <c r="P118" s="12">
        <f>'Index CPR'!O118</f>
        <v>25860.75</v>
      </c>
      <c r="Q118" s="12">
        <f>'Index CPR'!P118</f>
        <v>25558.35</v>
      </c>
      <c r="R118" s="12">
        <f>'Index CPR'!Q118</f>
        <v>25598</v>
      </c>
      <c r="S118" s="12">
        <f>'Index CPR'!R118</f>
        <v>25672.366666666669</v>
      </c>
      <c r="T118" s="12">
        <f>'Index CPR'!S118</f>
        <v>25709.55</v>
      </c>
      <c r="U118" s="12">
        <f>'Index CPR'!T118</f>
        <v>25635.183333333338</v>
      </c>
      <c r="V118" s="12">
        <f t="shared" si="274"/>
        <v>25635.183333333338</v>
      </c>
      <c r="W118" s="12">
        <f t="shared" si="275"/>
        <v>25709.55</v>
      </c>
      <c r="X118" t="str">
        <f t="shared" ref="X118" si="282">_xlfn.IFS(AND(V118&gt;W117),"Bullish",AND(V118&gt;V117,V118&lt;W117,W118&gt;W117),"Mod Bullish",W118&lt;V117,"Bearish",AND(W118&lt;W117,W118&gt;V117,V118&lt;V117),"Mod Bearish",AND(W118&lt;W117,V118&gt;V117),"Inside",AND(W118&gt;W117,V118&lt;V117),"Outside")</f>
        <v>Outside</v>
      </c>
      <c r="Y118" s="29">
        <f t="shared" ref="Y118" si="283">(W118-V118)*100/S118</f>
        <v>0.28967592911182577</v>
      </c>
      <c r="Z118" s="12">
        <f t="shared" ref="Z118" si="284">(P118-Q118)*100/S118</f>
        <v>1.1779202281051926</v>
      </c>
    </row>
    <row r="119" spans="1:26" x14ac:dyDescent="0.3">
      <c r="A119" s="40">
        <v>43413</v>
      </c>
      <c r="B119" s="10" t="s">
        <v>26</v>
      </c>
      <c r="C119">
        <f>'Index CPR'!C119</f>
        <v>10614.7</v>
      </c>
      <c r="D119">
        <f>'Index CPR'!D119</f>
        <v>10619.55</v>
      </c>
      <c r="E119">
        <f>'Index CPR'!E119</f>
        <v>10544.85</v>
      </c>
      <c r="F119">
        <f>'Index CPR'!F119</f>
        <v>10585.2</v>
      </c>
      <c r="G119" s="12">
        <f>'Index CPR'!G119</f>
        <v>10583.2</v>
      </c>
      <c r="H119" s="12">
        <f>'Index CPR'!H119</f>
        <v>10582.2</v>
      </c>
      <c r="I119" s="12">
        <f>'Index CPR'!I119</f>
        <v>10584.2</v>
      </c>
      <c r="J119" s="12">
        <f t="shared" ref="J119" si="285">MIN(H119:I119)</f>
        <v>10582.2</v>
      </c>
      <c r="K119" s="12">
        <f t="shared" ref="K119" si="286">MAX(H119:I119)</f>
        <v>10584.2</v>
      </c>
      <c r="L119" t="str">
        <f t="shared" ref="L119" si="287">_xlfn.IFS(AND(J119&gt;K118),"Bullish",AND(J119&gt;J118,J119&lt;K118,K119&gt;K118),"Mod Bullish",K119&lt;J118,"Bearish",AND(K119&lt;K118,K119&gt;J118,J119&lt;J118),"Mod Bearish",AND(K119&lt;K118,J119&gt;J118),"Inside",AND(K119&gt;K118,J119&lt;J118),"Outside")</f>
        <v>Bullish</v>
      </c>
      <c r="M119" s="29">
        <f t="shared" ref="M119" si="288">(K119-J119)*100/G119</f>
        <v>1.8897875878751226E-2</v>
      </c>
      <c r="N119" s="13">
        <f t="shared" ref="N119" si="289">(D119-E119)*100/G119</f>
        <v>0.70583566407134801</v>
      </c>
      <c r="O119" s="12">
        <f>'Index CPR'!N119</f>
        <v>25742.55</v>
      </c>
      <c r="P119" s="12">
        <f>'Index CPR'!O119</f>
        <v>25822.75</v>
      </c>
      <c r="Q119" s="12">
        <f>'Index CPR'!P119</f>
        <v>25598.75</v>
      </c>
      <c r="R119" s="12">
        <f>'Index CPR'!Q119</f>
        <v>25771</v>
      </c>
      <c r="S119" s="12">
        <f>'Index CPR'!R119</f>
        <v>25730.833333333332</v>
      </c>
      <c r="T119" s="12">
        <f>'Index CPR'!S119</f>
        <v>25710.75</v>
      </c>
      <c r="U119" s="12">
        <f>'Index CPR'!T119</f>
        <v>25750.916666666664</v>
      </c>
      <c r="V119" s="12">
        <f t="shared" ref="V119" si="290">MIN(T119:U119)</f>
        <v>25710.75</v>
      </c>
      <c r="W119" s="12">
        <f t="shared" ref="W119" si="291">MAX(T119:U119)</f>
        <v>25750.916666666664</v>
      </c>
      <c r="X119" t="str">
        <f t="shared" ref="X119" si="292">_xlfn.IFS(AND(V119&gt;W118),"Bullish",AND(V119&gt;V118,V119&lt;W118,W119&gt;W118),"Mod Bullish",W119&lt;V118,"Bearish",AND(W119&lt;W118,W119&gt;V118,V119&lt;V118),"Mod Bearish",AND(W119&lt;W118,V119&gt;V118),"Inside",AND(W119&gt;W118,V119&lt;V118),"Outside")</f>
        <v>Bullish</v>
      </c>
      <c r="Y119" s="29">
        <f t="shared" ref="Y119" si="293">(W119-V119)*100/S119</f>
        <v>0.15610324837256565</v>
      </c>
      <c r="Z119" s="12">
        <f t="shared" ref="Z119" si="294">(P119-Q119)*100/S119</f>
        <v>0.87055089548855136</v>
      </c>
    </row>
    <row r="120" spans="1:26" x14ac:dyDescent="0.3">
      <c r="A120" s="40">
        <v>43416</v>
      </c>
      <c r="B120" s="10" t="s">
        <v>27</v>
      </c>
      <c r="C120">
        <f>'Index CPR'!C120</f>
        <v>10607.8</v>
      </c>
      <c r="D120">
        <f>'Index CPR'!D120</f>
        <v>10645.5</v>
      </c>
      <c r="E120">
        <f>'Index CPR'!E120</f>
        <v>10464.049999999999</v>
      </c>
      <c r="F120">
        <f>'Index CPR'!F120</f>
        <v>10482.200000000001</v>
      </c>
      <c r="G120" s="12">
        <f>'Index CPR'!G120</f>
        <v>10530.583333333334</v>
      </c>
      <c r="H120" s="12">
        <f>'Index CPR'!H120</f>
        <v>10554.775</v>
      </c>
      <c r="I120" s="12">
        <f>'Index CPR'!I120</f>
        <v>10506.391666666668</v>
      </c>
      <c r="J120" s="12">
        <f t="shared" ref="J120" si="295">MIN(H120:I120)</f>
        <v>10506.391666666668</v>
      </c>
      <c r="K120" s="12">
        <f t="shared" ref="K120" si="296">MAX(H120:I120)</f>
        <v>10554.775</v>
      </c>
      <c r="L120" t="str">
        <f t="shared" ref="L120" si="297">_xlfn.IFS(AND(J120&gt;K119),"Bullish",AND(J120&gt;J119,J120&lt;K119,K120&gt;K119),"Mod Bullish",K120&lt;J119,"Bearish",AND(K120&lt;K119,K120&gt;J119,J120&lt;J119),"Mod Bearish",AND(K120&lt;K119,J120&gt;J119),"Inside",AND(K120&gt;K119,J120&lt;J119),"Outside")</f>
        <v>Bearish</v>
      </c>
      <c r="M120" s="29">
        <f t="shared" ref="M120" si="298">(K120-J120)*100/G120</f>
        <v>0.45945539579160438</v>
      </c>
      <c r="N120" s="13">
        <f t="shared" ref="N120" si="299">(D120-E120)*100/G120</f>
        <v>1.7230764360948734</v>
      </c>
      <c r="O120" s="12">
        <f>'Index CPR'!N120</f>
        <v>25816.15</v>
      </c>
      <c r="P120" s="12">
        <f>'Index CPR'!O120</f>
        <v>25907.200000000001</v>
      </c>
      <c r="Q120" s="12">
        <f>'Index CPR'!P120</f>
        <v>25495.1</v>
      </c>
      <c r="R120" s="12">
        <f>'Index CPR'!Q120</f>
        <v>25539.75</v>
      </c>
      <c r="S120" s="12">
        <f>'Index CPR'!R120</f>
        <v>25647.350000000002</v>
      </c>
      <c r="T120" s="12">
        <f>'Index CPR'!S120</f>
        <v>25701.15</v>
      </c>
      <c r="U120" s="12">
        <f>'Index CPR'!T120</f>
        <v>25593.550000000003</v>
      </c>
      <c r="V120" s="12">
        <f t="shared" ref="V120" si="300">MIN(T120:U120)</f>
        <v>25593.550000000003</v>
      </c>
      <c r="W120" s="12">
        <f t="shared" ref="W120" si="301">MAX(T120:U120)</f>
        <v>25701.15</v>
      </c>
      <c r="X120" t="str">
        <f t="shared" ref="X120" si="302">_xlfn.IFS(AND(V120&gt;W119),"Bullish",AND(V120&gt;V119,V120&lt;W119,W120&gt;W119),"Mod Bullish",W120&lt;V119,"Bearish",AND(W120&lt;W119,W120&gt;V119,V120&lt;V119),"Mod Bearish",AND(W120&lt;W119,V120&gt;V119),"Inside",AND(W120&gt;W119,V120&lt;V119),"Outside")</f>
        <v>Bearish</v>
      </c>
      <c r="Y120" s="29">
        <f t="shared" ref="Y120" si="303">(W120-V120)*100/S120</f>
        <v>0.41953652131701147</v>
      </c>
      <c r="Z120" s="12">
        <f t="shared" ref="Z120" si="304">(P120-Q120)*100/S120</f>
        <v>1.6067936843377664</v>
      </c>
    </row>
    <row r="121" spans="1:26" x14ac:dyDescent="0.3">
      <c r="A121" s="40">
        <v>43417</v>
      </c>
      <c r="B121" s="10" t="s">
        <v>28</v>
      </c>
      <c r="C121">
        <f>'Index CPR'!C121</f>
        <v>10451.9</v>
      </c>
      <c r="D121">
        <f>'Index CPR'!D121</f>
        <v>10596.25</v>
      </c>
      <c r="E121">
        <f>'Index CPR'!E121</f>
        <v>10440.549999999999</v>
      </c>
      <c r="F121">
        <f>'Index CPR'!F121</f>
        <v>10582.5</v>
      </c>
      <c r="G121" s="12">
        <f>'Index CPR'!G121</f>
        <v>10539.766666666666</v>
      </c>
      <c r="H121" s="12">
        <f>'Index CPR'!H121</f>
        <v>10518.4</v>
      </c>
      <c r="I121" s="12">
        <f>'Index CPR'!I121</f>
        <v>10561.133333333333</v>
      </c>
      <c r="J121" s="12">
        <f t="shared" ref="J121:J124" si="305">MIN(H121:I121)</f>
        <v>10518.4</v>
      </c>
      <c r="K121" s="12">
        <f t="shared" ref="K121:K124" si="306">MAX(H121:I121)</f>
        <v>10561.133333333333</v>
      </c>
      <c r="L121" t="str">
        <f t="shared" ref="L121" si="307">_xlfn.IFS(AND(J121&gt;K120),"Bullish",AND(J121&gt;J120,J121&lt;K120,K121&gt;K120),"Mod Bullish",K121&lt;J120,"Bearish",AND(K121&lt;K120,K121&gt;J120,J121&lt;J120),"Mod Bearish",AND(K121&lt;K120,J121&gt;J120),"Inside",AND(K121&gt;K120,J121&lt;J120),"Outside")</f>
        <v>Mod Bullish</v>
      </c>
      <c r="M121" s="29">
        <f t="shared" ref="M121" si="308">(K121-J121)*100/G121</f>
        <v>0.40544857096773407</v>
      </c>
      <c r="N121" s="13">
        <f t="shared" ref="N121" si="309">(D121-E121)*100/G121</f>
        <v>1.4772623049846207</v>
      </c>
      <c r="O121" s="12">
        <f>'Index CPR'!N121</f>
        <v>25422</v>
      </c>
      <c r="P121" s="12">
        <f>'Index CPR'!O121</f>
        <v>25796.5</v>
      </c>
      <c r="Q121" s="12">
        <f>'Index CPR'!P121</f>
        <v>25384.55</v>
      </c>
      <c r="R121" s="12">
        <f>'Index CPR'!Q121</f>
        <v>25768.6</v>
      </c>
      <c r="S121" s="12">
        <f>'Index CPR'!R121</f>
        <v>25649.883333333331</v>
      </c>
      <c r="T121" s="12">
        <f>'Index CPR'!S121</f>
        <v>25590.525000000001</v>
      </c>
      <c r="U121" s="12">
        <f>'Index CPR'!T121</f>
        <v>25709.241666666661</v>
      </c>
      <c r="V121" s="12">
        <f t="shared" ref="V121:V124" si="310">MIN(T121:U121)</f>
        <v>25590.525000000001</v>
      </c>
      <c r="W121" s="12">
        <f t="shared" ref="W121:W124" si="311">MAX(T121:U121)</f>
        <v>25709.241666666661</v>
      </c>
      <c r="X121" t="str">
        <f t="shared" ref="X121" si="312">_xlfn.IFS(AND(V121&gt;W120),"Bullish",AND(V121&gt;V120,V121&lt;W120,W121&gt;W120),"Mod Bullish",W121&lt;V120,"Bearish",AND(W121&lt;W120,W121&gt;V120,V121&lt;V120),"Mod Bearish",AND(W121&lt;W120,V121&gt;V120),"Inside",AND(W121&gt;W120,V121&lt;V120),"Outside")</f>
        <v>Outside</v>
      </c>
      <c r="Y121" s="29">
        <f t="shared" ref="Y121" si="313">(W121-V121)*100/S121</f>
        <v>0.46283511360997698</v>
      </c>
      <c r="Z121" s="12">
        <f t="shared" ref="Z121" si="314">(P121-Q121)*100/S121</f>
        <v>1.6060501899618806</v>
      </c>
    </row>
    <row r="122" spans="1:26" x14ac:dyDescent="0.3">
      <c r="A122" s="40">
        <v>43418</v>
      </c>
      <c r="B122" s="10" t="s">
        <v>29</v>
      </c>
      <c r="C122">
        <f>'Index CPR'!C122</f>
        <v>10634.9</v>
      </c>
      <c r="D122">
        <f>'Index CPR'!D122</f>
        <v>10651.6</v>
      </c>
      <c r="E122">
        <f>'Index CPR'!E122</f>
        <v>10532.7</v>
      </c>
      <c r="F122">
        <f>'Index CPR'!F122</f>
        <v>10576.3</v>
      </c>
      <c r="G122" s="12">
        <f>'Index CPR'!G122</f>
        <v>10586.866666666667</v>
      </c>
      <c r="H122" s="12">
        <f>'Index CPR'!H122</f>
        <v>10592.150000000001</v>
      </c>
      <c r="I122" s="12">
        <f>'Index CPR'!I122</f>
        <v>10581.583333333332</v>
      </c>
      <c r="J122" s="12">
        <f t="shared" si="305"/>
        <v>10581.583333333332</v>
      </c>
      <c r="K122" s="12">
        <f t="shared" si="306"/>
        <v>10592.150000000001</v>
      </c>
      <c r="L122" t="str">
        <f t="shared" ref="L122" si="315">_xlfn.IFS(AND(J122&gt;K121),"Bullish",AND(J122&gt;J121,J122&lt;K121,K122&gt;K121),"Mod Bullish",K122&lt;J121,"Bearish",AND(K122&lt;K121,K122&gt;J121,J122&lt;J121),"Mod Bearish",AND(K122&lt;K121,J122&gt;J121),"Inside",AND(K122&gt;K121,J122&lt;J121),"Outside")</f>
        <v>Bullish</v>
      </c>
      <c r="M122" s="29">
        <f t="shared" ref="M122" si="316">(K122-J122)*100/G122</f>
        <v>9.9809197559265261E-2</v>
      </c>
      <c r="N122" s="13">
        <f t="shared" ref="N122" si="317">(D122-E122)*100/G122</f>
        <v>1.1230896141760511</v>
      </c>
      <c r="O122" s="12">
        <f>'Index CPR'!N122</f>
        <v>25952.400000000001</v>
      </c>
      <c r="P122" s="12">
        <f>'Index CPR'!O122</f>
        <v>26045.05</v>
      </c>
      <c r="Q122" s="12">
        <f>'Index CPR'!P122</f>
        <v>25806.7</v>
      </c>
      <c r="R122" s="12">
        <f>'Index CPR'!Q122</f>
        <v>25930.15</v>
      </c>
      <c r="S122" s="12">
        <f>'Index CPR'!R122</f>
        <v>25927.3</v>
      </c>
      <c r="T122" s="12">
        <f>'Index CPR'!S122</f>
        <v>25925.875</v>
      </c>
      <c r="U122" s="12">
        <f>'Index CPR'!T122</f>
        <v>25928.724999999999</v>
      </c>
      <c r="V122" s="12">
        <f t="shared" si="310"/>
        <v>25925.875</v>
      </c>
      <c r="W122" s="12">
        <f t="shared" si="311"/>
        <v>25928.724999999999</v>
      </c>
      <c r="X122" t="str">
        <f t="shared" ref="X122" si="318">_xlfn.IFS(AND(V122&gt;W121),"Bullish",AND(V122&gt;V121,V122&lt;W121,W122&gt;W121),"Mod Bullish",W122&lt;V121,"Bearish",AND(W122&lt;W121,W122&gt;V121,V122&lt;V121),"Mod Bearish",AND(W122&lt;W121,V122&gt;V121),"Inside",AND(W122&gt;W121,V122&lt;V121),"Outside")</f>
        <v>Bullish</v>
      </c>
      <c r="Y122" s="29">
        <f t="shared" ref="Y122" si="319">(W122-V122)*100/S122</f>
        <v>1.0992274552300259E-2</v>
      </c>
      <c r="Z122" s="12">
        <f t="shared" ref="Z122" si="320">(P122-Q122)*100/S122</f>
        <v>0.91930127703231168</v>
      </c>
    </row>
    <row r="123" spans="1:26" x14ac:dyDescent="0.3">
      <c r="A123" s="40">
        <v>43419</v>
      </c>
      <c r="B123" s="10" t="s">
        <v>30</v>
      </c>
      <c r="C123">
        <f>'Index CPR'!C123</f>
        <v>10580.6</v>
      </c>
      <c r="D123">
        <f>'Index CPR'!D123</f>
        <v>10646.5</v>
      </c>
      <c r="E123">
        <f>'Index CPR'!E123</f>
        <v>10557.5</v>
      </c>
      <c r="F123">
        <f>'Index CPR'!F123</f>
        <v>10616.7</v>
      </c>
      <c r="G123" s="12">
        <f>'Index CPR'!G123</f>
        <v>10606.9</v>
      </c>
      <c r="H123" s="12">
        <f>'Index CPR'!H123</f>
        <v>10602</v>
      </c>
      <c r="I123" s="12">
        <f>'Index CPR'!I123</f>
        <v>10611.8</v>
      </c>
      <c r="J123" s="12">
        <f t="shared" si="305"/>
        <v>10602</v>
      </c>
      <c r="K123" s="12">
        <f t="shared" si="306"/>
        <v>10611.8</v>
      </c>
      <c r="L123" t="str">
        <f t="shared" ref="L123" si="321">_xlfn.IFS(AND(J123&gt;K122),"Bullish",AND(J123&gt;J122,J123&lt;K122,K123&gt;K122),"Mod Bullish",K123&lt;J122,"Bearish",AND(K123&lt;K122,K123&gt;J122,J123&lt;J122),"Mod Bearish",AND(K123&lt;K122,J123&gt;J122),"Inside",AND(K123&gt;K122,J123&lt;J122),"Outside")</f>
        <v>Bullish</v>
      </c>
      <c r="M123" s="29">
        <f t="shared" ref="M123" si="322">(K123-J123)*100/G123</f>
        <v>9.2392687778703228E-2</v>
      </c>
      <c r="N123" s="13">
        <f t="shared" ref="N123" si="323">(D123-E123)*100/G123</f>
        <v>0.83907645023522426</v>
      </c>
      <c r="O123" s="12">
        <f>'Index CPR'!N123</f>
        <v>25946.2</v>
      </c>
      <c r="P123" s="12">
        <f>'Index CPR'!O123</f>
        <v>26197.599999999999</v>
      </c>
      <c r="Q123" s="12">
        <f>'Index CPR'!P123</f>
        <v>25728</v>
      </c>
      <c r="R123" s="12">
        <f>'Index CPR'!Q123</f>
        <v>26154.75</v>
      </c>
      <c r="S123" s="12">
        <f>'Index CPR'!R123</f>
        <v>26026.783333333336</v>
      </c>
      <c r="T123" s="12">
        <f>'Index CPR'!S123</f>
        <v>25962.799999999999</v>
      </c>
      <c r="U123" s="12">
        <f>'Index CPR'!T123</f>
        <v>26090.766666666674</v>
      </c>
      <c r="V123" s="12">
        <f t="shared" si="310"/>
        <v>25962.799999999999</v>
      </c>
      <c r="W123" s="12">
        <f t="shared" si="311"/>
        <v>26090.766666666674</v>
      </c>
      <c r="X123" t="str">
        <f t="shared" ref="X123" si="324">_xlfn.IFS(AND(V123&gt;W122),"Bullish",AND(V123&gt;V122,V123&lt;W122,W123&gt;W122),"Mod Bullish",W123&lt;V122,"Bearish",AND(W123&lt;W122,W123&gt;V122,V123&lt;V122),"Mod Bearish",AND(W123&lt;W122,V123&gt;V122),"Inside",AND(W123&gt;W122,V123&lt;V122),"Outside")</f>
        <v>Bullish</v>
      </c>
      <c r="Y123" s="29">
        <f t="shared" ref="Y123" si="325">(W123-V123)*100/S123</f>
        <v>0.49167300095353472</v>
      </c>
      <c r="Z123" s="12">
        <f t="shared" ref="Z123" si="326">(P123-Q123)*100/S123</f>
        <v>1.8042951907874329</v>
      </c>
    </row>
    <row r="124" spans="1:26" x14ac:dyDescent="0.3">
      <c r="A124" s="40">
        <v>43420</v>
      </c>
      <c r="B124" s="10" t="s">
        <v>26</v>
      </c>
      <c r="C124">
        <f>'Index CPR'!C124</f>
        <v>10644</v>
      </c>
      <c r="D124">
        <f>'Index CPR'!D124</f>
        <v>10695.15</v>
      </c>
      <c r="E124">
        <f>'Index CPR'!E124</f>
        <v>10631.15</v>
      </c>
      <c r="F124">
        <f>'Index CPR'!F124</f>
        <v>10682.2</v>
      </c>
      <c r="G124" s="12">
        <f>'Index CPR'!G124</f>
        <v>10669.5</v>
      </c>
      <c r="H124" s="12">
        <f>'Index CPR'!H124</f>
        <v>10663.15</v>
      </c>
      <c r="I124" s="12">
        <f>'Index CPR'!I124</f>
        <v>10675.85</v>
      </c>
      <c r="J124" s="12">
        <f t="shared" si="305"/>
        <v>10663.15</v>
      </c>
      <c r="K124" s="12">
        <f t="shared" si="306"/>
        <v>10675.85</v>
      </c>
      <c r="L124" t="str">
        <f t="shared" ref="L124" si="327">_xlfn.IFS(AND(J124&gt;K123),"Bullish",AND(J124&gt;J123,J124&lt;K123,K124&gt;K123),"Mod Bullish",K124&lt;J123,"Bearish",AND(K124&lt;K123,K124&gt;J123,J124&lt;J123),"Mod Bearish",AND(K124&lt;K123,J124&gt;J123),"Inside",AND(K124&gt;K123,J124&lt;J123),"Outside")</f>
        <v>Bullish</v>
      </c>
      <c r="M124" s="29">
        <f t="shared" ref="M124" si="328">(K124-J124)*100/G124</f>
        <v>0.11903088242186351</v>
      </c>
      <c r="N124" s="13">
        <f t="shared" ref="N124" si="329">(D124-E124)*100/G124</f>
        <v>0.59984066732274244</v>
      </c>
      <c r="O124" s="12">
        <f>'Index CPR'!N124</f>
        <v>26205.35</v>
      </c>
      <c r="P124" s="12">
        <f>'Index CPR'!O124</f>
        <v>26332.75</v>
      </c>
      <c r="Q124" s="12">
        <f>'Index CPR'!P124</f>
        <v>26122.55</v>
      </c>
      <c r="R124" s="12">
        <f>'Index CPR'!Q124</f>
        <v>26245.55</v>
      </c>
      <c r="S124" s="12">
        <f>'Index CPR'!R124</f>
        <v>26233.616666666669</v>
      </c>
      <c r="T124" s="12">
        <f>'Index CPR'!S124</f>
        <v>26227.65</v>
      </c>
      <c r="U124" s="12">
        <f>'Index CPR'!T124</f>
        <v>26239.583333333336</v>
      </c>
      <c r="V124" s="12">
        <f t="shared" si="310"/>
        <v>26227.65</v>
      </c>
      <c r="W124" s="12">
        <f t="shared" si="311"/>
        <v>26239.583333333336</v>
      </c>
      <c r="X124" t="str">
        <f t="shared" ref="X124" si="330">_xlfn.IFS(AND(V124&gt;W123),"Bullish",AND(V124&gt;V123,V124&lt;W123,W124&gt;W123),"Mod Bullish",W124&lt;V123,"Bearish",AND(W124&lt;W123,W124&gt;V123,V124&lt;V123),"Mod Bearish",AND(W124&lt;W123,V124&gt;V123),"Inside",AND(W124&gt;W123,V124&lt;V123),"Outside")</f>
        <v>Bullish</v>
      </c>
      <c r="Y124" s="29">
        <f t="shared" ref="Y124" si="331">(W124-V124)*100/S124</f>
        <v>4.5488708190575967E-2</v>
      </c>
      <c r="Z124" s="12">
        <f t="shared" ref="Z124" si="332">(P124-Q124)*100/S124</f>
        <v>0.80126199399371434</v>
      </c>
    </row>
    <row r="125" spans="1:26" x14ac:dyDescent="0.3">
      <c r="A125" s="40">
        <v>43423</v>
      </c>
      <c r="B125" s="10" t="s">
        <v>27</v>
      </c>
      <c r="C125">
        <f>'Index CPR'!C125</f>
        <v>10731.25</v>
      </c>
      <c r="D125">
        <f>'Index CPR'!D125</f>
        <v>10774.7</v>
      </c>
      <c r="E125">
        <f>'Index CPR'!E125</f>
        <v>10688.8</v>
      </c>
      <c r="F125">
        <f>'Index CPR'!F125</f>
        <v>10763.4</v>
      </c>
      <c r="G125" s="12">
        <f>'Index CPR'!G125</f>
        <v>10742.300000000001</v>
      </c>
      <c r="H125" s="12">
        <f>'Index CPR'!H125</f>
        <v>10731.75</v>
      </c>
      <c r="I125" s="12">
        <f>'Index CPR'!I125</f>
        <v>10752.850000000002</v>
      </c>
      <c r="J125" s="12">
        <f t="shared" ref="J125:J129" si="333">MIN(H125:I125)</f>
        <v>10731.75</v>
      </c>
      <c r="K125" s="12">
        <f t="shared" ref="K125:K129" si="334">MAX(H125:I125)</f>
        <v>10752.850000000002</v>
      </c>
      <c r="L125" t="str">
        <f t="shared" ref="L125" si="335">_xlfn.IFS(AND(J125&gt;K124),"Bullish",AND(J125&gt;J124,J125&lt;K124,K125&gt;K124),"Mod Bullish",K125&lt;J124,"Bearish",AND(K125&lt;K124,K125&gt;J124,J125&lt;J124),"Mod Bearish",AND(K125&lt;K124,J125&gt;J124),"Inside",AND(K125&gt;K124,J125&lt;J124),"Outside")</f>
        <v>Bullish</v>
      </c>
      <c r="M125" s="29">
        <f t="shared" ref="M125" si="336">(K125-J125)*100/G125</f>
        <v>0.19641976113124918</v>
      </c>
      <c r="N125" s="13">
        <f t="shared" ref="N125" si="337">(D125-E125)*100/G125</f>
        <v>0.79964253465274149</v>
      </c>
      <c r="O125" s="12">
        <f>'Index CPR'!N125</f>
        <v>26364.6</v>
      </c>
      <c r="P125" s="12">
        <f>'Index CPR'!O125</f>
        <v>26379.1</v>
      </c>
      <c r="Q125" s="12">
        <f>'Index CPR'!P125</f>
        <v>26204.35</v>
      </c>
      <c r="R125" s="12">
        <f>'Index CPR'!Q125</f>
        <v>26300.7</v>
      </c>
      <c r="S125" s="12">
        <f>'Index CPR'!R125</f>
        <v>26294.716666666664</v>
      </c>
      <c r="T125" s="12">
        <f>'Index CPR'!S125</f>
        <v>26291.724999999999</v>
      </c>
      <c r="U125" s="12">
        <f>'Index CPR'!T125</f>
        <v>26297.708333333328</v>
      </c>
      <c r="V125" s="12">
        <f t="shared" ref="V125:V129" si="338">MIN(T125:U125)</f>
        <v>26291.724999999999</v>
      </c>
      <c r="W125" s="12">
        <f t="shared" ref="W125:W129" si="339">MAX(T125:U125)</f>
        <v>26297.708333333328</v>
      </c>
      <c r="X125" t="str">
        <f t="shared" ref="X125" si="340">_xlfn.IFS(AND(V125&gt;W124),"Bullish",AND(V125&gt;V124,V125&lt;W124,W125&gt;W124),"Mod Bullish",W125&lt;V124,"Bearish",AND(W125&lt;W124,W125&gt;V124,V125&lt;V124),"Mod Bearish",AND(W125&lt;W124,V125&gt;V124),"Inside",AND(W125&gt;W124,V125&lt;V124),"Outside")</f>
        <v>Bullish</v>
      </c>
      <c r="Y125" s="29">
        <f t="shared" ref="Y125" si="341">(W125-V125)*100/S125</f>
        <v>2.2754888022485906E-2</v>
      </c>
      <c r="Z125" s="12">
        <f t="shared" ref="Z125" si="342">(P125-Q125)*100/S125</f>
        <v>0.66458217525320362</v>
      </c>
    </row>
    <row r="126" spans="1:26" x14ac:dyDescent="0.3">
      <c r="A126" s="40">
        <v>43424</v>
      </c>
      <c r="B126" s="10" t="s">
        <v>28</v>
      </c>
      <c r="C126">
        <f>'Index CPR'!C126</f>
        <v>10740.1</v>
      </c>
      <c r="D126">
        <f>'Index CPR'!D126</f>
        <v>10740.85</v>
      </c>
      <c r="E126">
        <f>'Index CPR'!E126</f>
        <v>10640.85</v>
      </c>
      <c r="F126">
        <f>'Index CPR'!F126</f>
        <v>10656.2</v>
      </c>
      <c r="G126" s="12">
        <f>'Index CPR'!G126</f>
        <v>10679.300000000001</v>
      </c>
      <c r="H126" s="12">
        <f>'Index CPR'!H126</f>
        <v>10690.85</v>
      </c>
      <c r="I126" s="12">
        <f>'Index CPR'!I126</f>
        <v>10667.750000000002</v>
      </c>
      <c r="J126" s="12">
        <f t="shared" si="333"/>
        <v>10667.750000000002</v>
      </c>
      <c r="K126" s="12">
        <f t="shared" si="334"/>
        <v>10690.85</v>
      </c>
      <c r="L126" t="str">
        <f t="shared" ref="L126" si="343">_xlfn.IFS(AND(J126&gt;K125),"Bullish",AND(J126&gt;J125,J126&lt;K125,K126&gt;K125),"Mod Bullish",K126&lt;J125,"Bearish",AND(K126&lt;K125,K126&gt;J125,J126&lt;J125),"Mod Bearish",AND(K126&lt;K125,J126&gt;J125),"Inside",AND(K126&gt;K125,J126&lt;J125),"Outside")</f>
        <v>Bearish</v>
      </c>
      <c r="M126" s="29">
        <f t="shared" ref="M126" si="344">(K126-J126)*100/G126</f>
        <v>0.21630631221146088</v>
      </c>
      <c r="N126" s="13">
        <f t="shared" ref="N126" si="345">(D126-E126)*100/G126</f>
        <v>0.93639096195443516</v>
      </c>
      <c r="O126" s="12">
        <f>'Index CPR'!N126</f>
        <v>26211.5</v>
      </c>
      <c r="P126" s="12">
        <f>'Index CPR'!O126</f>
        <v>26259.4</v>
      </c>
      <c r="Q126" s="12">
        <f>'Index CPR'!P126</f>
        <v>26041.8</v>
      </c>
      <c r="R126" s="12">
        <f>'Index CPR'!Q126</f>
        <v>26113.35</v>
      </c>
      <c r="S126" s="12">
        <f>'Index CPR'!R126</f>
        <v>26138.183333333331</v>
      </c>
      <c r="T126" s="12">
        <f>'Index CPR'!S126</f>
        <v>26150.6</v>
      </c>
      <c r="U126" s="12">
        <f>'Index CPR'!T126</f>
        <v>26125.766666666663</v>
      </c>
      <c r="V126" s="12">
        <f t="shared" si="338"/>
        <v>26125.766666666663</v>
      </c>
      <c r="W126" s="12">
        <f t="shared" si="339"/>
        <v>26150.6</v>
      </c>
      <c r="X126" t="str">
        <f t="shared" ref="X126" si="346">_xlfn.IFS(AND(V126&gt;W125),"Bullish",AND(V126&gt;V125,V126&lt;W125,W126&gt;W125),"Mod Bullish",W126&lt;V125,"Bearish",AND(W126&lt;W125,W126&gt;V125,V126&lt;V125),"Mod Bearish",AND(W126&lt;W125,V126&gt;V125),"Inside",AND(W126&gt;W125,V126&lt;V125),"Outside")</f>
        <v>Bearish</v>
      </c>
      <c r="Y126" s="29">
        <f t="shared" ref="Y126" si="347">(W126-V126)*100/S126</f>
        <v>9.5007878002242294E-2</v>
      </c>
      <c r="Z126" s="12">
        <f t="shared" ref="Z126" si="348">(P126-Q126)*100/S126</f>
        <v>0.83249856053501115</v>
      </c>
    </row>
    <row r="127" spans="1:26" x14ac:dyDescent="0.3">
      <c r="A127" s="40">
        <v>43425</v>
      </c>
      <c r="B127" s="10" t="s">
        <v>29</v>
      </c>
      <c r="C127">
        <f>'Index CPR'!C127</f>
        <v>10670.95</v>
      </c>
      <c r="D127">
        <f>'Index CPR'!D127</f>
        <v>10671.3</v>
      </c>
      <c r="E127">
        <f>'Index CPR'!E127</f>
        <v>10562.35</v>
      </c>
      <c r="F127">
        <f>'Index CPR'!F127</f>
        <v>10600.05</v>
      </c>
      <c r="G127" s="12">
        <f>'Index CPR'!G127</f>
        <v>10611.233333333334</v>
      </c>
      <c r="H127" s="12">
        <f>'Index CPR'!H127</f>
        <v>10616.825000000001</v>
      </c>
      <c r="I127" s="12">
        <f>'Index CPR'!I127</f>
        <v>10605.641666666666</v>
      </c>
      <c r="J127" s="12">
        <f t="shared" si="333"/>
        <v>10605.641666666666</v>
      </c>
      <c r="K127" s="12">
        <f t="shared" si="334"/>
        <v>10616.825000000001</v>
      </c>
      <c r="L127" t="str">
        <f t="shared" ref="L127" si="349">_xlfn.IFS(AND(J127&gt;K126),"Bullish",AND(J127&gt;J126,J127&lt;K126,K127&gt;K126),"Mod Bullish",K127&lt;J126,"Bearish",AND(K127&lt;K126,K127&gt;J126,J127&lt;J126),"Mod Bearish",AND(K127&lt;K126,J127&gt;J126),"Inside",AND(K127&gt;K126,J127&lt;J126),"Outside")</f>
        <v>Bearish</v>
      </c>
      <c r="M127" s="29">
        <f t="shared" ref="M127" si="350">(K127-J127)*100/G127</f>
        <v>0.10539145622407357</v>
      </c>
      <c r="N127" s="13">
        <f t="shared" ref="N127" si="351">(D127-E127)*100/G127</f>
        <v>1.0267421003527606</v>
      </c>
      <c r="O127" s="12">
        <f>'Index CPR'!N127</f>
        <v>26105.45</v>
      </c>
      <c r="P127" s="12">
        <f>'Index CPR'!O127</f>
        <v>26342.05</v>
      </c>
      <c r="Q127" s="12">
        <f>'Index CPR'!P127</f>
        <v>26060.55</v>
      </c>
      <c r="R127" s="12">
        <f>'Index CPR'!Q127</f>
        <v>26262.05</v>
      </c>
      <c r="S127" s="12">
        <f>'Index CPR'!R127</f>
        <v>26221.55</v>
      </c>
      <c r="T127" s="12">
        <f>'Index CPR'!S127</f>
        <v>26201.3</v>
      </c>
      <c r="U127" s="12">
        <f>'Index CPR'!T127</f>
        <v>26241.8</v>
      </c>
      <c r="V127" s="12">
        <f t="shared" si="338"/>
        <v>26201.3</v>
      </c>
      <c r="W127" s="12">
        <f t="shared" si="339"/>
        <v>26241.8</v>
      </c>
      <c r="X127" t="str">
        <f t="shared" ref="X127" si="352">_xlfn.IFS(AND(V127&gt;W126),"Bullish",AND(V127&gt;V126,V127&lt;W126,W127&gt;W126),"Mod Bullish",W127&lt;V126,"Bearish",AND(W127&lt;W126,W127&gt;V126,V127&lt;V126),"Mod Bearish",AND(W127&lt;W126,V127&gt;V126),"Inside",AND(W127&gt;W126,V127&lt;V126),"Outside")</f>
        <v>Bullish</v>
      </c>
      <c r="Y127" s="29">
        <f t="shared" ref="Y127" si="353">(W127-V127)*100/S127</f>
        <v>0.15445311203952475</v>
      </c>
      <c r="Z127" s="12">
        <f t="shared" ref="Z127" si="354">(P127-Q127)*100/S127</f>
        <v>1.0735444701018819</v>
      </c>
    </row>
    <row r="128" spans="1:26" x14ac:dyDescent="0.3">
      <c r="A128" s="40">
        <v>43426</v>
      </c>
      <c r="B128" s="10" t="s">
        <v>30</v>
      </c>
      <c r="C128">
        <f>'Index CPR'!C128</f>
        <v>10612.65</v>
      </c>
      <c r="D128">
        <f>'Index CPR'!D128</f>
        <v>10646.25</v>
      </c>
      <c r="E128">
        <f>'Index CPR'!E128</f>
        <v>10512</v>
      </c>
      <c r="F128">
        <f>'Index CPR'!F128</f>
        <v>10526.75</v>
      </c>
      <c r="G128" s="12">
        <f>'Index CPR'!G128</f>
        <v>10561.666666666666</v>
      </c>
      <c r="H128" s="12">
        <f>'Index CPR'!H128</f>
        <v>10579.125</v>
      </c>
      <c r="I128" s="12">
        <f>'Index CPR'!I128</f>
        <v>10544.208333333332</v>
      </c>
      <c r="J128" s="12">
        <f t="shared" si="333"/>
        <v>10544.208333333332</v>
      </c>
      <c r="K128" s="12">
        <f t="shared" si="334"/>
        <v>10579.125</v>
      </c>
      <c r="L128" t="str">
        <f t="shared" ref="L128" si="355">_xlfn.IFS(AND(J128&gt;K127),"Bullish",AND(J128&gt;J127,J128&lt;K127,K128&gt;K127),"Mod Bullish",K128&lt;J127,"Bearish",AND(K128&lt;K127,K128&gt;J127,J128&lt;J127),"Mod Bearish",AND(K128&lt;K127,J128&gt;J127),"Inside",AND(K128&gt;K127,J128&lt;J127),"Outside")</f>
        <v>Bearish</v>
      </c>
      <c r="M128" s="29">
        <f t="shared" ref="M128" si="356">(K128-J128)*100/G128</f>
        <v>0.3305980747988122</v>
      </c>
      <c r="N128" s="13">
        <f t="shared" ref="N128" si="357">(D128-E128)*100/G128</f>
        <v>1.2711062016727159</v>
      </c>
      <c r="O128" s="12">
        <f>'Index CPR'!N128</f>
        <v>26233.65</v>
      </c>
      <c r="P128" s="12">
        <f>'Index CPR'!O128</f>
        <v>26323.95</v>
      </c>
      <c r="Q128" s="12">
        <f>'Index CPR'!P128</f>
        <v>25947.85</v>
      </c>
      <c r="R128" s="12">
        <f>'Index CPR'!Q128</f>
        <v>25999.45</v>
      </c>
      <c r="S128" s="12">
        <f>'Index CPR'!R128</f>
        <v>26090.416666666668</v>
      </c>
      <c r="T128" s="12">
        <f>'Index CPR'!S128</f>
        <v>26135.9</v>
      </c>
      <c r="U128" s="12">
        <f>'Index CPR'!T128</f>
        <v>26044.933333333334</v>
      </c>
      <c r="V128" s="12">
        <f t="shared" si="338"/>
        <v>26044.933333333334</v>
      </c>
      <c r="W128" s="12">
        <f t="shared" si="339"/>
        <v>26135.9</v>
      </c>
      <c r="X128" t="str">
        <f t="shared" ref="X128" si="358">_xlfn.IFS(AND(V128&gt;W127),"Bullish",AND(V128&gt;V127,V128&lt;W127,W128&gt;W127),"Mod Bullish",W128&lt;V127,"Bearish",AND(W128&lt;W127,W128&gt;V127,V128&lt;V127),"Mod Bearish",AND(W128&lt;W127,V128&gt;V127),"Inside",AND(W128&gt;W127,V128&lt;V127),"Outside")</f>
        <v>Bearish</v>
      </c>
      <c r="Y128" s="29">
        <f t="shared" ref="Y128" si="359">(W128-V128)*100/S128</f>
        <v>0.34865930977210846</v>
      </c>
      <c r="Z128" s="12">
        <f t="shared" ref="Z128" si="360">(P128-Q128)*100/S128</f>
        <v>1.4415254643307811</v>
      </c>
    </row>
    <row r="129" spans="1:26" x14ac:dyDescent="0.3">
      <c r="A129" s="40">
        <v>43430</v>
      </c>
      <c r="B129" s="10" t="s">
        <v>27</v>
      </c>
      <c r="C129">
        <f>'Index CPR'!C129</f>
        <v>10568.3</v>
      </c>
      <c r="D129">
        <f>'Index CPR'!D129</f>
        <v>10637.8</v>
      </c>
      <c r="E129">
        <f>'Index CPR'!E129</f>
        <v>10489.75</v>
      </c>
      <c r="F129">
        <f>'Index CPR'!F129</f>
        <v>10628.6</v>
      </c>
      <c r="G129" s="12">
        <f>'Index CPR'!G129</f>
        <v>10585.383333333333</v>
      </c>
      <c r="H129" s="12">
        <f>'Index CPR'!H129</f>
        <v>10563.775</v>
      </c>
      <c r="I129" s="12">
        <f>'Index CPR'!I129</f>
        <v>10606.991666666667</v>
      </c>
      <c r="J129" s="12">
        <f t="shared" si="333"/>
        <v>10563.775</v>
      </c>
      <c r="K129" s="12">
        <f t="shared" si="334"/>
        <v>10606.991666666667</v>
      </c>
      <c r="L129" t="str">
        <f t="shared" ref="L129" si="361">_xlfn.IFS(AND(J129&gt;K128),"Bullish",AND(J129&gt;J128,J129&lt;K128,K129&gt;K128),"Mod Bullish",K129&lt;J128,"Bearish",AND(K129&lt;K128,K129&gt;J128,J129&lt;J128),"Mod Bearish",AND(K129&lt;K128,J129&gt;J128),"Inside",AND(K129&gt;K128,J129&lt;J128),"Outside")</f>
        <v>Mod Bullish</v>
      </c>
      <c r="M129" s="29">
        <f t="shared" ref="M129" si="362">(K129-J129)*100/G129</f>
        <v>0.40826737498091381</v>
      </c>
      <c r="N129" s="13">
        <f t="shared" ref="N129" si="363">(D129-E129)*100/G129</f>
        <v>1.3986267226978013</v>
      </c>
      <c r="O129" s="12">
        <f>'Index CPR'!N129</f>
        <v>26096</v>
      </c>
      <c r="P129" s="12">
        <f>'Index CPR'!O129</f>
        <v>26396.6</v>
      </c>
      <c r="Q129" s="12">
        <f>'Index CPR'!P129</f>
        <v>26025.05</v>
      </c>
      <c r="R129" s="12">
        <f>'Index CPR'!Q129</f>
        <v>26365.599999999999</v>
      </c>
      <c r="S129" s="12">
        <f>'Index CPR'!R129</f>
        <v>26262.416666666668</v>
      </c>
      <c r="T129" s="12">
        <f>'Index CPR'!S129</f>
        <v>26210.824999999997</v>
      </c>
      <c r="U129" s="12">
        <f>'Index CPR'!T129</f>
        <v>26314.008333333339</v>
      </c>
      <c r="V129" s="12">
        <f t="shared" si="338"/>
        <v>26210.824999999997</v>
      </c>
      <c r="W129" s="12">
        <f t="shared" si="339"/>
        <v>26314.008333333339</v>
      </c>
      <c r="X129" t="str">
        <f t="shared" ref="X129" si="364">_xlfn.IFS(AND(V129&gt;W128),"Bullish",AND(V129&gt;V128,V129&lt;W128,W129&gt;W128),"Mod Bullish",W129&lt;V128,"Bearish",AND(W129&lt;W128,W129&gt;V128,V129&lt;V128),"Mod Bearish",AND(W129&lt;W128,V129&gt;V128),"Inside",AND(W129&gt;W128,V129&lt;V128),"Outside")</f>
        <v>Bullish</v>
      </c>
      <c r="Y129" s="29">
        <f t="shared" ref="Y129" si="365">(W129-V129)*100/S129</f>
        <v>0.39289352020793306</v>
      </c>
      <c r="Z129" s="12">
        <f t="shared" ref="Z129" si="366">(P129-Q129)*100/S129</f>
        <v>1.4147593677911054</v>
      </c>
    </row>
    <row r="130" spans="1:26" x14ac:dyDescent="0.3">
      <c r="A130" s="40">
        <v>43431</v>
      </c>
      <c r="B130" s="10" t="s">
        <v>28</v>
      </c>
      <c r="C130">
        <f>'Index CPR'!C130</f>
        <v>10621.45</v>
      </c>
      <c r="D130">
        <f>'Index CPR'!D130</f>
        <v>10695.15</v>
      </c>
      <c r="E130">
        <f>'Index CPR'!E130</f>
        <v>10596.35</v>
      </c>
      <c r="F130">
        <f>'Index CPR'!F130</f>
        <v>10685.6</v>
      </c>
      <c r="G130" s="12">
        <f>'Index CPR'!G130</f>
        <v>10659.033333333333</v>
      </c>
      <c r="H130" s="12">
        <f>'Index CPR'!H130</f>
        <v>10645.75</v>
      </c>
      <c r="I130" s="12">
        <f>'Index CPR'!I130</f>
        <v>10672.316666666666</v>
      </c>
      <c r="J130" s="12">
        <f t="shared" ref="J130" si="367">MIN(H130:I130)</f>
        <v>10645.75</v>
      </c>
      <c r="K130" s="12">
        <f t="shared" ref="K130" si="368">MAX(H130:I130)</f>
        <v>10672.316666666666</v>
      </c>
      <c r="L130" t="str">
        <f t="shared" ref="L130" si="369">_xlfn.IFS(AND(J130&gt;K129),"Bullish",AND(J130&gt;J129,J130&lt;K129,K130&gt;K129),"Mod Bullish",K130&lt;J129,"Bearish",AND(K130&lt;K129,K130&gt;J129,J130&lt;J129),"Mod Bearish",AND(K130&lt;K129,J130&gt;J129),"Inside",AND(K130&gt;K129,J130&lt;J129),"Outside")</f>
        <v>Bullish</v>
      </c>
      <c r="M130" s="29">
        <f t="shared" ref="M130" si="370">(K130-J130)*100/G130</f>
        <v>0.24924086299256998</v>
      </c>
      <c r="N130" s="13">
        <f t="shared" ref="N130" si="371">(D130-E130)*100/G130</f>
        <v>0.92691332234629731</v>
      </c>
      <c r="O130" s="12">
        <f>'Index CPR'!N130</f>
        <v>26286.1</v>
      </c>
      <c r="P130" s="12">
        <f>'Index CPR'!O130</f>
        <v>26491.25</v>
      </c>
      <c r="Q130" s="12">
        <f>'Index CPR'!P130</f>
        <v>26268.65</v>
      </c>
      <c r="R130" s="12">
        <f>'Index CPR'!Q130</f>
        <v>26443.1</v>
      </c>
      <c r="S130" s="12">
        <f>'Index CPR'!R130</f>
        <v>26401</v>
      </c>
      <c r="T130" s="12">
        <f>'Index CPR'!S130</f>
        <v>26379.95</v>
      </c>
      <c r="U130" s="12">
        <f>'Index CPR'!T130</f>
        <v>26422.05</v>
      </c>
      <c r="V130" s="12">
        <f t="shared" ref="V130" si="372">MIN(T130:U130)</f>
        <v>26379.95</v>
      </c>
      <c r="W130" s="12">
        <f t="shared" ref="W130" si="373">MAX(T130:U130)</f>
        <v>26422.05</v>
      </c>
      <c r="X130" t="str">
        <f t="shared" ref="X130" si="374">_xlfn.IFS(AND(V130&gt;W129),"Bullish",AND(V130&gt;V129,V130&lt;W129,W130&gt;W129),"Mod Bullish",W130&lt;V129,"Bearish",AND(W130&lt;W129,W130&gt;V129,V130&lt;V129),"Mod Bearish",AND(W130&lt;W129,V130&gt;V129),"Inside",AND(W130&gt;W129,V130&lt;V129),"Outside")</f>
        <v>Bullish</v>
      </c>
      <c r="Y130" s="29">
        <f t="shared" ref="Y130" si="375">(W130-V130)*100/S130</f>
        <v>0.15946365667966572</v>
      </c>
      <c r="Z130" s="12">
        <f t="shared" ref="Z130" si="376">(P130-Q130)*100/S130</f>
        <v>0.84314988068633212</v>
      </c>
    </row>
    <row r="131" spans="1:26" x14ac:dyDescent="0.3">
      <c r="A131" s="40">
        <v>43432</v>
      </c>
      <c r="B131" s="10" t="s">
        <v>29</v>
      </c>
      <c r="C131">
        <f>'Index CPR'!C131</f>
        <v>10708.75</v>
      </c>
      <c r="D131">
        <f>'Index CPR'!D131</f>
        <v>10757.8</v>
      </c>
      <c r="E131">
        <f>'Index CPR'!E131</f>
        <v>10699.85</v>
      </c>
      <c r="F131">
        <f>'Index CPR'!F131</f>
        <v>10728.85</v>
      </c>
      <c r="G131" s="12">
        <f>'Index CPR'!G131</f>
        <v>10728.833333333334</v>
      </c>
      <c r="H131" s="12">
        <f>'Index CPR'!H131</f>
        <v>10728.825000000001</v>
      </c>
      <c r="I131" s="12">
        <f>'Index CPR'!I131</f>
        <v>10728.841666666667</v>
      </c>
      <c r="J131" s="12">
        <f t="shared" ref="J131:J138" si="377">MIN(H131:I131)</f>
        <v>10728.825000000001</v>
      </c>
      <c r="K131" s="12">
        <f t="shared" ref="K131:K138" si="378">MAX(H131:I131)</f>
        <v>10728.841666666667</v>
      </c>
      <c r="L131" t="str">
        <f t="shared" ref="L131:L133" si="379">_xlfn.IFS(AND(J131&gt;K130),"Bullish",AND(J131&gt;J130,J131&lt;K130,K131&gt;K130),"Mod Bullish",K131&lt;J130,"Bearish",AND(K131&lt;K130,K131&gt;J130,J131&lt;J130),"Mod Bearish",AND(K131&lt;K130,J131&gt;J130),"Inside",AND(K131&gt;K130,J131&lt;J130),"Outside")</f>
        <v>Bullish</v>
      </c>
      <c r="M131" s="29">
        <f t="shared" ref="M131:M133" si="380">(K131-J131)*100/G131</f>
        <v>1.5534463206397838E-4</v>
      </c>
      <c r="N131" s="13">
        <f t="shared" ref="N131:N133" si="381">(D131-E131)*100/G131</f>
        <v>0.54013328569430263</v>
      </c>
      <c r="O131" s="12">
        <f>'Index CPR'!N131</f>
        <v>26489.65</v>
      </c>
      <c r="P131" s="12">
        <f>'Index CPR'!O131</f>
        <v>26584.95</v>
      </c>
      <c r="Q131" s="12">
        <f>'Index CPR'!P131</f>
        <v>26419.65</v>
      </c>
      <c r="R131" s="12">
        <f>'Index CPR'!Q131</f>
        <v>26457.95</v>
      </c>
      <c r="S131" s="12">
        <f>'Index CPR'!R131</f>
        <v>26487.516666666666</v>
      </c>
      <c r="T131" s="12">
        <f>'Index CPR'!S131</f>
        <v>26502.300000000003</v>
      </c>
      <c r="U131" s="12">
        <f>'Index CPR'!T131</f>
        <v>26472.73333333333</v>
      </c>
      <c r="V131" s="12">
        <f t="shared" ref="V131:V138" si="382">MIN(T131:U131)</f>
        <v>26472.73333333333</v>
      </c>
      <c r="W131" s="12">
        <f t="shared" ref="W131:W138" si="383">MAX(T131:U131)</f>
        <v>26502.300000000003</v>
      </c>
      <c r="X131" t="str">
        <f t="shared" ref="X131:X133" si="384">_xlfn.IFS(AND(V131&gt;W130),"Bullish",AND(V131&gt;V130,V131&lt;W130,W131&gt;W130),"Mod Bullish",W131&lt;V130,"Bearish",AND(W131&lt;W130,W131&gt;V130,V131&lt;V130),"Mod Bearish",AND(W131&lt;W130,V131&gt;V130),"Inside",AND(W131&gt;W130,V131&lt;V130),"Outside")</f>
        <v>Bullish</v>
      </c>
      <c r="Y131" s="29">
        <f t="shared" ref="Y131:Y133" si="385">(W131-V131)*100/S131</f>
        <v>0.11162491009918372</v>
      </c>
      <c r="Z131" s="12">
        <f t="shared" ref="Z131:Z133" si="386">(P131-Q131)*100/S131</f>
        <v>0.62406756390274143</v>
      </c>
    </row>
    <row r="132" spans="1:26" x14ac:dyDescent="0.3">
      <c r="A132" s="40">
        <v>43433</v>
      </c>
      <c r="B132" s="10" t="s">
        <v>30</v>
      </c>
      <c r="C132">
        <f>'Index CPR'!C132</f>
        <v>10808.7</v>
      </c>
      <c r="D132">
        <f>'Index CPR'!D132</f>
        <v>10883.05</v>
      </c>
      <c r="E132">
        <f>'Index CPR'!E132</f>
        <v>10782.35</v>
      </c>
      <c r="F132">
        <f>'Index CPR'!F132</f>
        <v>10858.7</v>
      </c>
      <c r="G132" s="12">
        <f>'Index CPR'!G132</f>
        <v>10841.366666666667</v>
      </c>
      <c r="H132" s="12">
        <f>'Index CPR'!H132</f>
        <v>10832.7</v>
      </c>
      <c r="I132" s="12">
        <f>'Index CPR'!I132</f>
        <v>10850.033333333333</v>
      </c>
      <c r="J132" s="12">
        <f t="shared" si="377"/>
        <v>10832.7</v>
      </c>
      <c r="K132" s="12">
        <f t="shared" si="378"/>
        <v>10850.033333333333</v>
      </c>
      <c r="L132" t="str">
        <f t="shared" si="379"/>
        <v>Bullish</v>
      </c>
      <c r="M132" s="29">
        <f t="shared" si="380"/>
        <v>0.15988144176163632</v>
      </c>
      <c r="N132" s="13">
        <f t="shared" si="381"/>
        <v>0.92884968377294597</v>
      </c>
      <c r="O132" s="12">
        <f>'Index CPR'!N132</f>
        <v>26641.599999999999</v>
      </c>
      <c r="P132" s="12">
        <f>'Index CPR'!O132</f>
        <v>27003.75</v>
      </c>
      <c r="Q132" s="12">
        <f>'Index CPR'!P132</f>
        <v>26577.15</v>
      </c>
      <c r="R132" s="12">
        <f>'Index CPR'!Q132</f>
        <v>26939.599999999999</v>
      </c>
      <c r="S132" s="12">
        <f>'Index CPR'!R132</f>
        <v>26840.166666666668</v>
      </c>
      <c r="T132" s="12">
        <f>'Index CPR'!S132</f>
        <v>26790.45</v>
      </c>
      <c r="U132" s="12">
        <f>'Index CPR'!T132</f>
        <v>26889.883333333335</v>
      </c>
      <c r="V132" s="12">
        <f t="shared" si="382"/>
        <v>26790.45</v>
      </c>
      <c r="W132" s="12">
        <f t="shared" si="383"/>
        <v>26889.883333333335</v>
      </c>
      <c r="X132" t="str">
        <f t="shared" si="384"/>
        <v>Bullish</v>
      </c>
      <c r="Y132" s="29">
        <f t="shared" si="385"/>
        <v>0.37046466427804459</v>
      </c>
      <c r="Z132" s="12">
        <f t="shared" si="386"/>
        <v>1.5894089082904299</v>
      </c>
    </row>
    <row r="133" spans="1:26" x14ac:dyDescent="0.3">
      <c r="A133" s="40">
        <v>43434</v>
      </c>
      <c r="B133" s="10" t="s">
        <v>26</v>
      </c>
      <c r="C133">
        <f>'Index CPR'!C133</f>
        <v>10892.1</v>
      </c>
      <c r="D133">
        <f>'Index CPR'!D133</f>
        <v>10922.45</v>
      </c>
      <c r="E133">
        <f>'Index CPR'!E133</f>
        <v>10835.1</v>
      </c>
      <c r="F133">
        <f>'Index CPR'!F133</f>
        <v>10876.75</v>
      </c>
      <c r="G133" s="12">
        <f>'Index CPR'!G133</f>
        <v>10878.1</v>
      </c>
      <c r="H133" s="12">
        <f>'Index CPR'!H133</f>
        <v>10878.775000000001</v>
      </c>
      <c r="I133" s="12">
        <f>'Index CPR'!I133</f>
        <v>10877.424999999999</v>
      </c>
      <c r="J133" s="12">
        <f t="shared" si="377"/>
        <v>10877.424999999999</v>
      </c>
      <c r="K133" s="12">
        <f t="shared" si="378"/>
        <v>10878.775000000001</v>
      </c>
      <c r="L133" t="str">
        <f t="shared" si="379"/>
        <v>Bullish</v>
      </c>
      <c r="M133" s="29">
        <f t="shared" si="380"/>
        <v>1.2410255467427057E-2</v>
      </c>
      <c r="N133" s="13">
        <f t="shared" si="381"/>
        <v>0.80298949265037423</v>
      </c>
      <c r="O133" s="12">
        <f>'Index CPR'!N133</f>
        <v>27009.3</v>
      </c>
      <c r="P133" s="12">
        <f>'Index CPR'!O133</f>
        <v>27012.7</v>
      </c>
      <c r="Q133" s="12">
        <f>'Index CPR'!P133</f>
        <v>26764.9</v>
      </c>
      <c r="R133" s="12">
        <f>'Index CPR'!Q133</f>
        <v>26862.95</v>
      </c>
      <c r="S133" s="12">
        <f>'Index CPR'!R133</f>
        <v>26880.183333333334</v>
      </c>
      <c r="T133" s="12">
        <f>'Index CPR'!S133</f>
        <v>26888.800000000003</v>
      </c>
      <c r="U133" s="12">
        <f>'Index CPR'!T133</f>
        <v>26871.566666666666</v>
      </c>
      <c r="V133" s="12">
        <f t="shared" si="382"/>
        <v>26871.566666666666</v>
      </c>
      <c r="W133" s="12">
        <f t="shared" si="383"/>
        <v>26888.800000000003</v>
      </c>
      <c r="X133" t="str">
        <f t="shared" si="384"/>
        <v>Inside</v>
      </c>
      <c r="Y133" s="29">
        <f t="shared" si="385"/>
        <v>6.4111665905070891E-2</v>
      </c>
      <c r="Z133" s="12">
        <f t="shared" si="386"/>
        <v>0.9218687124529753</v>
      </c>
    </row>
    <row r="134" spans="1:26" x14ac:dyDescent="0.3">
      <c r="A134" s="40">
        <v>43437</v>
      </c>
      <c r="B134" s="42" t="s">
        <v>27</v>
      </c>
      <c r="C134">
        <f>'Index CPR'!C134</f>
        <v>10930.7</v>
      </c>
      <c r="D134">
        <f>'Index CPR'!D134</f>
        <v>10941.2</v>
      </c>
      <c r="E134">
        <f>'Index CPR'!E134</f>
        <v>10845.35</v>
      </c>
      <c r="F134">
        <f>'Index CPR'!F134</f>
        <v>10883.75</v>
      </c>
      <c r="G134" s="12">
        <f>'Index CPR'!G134</f>
        <v>10890.1</v>
      </c>
      <c r="H134" s="12">
        <f>'Index CPR'!H134</f>
        <v>10893.275000000001</v>
      </c>
      <c r="I134" s="12">
        <f>'Index CPR'!I134</f>
        <v>10886.924999999999</v>
      </c>
      <c r="J134" s="12">
        <f t="shared" si="377"/>
        <v>10886.924999999999</v>
      </c>
      <c r="K134" s="12">
        <f t="shared" si="378"/>
        <v>10893.275000000001</v>
      </c>
      <c r="L134" t="str">
        <f t="shared" ref="L134" si="387">_xlfn.IFS(AND(J134&gt;K133),"Bullish",AND(J134&gt;J133,J134&lt;K133,K134&gt;K133),"Mod Bullish",K134&lt;J133,"Bearish",AND(K134&lt;K133,K134&gt;J133,J134&lt;J133),"Mod Bearish",AND(K134&lt;K133,J134&gt;J133),"Inside",AND(K134&gt;K133,J134&lt;J133),"Outside")</f>
        <v>Bullish</v>
      </c>
      <c r="M134" s="29">
        <f t="shared" ref="M134" si="388">(K134-J134)*100/G134</f>
        <v>5.8309841048311613E-2</v>
      </c>
      <c r="N134" s="13">
        <f t="shared" ref="N134" si="389">(D134-E134)*100/G134</f>
        <v>0.88015720700453037</v>
      </c>
      <c r="O134" s="12">
        <f>'Index CPR'!N134</f>
        <v>27032.9</v>
      </c>
      <c r="P134" s="12">
        <f>'Index CPR'!O134</f>
        <v>27037.1</v>
      </c>
      <c r="Q134" s="12">
        <f>'Index CPR'!P134</f>
        <v>26791.65</v>
      </c>
      <c r="R134" s="12">
        <f>'Index CPR'!Q134</f>
        <v>26857.55</v>
      </c>
      <c r="S134" s="12">
        <f>'Index CPR'!R134</f>
        <v>26895.433333333334</v>
      </c>
      <c r="T134" s="12">
        <f>'Index CPR'!S134</f>
        <v>26914.375</v>
      </c>
      <c r="U134" s="12">
        <f>'Index CPR'!T134</f>
        <v>26876.491666666669</v>
      </c>
      <c r="V134" s="12">
        <f t="shared" si="382"/>
        <v>26876.491666666669</v>
      </c>
      <c r="W134" s="12">
        <f t="shared" si="383"/>
        <v>26914.375</v>
      </c>
      <c r="X134" t="str">
        <f t="shared" ref="X134" si="390">_xlfn.IFS(AND(V134&gt;W133),"Bullish",AND(V134&gt;V133,V134&lt;W133,W134&gt;W133),"Mod Bullish",W134&lt;V133,"Bearish",AND(W134&lt;W133,W134&gt;V133,V134&lt;V133),"Mod Bearish",AND(W134&lt;W133,V134&gt;V133),"Inside",AND(W134&gt;W133,V134&lt;V133),"Outside")</f>
        <v>Mod Bullish</v>
      </c>
      <c r="Y134" s="29">
        <f t="shared" ref="Y134" si="391">(W134-V134)*100/S134</f>
        <v>0.14085414748227912</v>
      </c>
      <c r="Z134" s="12">
        <f t="shared" ref="Z134" si="392">(P134-Q134)*100/S134</f>
        <v>0.91260846017228603</v>
      </c>
    </row>
    <row r="135" spans="1:26" x14ac:dyDescent="0.3">
      <c r="A135" s="40">
        <v>43438</v>
      </c>
      <c r="B135" s="42" t="s">
        <v>28</v>
      </c>
      <c r="C135">
        <f>'Index CPR'!C135</f>
        <v>10877.1</v>
      </c>
      <c r="D135">
        <f>'Index CPR'!D135</f>
        <v>10890.95</v>
      </c>
      <c r="E135">
        <f>'Index CPR'!E135</f>
        <v>10833.35</v>
      </c>
      <c r="F135">
        <f>'Index CPR'!F135</f>
        <v>10869.5</v>
      </c>
      <c r="G135" s="12">
        <f>'Index CPR'!G135</f>
        <v>10864.6</v>
      </c>
      <c r="H135" s="12">
        <f>'Index CPR'!H135</f>
        <v>10862.150000000001</v>
      </c>
      <c r="I135" s="12">
        <f>'Index CPR'!I135</f>
        <v>10867.05</v>
      </c>
      <c r="J135" s="12">
        <f t="shared" si="377"/>
        <v>10862.150000000001</v>
      </c>
      <c r="K135" s="12">
        <f t="shared" si="378"/>
        <v>10867.05</v>
      </c>
      <c r="L135" t="str">
        <f t="shared" ref="L135" si="393">_xlfn.IFS(AND(J135&gt;K134),"Bullish",AND(J135&gt;J134,J135&lt;K134,K135&gt;K134),"Mod Bullish",K135&lt;J134,"Bearish",AND(K135&lt;K134,K135&gt;J134,J135&lt;J134),"Mod Bearish",AND(K135&lt;K134,J135&gt;J134),"Inside",AND(K135&gt;K134,J135&lt;J134),"Outside")</f>
        <v>Bearish</v>
      </c>
      <c r="M135" s="29">
        <f t="shared" ref="M135" si="394">(K135-J135)*100/G135</f>
        <v>4.510060195495294E-2</v>
      </c>
      <c r="N135" s="13">
        <f t="shared" ref="N135" si="395">(D135-E135)*100/G135</f>
        <v>0.53016217808295163</v>
      </c>
      <c r="O135" s="12">
        <f>'Index CPR'!N135</f>
        <v>26809.5</v>
      </c>
      <c r="P135" s="12">
        <f>'Index CPR'!O135</f>
        <v>26843.8</v>
      </c>
      <c r="Q135" s="12">
        <f>'Index CPR'!P135</f>
        <v>26644.75</v>
      </c>
      <c r="R135" s="12">
        <f>'Index CPR'!Q135</f>
        <v>26693.8</v>
      </c>
      <c r="S135" s="12">
        <f>'Index CPR'!R135</f>
        <v>26727.45</v>
      </c>
      <c r="T135" s="12">
        <f>'Index CPR'!S135</f>
        <v>26744.275000000001</v>
      </c>
      <c r="U135" s="12">
        <f>'Index CPR'!T135</f>
        <v>26710.625</v>
      </c>
      <c r="V135" s="12">
        <f t="shared" si="382"/>
        <v>26710.625</v>
      </c>
      <c r="W135" s="12">
        <f t="shared" si="383"/>
        <v>26744.275000000001</v>
      </c>
      <c r="X135" t="str">
        <f t="shared" ref="X135" si="396">_xlfn.IFS(AND(V135&gt;W134),"Bullish",AND(V135&gt;V134,V135&lt;W134,W135&gt;W134),"Mod Bullish",W135&lt;V134,"Bearish",AND(W135&lt;W134,W135&gt;V134,V135&lt;V134),"Mod Bearish",AND(W135&lt;W134,V135&gt;V134),"Inside",AND(W135&gt;W134,V135&lt;V134),"Outside")</f>
        <v>Bearish</v>
      </c>
      <c r="Y135" s="29">
        <f t="shared" ref="Y135" si="397">(W135-V135)*100/S135</f>
        <v>0.12590052548971734</v>
      </c>
      <c r="Z135" s="12">
        <f t="shared" ref="Z135" si="398">(P135-Q135)*100/S135</f>
        <v>0.74473995835741635</v>
      </c>
    </row>
    <row r="136" spans="1:26" x14ac:dyDescent="0.3">
      <c r="A136" s="40">
        <v>43439</v>
      </c>
      <c r="B136" s="42" t="s">
        <v>29</v>
      </c>
      <c r="C136">
        <f>'Index CPR'!C136</f>
        <v>10820.45</v>
      </c>
      <c r="D136">
        <f>'Index CPR'!D136</f>
        <v>10821.05</v>
      </c>
      <c r="E136">
        <f>'Index CPR'!E136</f>
        <v>10747.95</v>
      </c>
      <c r="F136">
        <f>'Index CPR'!F136</f>
        <v>10782.9</v>
      </c>
      <c r="G136" s="12">
        <f>'Index CPR'!G136</f>
        <v>10783.966666666667</v>
      </c>
      <c r="H136" s="12">
        <f>'Index CPR'!H136</f>
        <v>10784.5</v>
      </c>
      <c r="I136" s="12">
        <f>'Index CPR'!I136</f>
        <v>10783.433333333334</v>
      </c>
      <c r="J136" s="12">
        <f t="shared" si="377"/>
        <v>10783.433333333334</v>
      </c>
      <c r="K136" s="12">
        <f t="shared" si="378"/>
        <v>10784.5</v>
      </c>
      <c r="L136" t="str">
        <f t="shared" ref="L136" si="399">_xlfn.IFS(AND(J136&gt;K135),"Bullish",AND(J136&gt;J135,J136&lt;K135,K136&gt;K135),"Mod Bullish",K136&lt;J135,"Bearish",AND(K136&lt;K135,K136&gt;J135,J136&lt;J135),"Mod Bearish",AND(K136&lt;K135,J136&gt;J135),"Inside",AND(K136&gt;K135,J136&lt;J135),"Outside")</f>
        <v>Bearish</v>
      </c>
      <c r="M136" s="29">
        <f t="shared" ref="M136" si="400">(K136-J136)*100/G136</f>
        <v>9.8912274085821532E-3</v>
      </c>
      <c r="N136" s="13">
        <f t="shared" ref="N136" si="401">(D136-E136)*100/G136</f>
        <v>0.67785817834499862</v>
      </c>
      <c r="O136" s="12">
        <f>'Index CPR'!N136</f>
        <v>26572.1</v>
      </c>
      <c r="P136" s="12">
        <f>'Index CPR'!O136</f>
        <v>26627.35</v>
      </c>
      <c r="Q136" s="12">
        <f>'Index CPR'!P136</f>
        <v>26443.65</v>
      </c>
      <c r="R136" s="12">
        <f>'Index CPR'!Q136</f>
        <v>26519.599999999999</v>
      </c>
      <c r="S136" s="12">
        <f>'Index CPR'!R136</f>
        <v>26530.2</v>
      </c>
      <c r="T136" s="12">
        <f>'Index CPR'!S136</f>
        <v>26535.5</v>
      </c>
      <c r="U136" s="12">
        <f>'Index CPR'!T136</f>
        <v>26524.9</v>
      </c>
      <c r="V136" s="12">
        <f t="shared" si="382"/>
        <v>26524.9</v>
      </c>
      <c r="W136" s="12">
        <f t="shared" si="383"/>
        <v>26535.5</v>
      </c>
      <c r="X136" t="str">
        <f t="shared" ref="X136" si="402">_xlfn.IFS(AND(V136&gt;W135),"Bullish",AND(V136&gt;V135,V136&lt;W135,W136&gt;W135),"Mod Bullish",W136&lt;V135,"Bearish",AND(W136&lt;W135,W136&gt;V135,V136&lt;V135),"Mod Bearish",AND(W136&lt;W135,V136&gt;V135),"Inside",AND(W136&gt;W135,V136&lt;V135),"Outside")</f>
        <v>Bearish</v>
      </c>
      <c r="Y136" s="29">
        <f t="shared" ref="Y136" si="403">(W136-V136)*100/S136</f>
        <v>3.9954466984789203E-2</v>
      </c>
      <c r="Z136" s="12">
        <f t="shared" ref="Z136" si="404">(P136-Q136)*100/S136</f>
        <v>0.69241845142515734</v>
      </c>
    </row>
    <row r="137" spans="1:26" x14ac:dyDescent="0.3">
      <c r="A137" s="40">
        <v>43440</v>
      </c>
      <c r="B137" s="42" t="s">
        <v>30</v>
      </c>
      <c r="C137">
        <f>'Index CPR'!C137</f>
        <v>10718.15</v>
      </c>
      <c r="D137">
        <f>'Index CPR'!D137</f>
        <v>10722.65</v>
      </c>
      <c r="E137">
        <f>'Index CPR'!E137</f>
        <v>10588.25</v>
      </c>
      <c r="F137">
        <f>'Index CPR'!F137</f>
        <v>10601.15</v>
      </c>
      <c r="G137" s="12">
        <f>'Index CPR'!G137</f>
        <v>10637.35</v>
      </c>
      <c r="H137" s="12">
        <f>'Index CPR'!H137</f>
        <v>10655.45</v>
      </c>
      <c r="I137" s="12">
        <f>'Index CPR'!I137</f>
        <v>10619.25</v>
      </c>
      <c r="J137" s="12">
        <f t="shared" si="377"/>
        <v>10619.25</v>
      </c>
      <c r="K137" s="12">
        <f t="shared" si="378"/>
        <v>10655.45</v>
      </c>
      <c r="L137" t="str">
        <f t="shared" ref="L137" si="405">_xlfn.IFS(AND(J137&gt;K136),"Bullish",AND(J137&gt;J136,J137&lt;K136,K137&gt;K136),"Mod Bullish",K137&lt;J136,"Bearish",AND(K137&lt;K136,K137&gt;J136,J137&lt;J136),"Mod Bearish",AND(K137&lt;K136,J137&gt;J136),"Inside",AND(K137&gt;K136,J137&lt;J136),"Outside")</f>
        <v>Bearish</v>
      </c>
      <c r="M137" s="29">
        <f t="shared" ref="M137" si="406">(K137-J137)*100/G137</f>
        <v>0.34031032164966579</v>
      </c>
      <c r="N137" s="13">
        <f t="shared" ref="N137" si="407">(D137-E137)*100/G137</f>
        <v>1.2634725754064653</v>
      </c>
      <c r="O137" s="12">
        <f>'Index CPR'!N137</f>
        <v>26339.1</v>
      </c>
      <c r="P137" s="12">
        <f>'Index CPR'!O137</f>
        <v>26359.9</v>
      </c>
      <c r="Q137" s="12">
        <f>'Index CPR'!P137</f>
        <v>26149.45</v>
      </c>
      <c r="R137" s="12">
        <f>'Index CPR'!Q137</f>
        <v>26198.3</v>
      </c>
      <c r="S137" s="12">
        <f>'Index CPR'!R137</f>
        <v>26235.883333333335</v>
      </c>
      <c r="T137" s="12">
        <f>'Index CPR'!S137</f>
        <v>26254.675000000003</v>
      </c>
      <c r="U137" s="12">
        <f>'Index CPR'!T137</f>
        <v>26217.091666666667</v>
      </c>
      <c r="V137" s="12">
        <f t="shared" si="382"/>
        <v>26217.091666666667</v>
      </c>
      <c r="W137" s="12">
        <f t="shared" si="383"/>
        <v>26254.675000000003</v>
      </c>
      <c r="X137" t="str">
        <f t="shared" ref="X137" si="408">_xlfn.IFS(AND(V137&gt;W136),"Bullish",AND(V137&gt;V136,V137&lt;W136,W137&gt;W136),"Mod Bullish",W137&lt;V136,"Bearish",AND(W137&lt;W136,W137&gt;V136,V137&lt;V136),"Mod Bearish",AND(W137&lt;W136,V137&gt;V136),"Inside",AND(W137&gt;W136,V137&lt;V136),"Outside")</f>
        <v>Bearish</v>
      </c>
      <c r="Y137" s="29">
        <f t="shared" ref="Y137" si="409">(W137-V137)*100/S137</f>
        <v>0.14325164072362379</v>
      </c>
      <c r="Z137" s="12">
        <f t="shared" ref="Z137" si="410">(P137-Q137)*100/S137</f>
        <v>0.80214566182575919</v>
      </c>
    </row>
    <row r="138" spans="1:26" x14ac:dyDescent="0.3">
      <c r="A138" s="40">
        <v>43441</v>
      </c>
      <c r="B138" s="42" t="s">
        <v>26</v>
      </c>
      <c r="C138">
        <f>'Index CPR'!C138</f>
        <v>10644.8</v>
      </c>
      <c r="D138">
        <f>'Index CPR'!D138</f>
        <v>10704.55</v>
      </c>
      <c r="E138">
        <f>'Index CPR'!E138</f>
        <v>10599.35</v>
      </c>
      <c r="F138">
        <f>'Index CPR'!F138</f>
        <v>10693.7</v>
      </c>
      <c r="G138" s="12">
        <f>'Index CPR'!G138</f>
        <v>10665.866666666667</v>
      </c>
      <c r="H138" s="12">
        <f>'Index CPR'!H138</f>
        <v>10651.95</v>
      </c>
      <c r="I138" s="12">
        <f>'Index CPR'!I138</f>
        <v>10679.783333333333</v>
      </c>
      <c r="J138" s="12">
        <f t="shared" si="377"/>
        <v>10651.95</v>
      </c>
      <c r="K138" s="12">
        <f t="shared" si="378"/>
        <v>10679.783333333333</v>
      </c>
      <c r="L138" t="str">
        <f t="shared" ref="L138" si="411">_xlfn.IFS(AND(J138&gt;K137),"Bullish",AND(J138&gt;J137,J138&lt;K137,K138&gt;K137),"Mod Bullish",K138&lt;J137,"Bearish",AND(K138&lt;K137,K138&gt;J137,J138&lt;J137),"Mod Bearish",AND(K138&lt;K137,J138&gt;J137),"Inside",AND(K138&gt;K137,J138&lt;J137),"Outside")</f>
        <v>Mod Bullish</v>
      </c>
      <c r="M138" s="29">
        <f t="shared" ref="M138" si="412">(K138-J138)*100/G138</f>
        <v>0.26095707178037214</v>
      </c>
      <c r="N138" s="13">
        <f t="shared" ref="N138" si="413">(D138-E138)*100/G138</f>
        <v>0.98632397429806207</v>
      </c>
      <c r="O138" s="12">
        <f>'Index CPR'!N138</f>
        <v>26307.4</v>
      </c>
      <c r="P138" s="12">
        <f>'Index CPR'!O138</f>
        <v>26659.7</v>
      </c>
      <c r="Q138" s="12">
        <f>'Index CPR'!P138</f>
        <v>26252.1</v>
      </c>
      <c r="R138" s="12">
        <f>'Index CPR'!Q138</f>
        <v>26594.3</v>
      </c>
      <c r="S138" s="12">
        <f>'Index CPR'!R138</f>
        <v>26502.033333333336</v>
      </c>
      <c r="T138" s="12">
        <f>'Index CPR'!S138</f>
        <v>26455.9</v>
      </c>
      <c r="U138" s="12">
        <f>'Index CPR'!T138</f>
        <v>26548.166666666672</v>
      </c>
      <c r="V138" s="12">
        <f t="shared" si="382"/>
        <v>26455.9</v>
      </c>
      <c r="W138" s="12">
        <f t="shared" si="383"/>
        <v>26548.166666666672</v>
      </c>
      <c r="X138" t="str">
        <f t="shared" ref="X138" si="414">_xlfn.IFS(AND(V138&gt;W137),"Bullish",AND(V138&gt;V137,V138&lt;W137,W138&gt;W137),"Mod Bullish",W138&lt;V137,"Bearish",AND(W138&lt;W137,W138&gt;V137,V138&lt;V137),"Mod Bearish",AND(W138&lt;W137,V138&gt;V137),"Inside",AND(W138&gt;W137,V138&lt;V137),"Outside")</f>
        <v>Bullish</v>
      </c>
      <c r="Y138" s="29">
        <f t="shared" ref="Y138" si="415">(W138-V138)*100/S138</f>
        <v>0.34814938727973094</v>
      </c>
      <c r="Z138" s="12">
        <f t="shared" ref="Z138" si="416">(P138-Q138)*100/S138</f>
        <v>1.5379951978527515</v>
      </c>
    </row>
    <row r="139" spans="1:26" x14ac:dyDescent="0.3">
      <c r="A139" s="40">
        <v>43444</v>
      </c>
      <c r="B139" s="10" t="s">
        <v>27</v>
      </c>
      <c r="C139">
        <f>'Index CPR'!C139</f>
        <v>10508.7</v>
      </c>
      <c r="D139">
        <f>'Index CPR'!D139</f>
        <v>10558.85</v>
      </c>
      <c r="E139">
        <f>'Index CPR'!E139</f>
        <v>10474.950000000001</v>
      </c>
      <c r="F139">
        <f>'Index CPR'!F139</f>
        <v>10488.45</v>
      </c>
      <c r="G139" s="12">
        <f>'Index CPR'!G139</f>
        <v>10507.416666666668</v>
      </c>
      <c r="H139" s="12">
        <f>'Index CPR'!H139</f>
        <v>10516.900000000001</v>
      </c>
      <c r="I139" s="12">
        <f>'Index CPR'!I139</f>
        <v>10497.933333333334</v>
      </c>
      <c r="J139" s="12">
        <f t="shared" ref="J139" si="417">MIN(H139:I139)</f>
        <v>10497.933333333334</v>
      </c>
      <c r="K139" s="12">
        <f t="shared" ref="K139" si="418">MAX(H139:I139)</f>
        <v>10516.900000000001</v>
      </c>
      <c r="L139" t="str">
        <f t="shared" ref="L139" si="419">_xlfn.IFS(AND(J139&gt;K138),"Bullish",AND(J139&gt;J138,J139&lt;K138,K139&gt;K138),"Mod Bullish",K139&lt;J138,"Bearish",AND(K139&lt;K138,K139&gt;J138,J139&lt;J138),"Mod Bearish",AND(K139&lt;K138,J139&gt;J138),"Inside",AND(K139&gt;K138,J139&lt;J138),"Outside")</f>
        <v>Bearish</v>
      </c>
      <c r="M139" s="29">
        <f t="shared" ref="M139" si="420">(K139-J139)*100/G139</f>
        <v>0.18050741936251838</v>
      </c>
      <c r="N139" s="13">
        <f t="shared" ref="N139" si="421">(D139-E139)*100/G139</f>
        <v>0.79848361078285612</v>
      </c>
      <c r="O139" s="12">
        <f>'Index CPR'!N139</f>
        <v>26073.65</v>
      </c>
      <c r="P139" s="12">
        <f>'Index CPR'!O139</f>
        <v>26336.2</v>
      </c>
      <c r="Q139" s="12">
        <f>'Index CPR'!P139</f>
        <v>26072</v>
      </c>
      <c r="R139" s="12">
        <f>'Index CPR'!Q139</f>
        <v>26102.65</v>
      </c>
      <c r="S139" s="12">
        <f>'Index CPR'!R139</f>
        <v>26170.283333333336</v>
      </c>
      <c r="T139" s="12">
        <f>'Index CPR'!S139</f>
        <v>26204.1</v>
      </c>
      <c r="U139" s="12">
        <f>'Index CPR'!T139</f>
        <v>26136.466666666674</v>
      </c>
      <c r="V139" s="12">
        <f t="shared" ref="V139:V140" si="422">MIN(T139:U139)</f>
        <v>26136.466666666674</v>
      </c>
      <c r="W139" s="12">
        <f t="shared" ref="W139:W140" si="423">MAX(T139:U139)</f>
        <v>26204.1</v>
      </c>
      <c r="X139" t="str">
        <f t="shared" ref="X139" si="424">_xlfn.IFS(AND(V139&gt;W138),"Bullish",AND(V139&gt;V138,V139&lt;W138,W139&gt;W138),"Mod Bullish",W139&lt;V138,"Bearish",AND(W139&lt;W138,W139&gt;V138,V139&lt;V138),"Mod Bearish",AND(W139&lt;W138,V139&gt;V138),"Inside",AND(W139&gt;W138,V139&lt;V138),"Outside")</f>
        <v>Bearish</v>
      </c>
      <c r="Y139" s="29">
        <f t="shared" ref="Y139" si="425">(W139-V139)*100/S139</f>
        <v>0.25843561749741895</v>
      </c>
      <c r="Z139" s="12">
        <f t="shared" ref="Z139" si="426">(P139-Q139)*100/S139</f>
        <v>1.0095419932404275</v>
      </c>
    </row>
    <row r="140" spans="1:26" x14ac:dyDescent="0.3">
      <c r="A140" s="40">
        <v>43445</v>
      </c>
      <c r="B140" s="10" t="s">
        <v>28</v>
      </c>
      <c r="C140">
        <f>'Index CPR'!C140</f>
        <v>10350.049999999999</v>
      </c>
      <c r="D140">
        <f>'Index CPR'!D140</f>
        <v>10567.15</v>
      </c>
      <c r="E140">
        <f>'Index CPR'!E140</f>
        <v>10333.85</v>
      </c>
      <c r="F140">
        <f>'Index CPR'!F140</f>
        <v>10549.15</v>
      </c>
      <c r="G140" s="12">
        <f>'Index CPR'!G140</f>
        <v>10483.383333333333</v>
      </c>
      <c r="H140" s="12">
        <f>'Index CPR'!H140</f>
        <v>10450.5</v>
      </c>
      <c r="I140" s="12">
        <f>'Index CPR'!I140</f>
        <v>10516.266666666666</v>
      </c>
      <c r="J140" s="12">
        <f t="shared" ref="J140" si="427">MIN(H140:I140)</f>
        <v>10450.5</v>
      </c>
      <c r="K140" s="12">
        <f t="shared" ref="K140" si="428">MAX(H140:I140)</f>
        <v>10516.266666666666</v>
      </c>
      <c r="L140" t="str">
        <f t="shared" ref="L140" si="429">_xlfn.IFS(AND(J140&gt;K139),"Bullish",AND(J140&gt;J139,J140&lt;K139,K140&gt;K139),"Mod Bullish",K140&lt;J139,"Bearish",AND(K140&lt;K139,K140&gt;J139,J140&lt;J139),"Mod Bearish",AND(K140&lt;K139,J140&gt;J139),"Inside",AND(K140&gt;K139,J140&lt;J139),"Outside")</f>
        <v>Mod Bearish</v>
      </c>
      <c r="M140" s="29">
        <f t="shared" ref="M140" si="430">(K140-J140)*100/G140</f>
        <v>0.62734199995866247</v>
      </c>
      <c r="N140" s="13">
        <f t="shared" ref="N140" si="431">(D140-E140)*100/G140</f>
        <v>2.2254265877905124</v>
      </c>
      <c r="O140" s="12">
        <f>'Index CPR'!N140</f>
        <v>25602.25</v>
      </c>
      <c r="P140" s="12">
        <f>'Index CPR'!O140</f>
        <v>26227.9</v>
      </c>
      <c r="Q140" s="12">
        <f>'Index CPR'!P140</f>
        <v>25598.95</v>
      </c>
      <c r="R140" s="12">
        <f>'Index CPR'!Q140</f>
        <v>26163.4</v>
      </c>
      <c r="S140" s="12">
        <f>'Index CPR'!R140</f>
        <v>25996.75</v>
      </c>
      <c r="T140" s="12">
        <f>'Index CPR'!S140</f>
        <v>25913.425000000003</v>
      </c>
      <c r="U140" s="12">
        <f>'Index CPR'!T140</f>
        <v>26080.074999999997</v>
      </c>
      <c r="V140" s="12">
        <f t="shared" si="422"/>
        <v>25913.425000000003</v>
      </c>
      <c r="W140" s="12">
        <f t="shared" si="423"/>
        <v>26080.074999999997</v>
      </c>
      <c r="X140" t="str">
        <f t="shared" ref="X140" si="432">_xlfn.IFS(AND(V140&gt;W139),"Bullish",AND(V140&gt;V139,V140&lt;W139,W140&gt;W139),"Mod Bullish",W140&lt;V139,"Bearish",AND(W140&lt;W139,W140&gt;V139,V140&lt;V139),"Mod Bearish",AND(W140&lt;W139,V140&gt;V139),"Inside",AND(W140&gt;W139,V140&lt;V139),"Outside")</f>
        <v>Bearish</v>
      </c>
      <c r="Y140" s="29">
        <f t="shared" ref="Y140" si="433">(W140-V140)*100/S140</f>
        <v>0.64104166867009982</v>
      </c>
      <c r="Z140" s="12">
        <f t="shared" ref="Z140" si="434">(P140-Q140)*100/S140</f>
        <v>2.4193408791483577</v>
      </c>
    </row>
    <row r="141" spans="1:26" x14ac:dyDescent="0.3">
      <c r="A141" s="40">
        <v>43446</v>
      </c>
      <c r="B141" s="10" t="s">
        <v>29</v>
      </c>
      <c r="C141">
        <f>'Index CPR'!C141</f>
        <v>10591</v>
      </c>
      <c r="D141">
        <f>'Index CPR'!D141</f>
        <v>10752.2</v>
      </c>
      <c r="E141">
        <f>'Index CPR'!E141</f>
        <v>10560.8</v>
      </c>
      <c r="F141">
        <f>'Index CPR'!F141</f>
        <v>10737.6</v>
      </c>
      <c r="G141" s="12">
        <f>'Index CPR'!G141</f>
        <v>10683.533333333333</v>
      </c>
      <c r="H141" s="12">
        <f>'Index CPR'!H141</f>
        <v>10656.5</v>
      </c>
      <c r="I141" s="12">
        <f>'Index CPR'!I141</f>
        <v>10710.566666666666</v>
      </c>
      <c r="J141" s="12">
        <f t="shared" ref="J141:J143" si="435">MIN(H141:I141)</f>
        <v>10656.5</v>
      </c>
      <c r="K141" s="12">
        <f t="shared" ref="K141:K143" si="436">MAX(H141:I141)</f>
        <v>10710.566666666666</v>
      </c>
      <c r="L141" t="str">
        <f t="shared" ref="L141" si="437">_xlfn.IFS(AND(J141&gt;K140),"Bullish",AND(J141&gt;J140,J141&lt;K140,K141&gt;K140),"Mod Bullish",K141&lt;J140,"Bearish",AND(K141&lt;K140,K141&gt;J140,J141&lt;J140),"Mod Bearish",AND(K141&lt;K140,J141&gt;J140),"Inside",AND(K141&gt;K140,J141&lt;J140),"Outside")</f>
        <v>Bullish</v>
      </c>
      <c r="M141" s="29">
        <f t="shared" ref="M141" si="438">(K141-J141)*100/G141</f>
        <v>0.50607476927108108</v>
      </c>
      <c r="N141" s="13">
        <f t="shared" ref="N141" si="439">(D141-E141)*100/G141</f>
        <v>1.7915421240164127</v>
      </c>
      <c r="O141" s="12">
        <f>'Index CPR'!N141</f>
        <v>26286.25</v>
      </c>
      <c r="P141" s="12">
        <f>'Index CPR'!O141</f>
        <v>26672.7</v>
      </c>
      <c r="Q141" s="12">
        <f>'Index CPR'!P141</f>
        <v>26214.75</v>
      </c>
      <c r="R141" s="12">
        <f>'Index CPR'!Q141</f>
        <v>26643.85</v>
      </c>
      <c r="S141" s="12">
        <f>'Index CPR'!R141</f>
        <v>26510.433333333331</v>
      </c>
      <c r="T141" s="12">
        <f>'Index CPR'!S141</f>
        <v>26443.724999999999</v>
      </c>
      <c r="U141" s="12">
        <f>'Index CPR'!T141</f>
        <v>26577.141666666663</v>
      </c>
      <c r="V141" s="12">
        <f t="shared" ref="V141:V143" si="440">MIN(T141:U141)</f>
        <v>26443.724999999999</v>
      </c>
      <c r="W141" s="12">
        <f t="shared" ref="W141:W143" si="441">MAX(T141:U141)</f>
        <v>26577.141666666663</v>
      </c>
      <c r="X141" t="str">
        <f t="shared" ref="X141" si="442">_xlfn.IFS(AND(V141&gt;W140),"Bullish",AND(V141&gt;V140,V141&lt;W140,W141&gt;W140),"Mod Bullish",W141&lt;V140,"Bearish",AND(W141&lt;W140,W141&gt;V140,V141&lt;V140),"Mod Bearish",AND(W141&lt;W140,V141&gt;V140),"Inside",AND(W141&gt;W140,V141&lt;V140),"Outside")</f>
        <v>Bullish</v>
      </c>
      <c r="Y141" s="29">
        <f t="shared" ref="Y141" si="443">(W141-V141)*100/S141</f>
        <v>0.50326098026813693</v>
      </c>
      <c r="Z141" s="12">
        <f t="shared" ref="Z141" si="444">(P141-Q141)*100/S141</f>
        <v>1.7274330986668172</v>
      </c>
    </row>
    <row r="142" spans="1:26" x14ac:dyDescent="0.3">
      <c r="A142" s="40">
        <v>43447</v>
      </c>
      <c r="B142" s="10" t="s">
        <v>30</v>
      </c>
      <c r="C142">
        <f>'Index CPR'!C142</f>
        <v>10810.75</v>
      </c>
      <c r="D142">
        <f>'Index CPR'!D142</f>
        <v>10838.6</v>
      </c>
      <c r="E142">
        <f>'Index CPR'!E142</f>
        <v>10749.5</v>
      </c>
      <c r="F142">
        <f>'Index CPR'!F142</f>
        <v>10791.55</v>
      </c>
      <c r="G142" s="12">
        <f>'Index CPR'!G142</f>
        <v>10793.216666666665</v>
      </c>
      <c r="H142" s="12">
        <f>'Index CPR'!H142</f>
        <v>10794.05</v>
      </c>
      <c r="I142" s="12">
        <f>'Index CPR'!I142</f>
        <v>10792.383333333331</v>
      </c>
      <c r="J142" s="12">
        <f t="shared" si="435"/>
        <v>10792.383333333331</v>
      </c>
      <c r="K142" s="12">
        <f t="shared" si="436"/>
        <v>10794.05</v>
      </c>
      <c r="L142" t="str">
        <f t="shared" ref="L142" si="445">_xlfn.IFS(AND(J142&gt;K141),"Bullish",AND(J142&gt;J141,J142&lt;K141,K142&gt;K141),"Mod Bullish",K142&lt;J141,"Bearish",AND(K142&lt;K141,K142&gt;J141,J142&lt;J141),"Mod Bearish",AND(K142&lt;K141,J142&gt;J141),"Inside",AND(K142&gt;K141,J142&lt;J141),"Outside")</f>
        <v>Bullish</v>
      </c>
      <c r="M142" s="29">
        <f t="shared" ref="M142" si="446">(K142-J142)*100/G142</f>
        <v>1.5441797548780294E-2</v>
      </c>
      <c r="N142" s="13">
        <f t="shared" ref="N142" si="447">(D142-E142)*100/G142</f>
        <v>0.82551849695719726</v>
      </c>
      <c r="O142" s="12">
        <f>'Index CPR'!N142</f>
        <v>26844.15</v>
      </c>
      <c r="P142" s="12">
        <f>'Index CPR'!O142</f>
        <v>26951.45</v>
      </c>
      <c r="Q142" s="12">
        <f>'Index CPR'!P142</f>
        <v>26723.65</v>
      </c>
      <c r="R142" s="12">
        <f>'Index CPR'!Q142</f>
        <v>26816.35</v>
      </c>
      <c r="S142" s="12">
        <f>'Index CPR'!R142</f>
        <v>26830.483333333337</v>
      </c>
      <c r="T142" s="12">
        <f>'Index CPR'!S142</f>
        <v>26837.550000000003</v>
      </c>
      <c r="U142" s="12">
        <f>'Index CPR'!T142</f>
        <v>26823.416666666672</v>
      </c>
      <c r="V142" s="12">
        <f t="shared" si="440"/>
        <v>26823.416666666672</v>
      </c>
      <c r="W142" s="12">
        <f t="shared" si="441"/>
        <v>26837.550000000003</v>
      </c>
      <c r="X142" t="str">
        <f t="shared" ref="X142" si="448">_xlfn.IFS(AND(V142&gt;W141),"Bullish",AND(V142&gt;V141,V142&lt;W141,W142&gt;W141),"Mod Bullish",W142&lt;V141,"Bearish",AND(W142&lt;W141,W142&gt;V141,V142&lt;V141),"Mod Bearish",AND(W142&lt;W141,V142&gt;V141),"Inside",AND(W142&gt;W141,V142&lt;V141),"Outside")</f>
        <v>Bullish</v>
      </c>
      <c r="Y142" s="29">
        <f t="shared" ref="Y142" si="449">(W142-V142)*100/S142</f>
        <v>5.2676402276259374E-2</v>
      </c>
      <c r="Z142" s="12">
        <f t="shared" ref="Z142" si="450">(P142-Q142)*100/S142</f>
        <v>0.8490342763113321</v>
      </c>
    </row>
    <row r="143" spans="1:26" x14ac:dyDescent="0.3">
      <c r="A143" s="40">
        <v>43448</v>
      </c>
      <c r="B143" s="10" t="s">
        <v>26</v>
      </c>
      <c r="C143">
        <f>'Index CPR'!C143</f>
        <v>10784.5</v>
      </c>
      <c r="D143">
        <f>'Index CPR'!D143</f>
        <v>10815.75</v>
      </c>
      <c r="E143">
        <f>'Index CPR'!E143</f>
        <v>10752.1</v>
      </c>
      <c r="F143">
        <f>'Index CPR'!F143</f>
        <v>10805.45</v>
      </c>
      <c r="G143" s="12">
        <f>'Index CPR'!G143</f>
        <v>10791.1</v>
      </c>
      <c r="H143" s="12">
        <f>'Index CPR'!H143</f>
        <v>10783.924999999999</v>
      </c>
      <c r="I143" s="12">
        <f>'Index CPR'!I143</f>
        <v>10798.275000000001</v>
      </c>
      <c r="J143" s="12">
        <f t="shared" si="435"/>
        <v>10783.924999999999</v>
      </c>
      <c r="K143" s="12">
        <f t="shared" si="436"/>
        <v>10798.275000000001</v>
      </c>
      <c r="L143" t="str">
        <f t="shared" ref="L143" si="451">_xlfn.IFS(AND(J143&gt;K142),"Bullish",AND(J143&gt;J142,J143&lt;K142,K143&gt;K142),"Mod Bullish",K143&lt;J142,"Bearish",AND(K143&lt;K142,K143&gt;J142,J143&lt;J142),"Mod Bearish",AND(K143&lt;K142,J143&gt;J142),"Inside",AND(K143&gt;K142,J143&lt;J142),"Outside")</f>
        <v>Outside</v>
      </c>
      <c r="M143" s="29">
        <f t="shared" ref="M143" si="452">(K143-J143)*100/G143</f>
        <v>0.13297995570425797</v>
      </c>
      <c r="N143" s="13">
        <f t="shared" ref="N143" si="453">(D143-E143)*100/G143</f>
        <v>0.58983792199126717</v>
      </c>
      <c r="O143" s="12">
        <f>'Index CPR'!N143</f>
        <v>26810.85</v>
      </c>
      <c r="P143" s="12">
        <f>'Index CPR'!O143</f>
        <v>26909</v>
      </c>
      <c r="Q143" s="12">
        <f>'Index CPR'!P143</f>
        <v>26732.7</v>
      </c>
      <c r="R143" s="12">
        <f>'Index CPR'!Q143</f>
        <v>26826</v>
      </c>
      <c r="S143" s="12">
        <f>'Index CPR'!R143</f>
        <v>26822.566666666666</v>
      </c>
      <c r="T143" s="12">
        <f>'Index CPR'!S143</f>
        <v>26820.85</v>
      </c>
      <c r="U143" s="12">
        <f>'Index CPR'!T143</f>
        <v>26824.283333333333</v>
      </c>
      <c r="V143" s="12">
        <f t="shared" si="440"/>
        <v>26820.85</v>
      </c>
      <c r="W143" s="12">
        <f t="shared" si="441"/>
        <v>26824.283333333333</v>
      </c>
      <c r="X143" t="str">
        <f t="shared" ref="X143" si="454">_xlfn.IFS(AND(V143&gt;W142),"Bullish",AND(V143&gt;V142,V143&lt;W142,W143&gt;W142),"Mod Bullish",W143&lt;V142,"Bearish",AND(W143&lt;W142,W143&gt;V142,V143&lt;V142),"Mod Bearish",AND(W143&lt;W142,V143&gt;V142),"Inside",AND(W143&gt;W142,V143&lt;V142),"Outside")</f>
        <v>Mod Bearish</v>
      </c>
      <c r="Y143" s="29">
        <f t="shared" ref="Y143" si="455">(W143-V143)*100/S143</f>
        <v>1.2800167023542254E-2</v>
      </c>
      <c r="Z143" s="12">
        <f t="shared" ref="Z143" si="456">(P143-Q143)*100/S143</f>
        <v>0.65728236298539389</v>
      </c>
    </row>
    <row r="144" spans="1:26" x14ac:dyDescent="0.3">
      <c r="A144" s="40">
        <v>43451</v>
      </c>
      <c r="B144" s="42" t="s">
        <v>27</v>
      </c>
      <c r="C144">
        <f>'Index CPR'!C144</f>
        <v>10853.2</v>
      </c>
      <c r="D144">
        <f>'Index CPR'!D144</f>
        <v>10900.35</v>
      </c>
      <c r="E144">
        <f>'Index CPR'!E144</f>
        <v>10844.85</v>
      </c>
      <c r="F144">
        <f>'Index CPR'!F144</f>
        <v>10888.35</v>
      </c>
      <c r="G144" s="12">
        <f>'Index CPR'!G144</f>
        <v>10877.85</v>
      </c>
      <c r="H144" s="12">
        <f>'Index CPR'!H144</f>
        <v>10872.6</v>
      </c>
      <c r="I144" s="12">
        <f>'Index CPR'!I144</f>
        <v>10883.1</v>
      </c>
      <c r="J144" s="12">
        <f t="shared" ref="J144:J148" si="457">MIN(H144:I144)</f>
        <v>10872.6</v>
      </c>
      <c r="K144" s="12">
        <f t="shared" ref="K144:K148" si="458">MAX(H144:I144)</f>
        <v>10883.1</v>
      </c>
      <c r="L144" t="str">
        <f t="shared" ref="L144" si="459">_xlfn.IFS(AND(J144&gt;K143),"Bullish",AND(J144&gt;J143,J144&lt;K143,K144&gt;K143),"Mod Bullish",K144&lt;J143,"Bearish",AND(K144&lt;K143,K144&gt;J143,J144&lt;J143),"Mod Bearish",AND(K144&lt;K143,J144&gt;J143),"Inside",AND(K144&gt;K143,J144&lt;J143),"Outside")</f>
        <v>Bullish</v>
      </c>
      <c r="M144" s="29">
        <f t="shared" ref="M144" si="460">(K144-J144)*100/G144</f>
        <v>9.6526427556916108E-2</v>
      </c>
      <c r="N144" s="13">
        <f t="shared" ref="N144" si="461">(D144-E144)*100/G144</f>
        <v>0.51021111708655664</v>
      </c>
      <c r="O144" s="12">
        <f>'Index CPR'!N144</f>
        <v>26915.45</v>
      </c>
      <c r="P144" s="12">
        <f>'Index CPR'!O144</f>
        <v>27051.4</v>
      </c>
      <c r="Q144" s="12">
        <f>'Index CPR'!P144</f>
        <v>26908.6</v>
      </c>
      <c r="R144" s="12">
        <f>'Index CPR'!Q144</f>
        <v>27015.8</v>
      </c>
      <c r="S144" s="12">
        <f>'Index CPR'!R144</f>
        <v>26991.933333333334</v>
      </c>
      <c r="T144" s="12">
        <f>'Index CPR'!S144</f>
        <v>26980</v>
      </c>
      <c r="U144" s="12">
        <f>'Index CPR'!T144</f>
        <v>27003.866666666669</v>
      </c>
      <c r="V144" s="12">
        <f t="shared" ref="V144:V148" si="462">MIN(T144:U144)</f>
        <v>26980</v>
      </c>
      <c r="W144" s="12">
        <f t="shared" ref="W144:W148" si="463">MAX(T144:U144)</f>
        <v>27003.866666666669</v>
      </c>
      <c r="X144" t="str">
        <f t="shared" ref="X144" si="464">_xlfn.IFS(AND(V144&gt;W143),"Bullish",AND(V144&gt;V143,V144&lt;W143,W144&gt;W143),"Mod Bullish",W144&lt;V143,"Bearish",AND(W144&lt;W143,W144&gt;V143,V144&lt;V143),"Mod Bearish",AND(W144&lt;W143,V144&gt;V143),"Inside",AND(W144&gt;W143,V144&lt;V143),"Outside")</f>
        <v>Bullish</v>
      </c>
      <c r="Y144" s="29">
        <f t="shared" ref="Y144" si="465">(W144-V144)*100/S144</f>
        <v>8.842147900978542E-2</v>
      </c>
      <c r="Z144" s="12">
        <f t="shared" ref="Z144" si="466">(P144-Q144)*100/S144</f>
        <v>0.52904694982946598</v>
      </c>
    </row>
    <row r="145" spans="1:26" x14ac:dyDescent="0.3">
      <c r="A145" s="40">
        <v>43452</v>
      </c>
      <c r="B145" s="42" t="s">
        <v>28</v>
      </c>
      <c r="C145">
        <f>'Index CPR'!C145</f>
        <v>10850.9</v>
      </c>
      <c r="D145">
        <f>'Index CPR'!D145</f>
        <v>10915.4</v>
      </c>
      <c r="E145">
        <f>'Index CPR'!E145</f>
        <v>10819.1</v>
      </c>
      <c r="F145">
        <f>'Index CPR'!F145</f>
        <v>10908.7</v>
      </c>
      <c r="G145" s="12">
        <f>'Index CPR'!G145</f>
        <v>10881.066666666668</v>
      </c>
      <c r="H145" s="12">
        <f>'Index CPR'!H145</f>
        <v>10867.25</v>
      </c>
      <c r="I145" s="12">
        <f>'Index CPR'!I145</f>
        <v>10894.883333333335</v>
      </c>
      <c r="J145" s="12">
        <f t="shared" si="457"/>
        <v>10867.25</v>
      </c>
      <c r="K145" s="12">
        <f t="shared" si="458"/>
        <v>10894.883333333335</v>
      </c>
      <c r="L145" t="str">
        <f t="shared" ref="L145" si="467">_xlfn.IFS(AND(J145&gt;K144),"Bullish",AND(J145&gt;J144,J145&lt;K144,K145&gt;K144),"Mod Bullish",K145&lt;J144,"Bearish",AND(K145&lt;K144,K145&gt;J144,J145&lt;J144),"Mod Bearish",AND(K145&lt;K144,J145&gt;J144),"Inside",AND(K145&gt;K144,J145&lt;J144),"Outside")</f>
        <v>Outside</v>
      </c>
      <c r="M145" s="29">
        <f t="shared" ref="M145" si="468">(K145-J145)*100/G145</f>
        <v>0.253957945299496</v>
      </c>
      <c r="N145" s="13">
        <f t="shared" ref="N145" si="469">(D145-E145)*100/G145</f>
        <v>0.88502352710517906</v>
      </c>
      <c r="O145" s="12">
        <f>'Index CPR'!N145</f>
        <v>26917.3</v>
      </c>
      <c r="P145" s="12">
        <f>'Index CPR'!O145</f>
        <v>27210.05</v>
      </c>
      <c r="Q145" s="12">
        <f>'Index CPR'!P145</f>
        <v>26840.799999999999</v>
      </c>
      <c r="R145" s="12">
        <f>'Index CPR'!Q145</f>
        <v>27174.7</v>
      </c>
      <c r="S145" s="12">
        <f>'Index CPR'!R145</f>
        <v>27075.183333333334</v>
      </c>
      <c r="T145" s="12">
        <f>'Index CPR'!S145</f>
        <v>27025.424999999999</v>
      </c>
      <c r="U145" s="12">
        <f>'Index CPR'!T145</f>
        <v>27124.941666666669</v>
      </c>
      <c r="V145" s="12">
        <f t="shared" si="462"/>
        <v>27025.424999999999</v>
      </c>
      <c r="W145" s="12">
        <f t="shared" si="463"/>
        <v>27124.941666666669</v>
      </c>
      <c r="X145" t="str">
        <f t="shared" ref="X145" si="470">_xlfn.IFS(AND(V145&gt;W144),"Bullish",AND(V145&gt;V144,V145&lt;W144,W145&gt;W144),"Mod Bullish",W145&lt;V144,"Bearish",AND(W145&lt;W144,W145&gt;V144,V145&lt;V144),"Mod Bearish",AND(W145&lt;W144,V145&gt;V144),"Inside",AND(W145&gt;W144,V145&lt;V144),"Outside")</f>
        <v>Bullish</v>
      </c>
      <c r="Y145" s="29">
        <f t="shared" ref="Y145" si="471">(W145-V145)*100/S145</f>
        <v>0.36755676015737682</v>
      </c>
      <c r="Z145" s="12">
        <f t="shared" ref="Z145" si="472">(P145-Q145)*100/S145</f>
        <v>1.3637950127761522</v>
      </c>
    </row>
    <row r="146" spans="1:26" x14ac:dyDescent="0.3">
      <c r="A146" s="40">
        <v>43453</v>
      </c>
      <c r="B146" s="42" t="s">
        <v>29</v>
      </c>
      <c r="C146">
        <f>'Index CPR'!C146</f>
        <v>10930.55</v>
      </c>
      <c r="D146">
        <f>'Index CPR'!D146</f>
        <v>10985.15</v>
      </c>
      <c r="E146">
        <f>'Index CPR'!E146</f>
        <v>10928</v>
      </c>
      <c r="F146">
        <f>'Index CPR'!F146</f>
        <v>10967.3</v>
      </c>
      <c r="G146" s="12">
        <f>'Index CPR'!G146</f>
        <v>10960.15</v>
      </c>
      <c r="H146" s="12">
        <f>'Index CPR'!H146</f>
        <v>10956.575000000001</v>
      </c>
      <c r="I146" s="12">
        <f>'Index CPR'!I146</f>
        <v>10963.724999999999</v>
      </c>
      <c r="J146" s="12">
        <f t="shared" si="457"/>
        <v>10956.575000000001</v>
      </c>
      <c r="K146" s="12">
        <f t="shared" si="458"/>
        <v>10963.724999999999</v>
      </c>
      <c r="L146" t="str">
        <f t="shared" ref="L146" si="473">_xlfn.IFS(AND(J146&gt;K145),"Bullish",AND(J146&gt;J145,J146&lt;K145,K146&gt;K145),"Mod Bullish",K146&lt;J145,"Bearish",AND(K146&lt;K145,K146&gt;J145,J146&lt;J145),"Mod Bearish",AND(K146&lt;K145,J146&gt;J145),"Inside",AND(K146&gt;K145,J146&lt;J145),"Outside")</f>
        <v>Bullish</v>
      </c>
      <c r="M146" s="29">
        <f t="shared" ref="M146" si="474">(K146-J146)*100/G146</f>
        <v>6.5236333444321629E-2</v>
      </c>
      <c r="N146" s="13">
        <f t="shared" ref="N146" si="475">(D146-E146)*100/G146</f>
        <v>0.5214344694187546</v>
      </c>
      <c r="O146" s="12">
        <f>'Index CPR'!N146</f>
        <v>27229.05</v>
      </c>
      <c r="P146" s="12">
        <f>'Index CPR'!O146</f>
        <v>27364.35</v>
      </c>
      <c r="Q146" s="12">
        <f>'Index CPR'!P146</f>
        <v>27214.3</v>
      </c>
      <c r="R146" s="12">
        <f>'Index CPR'!Q146</f>
        <v>27298.400000000001</v>
      </c>
      <c r="S146" s="12">
        <f>'Index CPR'!R146</f>
        <v>27292.349999999995</v>
      </c>
      <c r="T146" s="12">
        <f>'Index CPR'!S146</f>
        <v>27289.324999999997</v>
      </c>
      <c r="U146" s="12">
        <f>'Index CPR'!T146</f>
        <v>27295.374999999993</v>
      </c>
      <c r="V146" s="12">
        <f t="shared" si="462"/>
        <v>27289.324999999997</v>
      </c>
      <c r="W146" s="12">
        <f t="shared" si="463"/>
        <v>27295.374999999993</v>
      </c>
      <c r="X146" t="str">
        <f t="shared" ref="X146" si="476">_xlfn.IFS(AND(V146&gt;W145),"Bullish",AND(V146&gt;V145,V146&lt;W145,W146&gt;W145),"Mod Bullish",W146&lt;V145,"Bearish",AND(W146&lt;W145,W146&gt;V145,V146&lt;V145),"Mod Bearish",AND(W146&lt;W145,V146&gt;V145),"Inside",AND(W146&gt;W145,V146&lt;V145),"Outside")</f>
        <v>Bullish</v>
      </c>
      <c r="Y146" s="29">
        <f t="shared" ref="Y146" si="477">(W146-V146)*100/S146</f>
        <v>2.216738390060085E-2</v>
      </c>
      <c r="Z146" s="12">
        <f t="shared" ref="Z146" si="478">(P146-Q146)*100/S146</f>
        <v>0.54978776103926297</v>
      </c>
    </row>
    <row r="147" spans="1:26" x14ac:dyDescent="0.3">
      <c r="A147" s="40">
        <v>43454</v>
      </c>
      <c r="B147" s="42" t="s">
        <v>30</v>
      </c>
      <c r="C147">
        <f>'Index CPR'!C147</f>
        <v>10885.2</v>
      </c>
      <c r="D147">
        <f>'Index CPR'!D147</f>
        <v>10962.55</v>
      </c>
      <c r="E147">
        <f>'Index CPR'!E147</f>
        <v>10880.05</v>
      </c>
      <c r="F147">
        <f>'Index CPR'!F147</f>
        <v>10951.7</v>
      </c>
      <c r="G147" s="12">
        <f>'Index CPR'!G147</f>
        <v>10931.433333333334</v>
      </c>
      <c r="H147" s="12">
        <f>'Index CPR'!H147</f>
        <v>10921.3</v>
      </c>
      <c r="I147" s="12">
        <f>'Index CPR'!I147</f>
        <v>10941.566666666669</v>
      </c>
      <c r="J147" s="12">
        <f t="shared" si="457"/>
        <v>10921.3</v>
      </c>
      <c r="K147" s="12">
        <f t="shared" si="458"/>
        <v>10941.566666666669</v>
      </c>
      <c r="L147" t="str">
        <f t="shared" ref="L147" si="479">_xlfn.IFS(AND(J147&gt;K146),"Bullish",AND(J147&gt;J146,J147&lt;K146,K147&gt;K146),"Mod Bullish",K147&lt;J146,"Bearish",AND(K147&lt;K146,K147&gt;J146,J147&lt;J146),"Mod Bearish",AND(K147&lt;K146,J147&gt;J146),"Inside",AND(K147&gt;K146,J147&lt;J146),"Outside")</f>
        <v>Bearish</v>
      </c>
      <c r="M147" s="29">
        <f t="shared" ref="M147" si="480">(K147-J147)*100/G147</f>
        <v>0.18539807222599713</v>
      </c>
      <c r="N147" s="13">
        <f t="shared" ref="N147" si="481">(D147-E147)*100/G147</f>
        <v>0.75470432361721385</v>
      </c>
      <c r="O147" s="12">
        <f>'Index CPR'!N147</f>
        <v>27128.65</v>
      </c>
      <c r="P147" s="12">
        <f>'Index CPR'!O147</f>
        <v>27309.1</v>
      </c>
      <c r="Q147" s="12">
        <f>'Index CPR'!P147</f>
        <v>27084.5</v>
      </c>
      <c r="R147" s="12">
        <f>'Index CPR'!Q147</f>
        <v>27275.1</v>
      </c>
      <c r="S147" s="12">
        <f>'Index CPR'!R147</f>
        <v>27222.899999999998</v>
      </c>
      <c r="T147" s="12">
        <f>'Index CPR'!S147</f>
        <v>27196.799999999999</v>
      </c>
      <c r="U147" s="12">
        <f>'Index CPR'!T147</f>
        <v>27248.999999999996</v>
      </c>
      <c r="V147" s="12">
        <f t="shared" si="462"/>
        <v>27196.799999999999</v>
      </c>
      <c r="W147" s="12">
        <f t="shared" si="463"/>
        <v>27248.999999999996</v>
      </c>
      <c r="X147" t="str">
        <f t="shared" ref="X147" si="482">_xlfn.IFS(AND(V147&gt;W146),"Bullish",AND(V147&gt;V146,V147&lt;W146,W147&gt;W146),"Mod Bullish",W147&lt;V146,"Bearish",AND(W147&lt;W146,W147&gt;V146,V147&lt;V146),"Mod Bearish",AND(W147&lt;W146,V147&gt;V146),"Inside",AND(W147&gt;W146,V147&lt;V146),"Outside")</f>
        <v>Bearish</v>
      </c>
      <c r="Y147" s="29">
        <f t="shared" ref="Y147" si="483">(W147-V147)*100/S147</f>
        <v>0.19175032784896942</v>
      </c>
      <c r="Z147" s="12">
        <f t="shared" ref="Z147" si="484">(P147-Q147)*100/S147</f>
        <v>0.82504068266054886</v>
      </c>
    </row>
    <row r="148" spans="1:26" x14ac:dyDescent="0.3">
      <c r="A148" s="40">
        <v>43455</v>
      </c>
      <c r="B148" s="42" t="s">
        <v>26</v>
      </c>
      <c r="C148">
        <f>'Index CPR'!C148</f>
        <v>10944.25</v>
      </c>
      <c r="D148">
        <f>'Index CPR'!D148</f>
        <v>10963.65</v>
      </c>
      <c r="E148">
        <f>'Index CPR'!E148</f>
        <v>10738.65</v>
      </c>
      <c r="F148">
        <f>'Index CPR'!F148</f>
        <v>10754</v>
      </c>
      <c r="G148" s="12">
        <f>'Index CPR'!G148</f>
        <v>10818.766666666666</v>
      </c>
      <c r="H148" s="12">
        <f>'Index CPR'!H148</f>
        <v>10851.15</v>
      </c>
      <c r="I148" s="12">
        <f>'Index CPR'!I148</f>
        <v>10786.383333333333</v>
      </c>
      <c r="J148" s="12">
        <f t="shared" si="457"/>
        <v>10786.383333333333</v>
      </c>
      <c r="K148" s="12">
        <f t="shared" si="458"/>
        <v>10851.15</v>
      </c>
      <c r="L148" t="str">
        <f t="shared" ref="L148" si="485">_xlfn.IFS(AND(J148&gt;K147),"Bullish",AND(J148&gt;J147,J148&lt;K147,K148&gt;K147),"Mod Bullish",K148&lt;J147,"Bearish",AND(K148&lt;K147,K148&gt;J147,J148&lt;J147),"Mod Bearish",AND(K148&lt;K147,J148&gt;J147),"Inside",AND(K148&gt;K147,J148&lt;J147),"Outside")</f>
        <v>Bearish</v>
      </c>
      <c r="M148" s="29">
        <f t="shared" ref="M148" si="486">(K148-J148)*100/G148</f>
        <v>0.59865110933778432</v>
      </c>
      <c r="N148" s="13">
        <f t="shared" ref="N148" si="487">(D148-E148)*100/G148</f>
        <v>2.0797194997581365</v>
      </c>
      <c r="O148" s="12">
        <f>'Index CPR'!N148</f>
        <v>27261.25</v>
      </c>
      <c r="P148" s="12">
        <f>'Index CPR'!O148</f>
        <v>27369.1</v>
      </c>
      <c r="Q148" s="12">
        <f>'Index CPR'!P148</f>
        <v>26823.1</v>
      </c>
      <c r="R148" s="12">
        <f>'Index CPR'!Q148</f>
        <v>26869.65</v>
      </c>
      <c r="S148" s="12">
        <f>'Index CPR'!R148</f>
        <v>27020.616666666669</v>
      </c>
      <c r="T148" s="12">
        <f>'Index CPR'!S148</f>
        <v>27096.1</v>
      </c>
      <c r="U148" s="12">
        <f>'Index CPR'!T148</f>
        <v>26945.133333333339</v>
      </c>
      <c r="V148" s="12">
        <f t="shared" si="462"/>
        <v>26945.133333333339</v>
      </c>
      <c r="W148" s="12">
        <f t="shared" si="463"/>
        <v>27096.1</v>
      </c>
      <c r="X148" t="str">
        <f t="shared" ref="X148" si="488">_xlfn.IFS(AND(V148&gt;W147),"Bullish",AND(V148&gt;V147,V148&lt;W147,W148&gt;W147),"Mod Bullish",W148&lt;V147,"Bearish",AND(W148&lt;W147,W148&gt;V147,V148&lt;V147),"Mod Bearish",AND(W148&lt;W147,V148&gt;V147),"Inside",AND(W148&gt;W147,V148&lt;V147),"Outside")</f>
        <v>Bearish</v>
      </c>
      <c r="Y148" s="29">
        <f t="shared" ref="Y148" si="489">(W148-V148)*100/S148</f>
        <v>0.55870918317307039</v>
      </c>
      <c r="Z148" s="12">
        <f t="shared" ref="Z148" si="490">(P148-Q148)*100/S148</f>
        <v>2.0206792714451987</v>
      </c>
    </row>
    <row r="149" spans="1:26" x14ac:dyDescent="0.3">
      <c r="A149" s="40">
        <v>43458</v>
      </c>
      <c r="B149" s="42" t="s">
        <v>27</v>
      </c>
      <c r="C149">
        <f>'Index CPR'!C149</f>
        <v>10780.9</v>
      </c>
      <c r="D149">
        <f>'Index CPR'!D149</f>
        <v>10782.3</v>
      </c>
      <c r="E149">
        <f>'Index CPR'!E149</f>
        <v>10649.25</v>
      </c>
      <c r="F149">
        <f>'Index CPR'!F149</f>
        <v>10663.5</v>
      </c>
      <c r="G149" s="12">
        <f>'Index CPR'!G149</f>
        <v>10698.35</v>
      </c>
      <c r="H149" s="12">
        <f>'Index CPR'!H149</f>
        <v>10715.775</v>
      </c>
      <c r="I149" s="12">
        <f>'Index CPR'!I149</f>
        <v>10680.925000000001</v>
      </c>
      <c r="J149" s="12">
        <f t="shared" ref="J149:J152" si="491">MIN(H149:I149)</f>
        <v>10680.925000000001</v>
      </c>
      <c r="K149" s="12">
        <f t="shared" ref="K149:K152" si="492">MAX(H149:I149)</f>
        <v>10715.775</v>
      </c>
      <c r="L149" t="str">
        <f t="shared" ref="L149" si="493">_xlfn.IFS(AND(J149&gt;K148),"Bullish",AND(J149&gt;J148,J149&lt;K148,K149&gt;K148),"Mod Bullish",K149&lt;J148,"Bearish",AND(K149&lt;K148,K149&gt;J148,J149&lt;J148),"Mod Bearish",AND(K149&lt;K148,J149&gt;J148),"Inside",AND(K149&gt;K148,J149&lt;J148),"Outside")</f>
        <v>Bearish</v>
      </c>
      <c r="M149" s="29">
        <f t="shared" ref="M149" si="494">(K149-J149)*100/G149</f>
        <v>0.32575116723605552</v>
      </c>
      <c r="N149" s="13">
        <f t="shared" ref="N149" si="495">(D149-E149)*100/G149</f>
        <v>1.2436497216860476</v>
      </c>
      <c r="O149" s="12">
        <f>'Index CPR'!N149</f>
        <v>26877.05</v>
      </c>
      <c r="P149" s="12">
        <f>'Index CPR'!O149</f>
        <v>26934.85</v>
      </c>
      <c r="Q149" s="12">
        <f>'Index CPR'!P149</f>
        <v>26676.95</v>
      </c>
      <c r="R149" s="12">
        <f>'Index CPR'!Q149</f>
        <v>26714.75</v>
      </c>
      <c r="S149" s="12">
        <f>'Index CPR'!R149</f>
        <v>26775.516666666666</v>
      </c>
      <c r="T149" s="12">
        <f>'Index CPR'!S149</f>
        <v>26805.9</v>
      </c>
      <c r="U149" s="12">
        <f>'Index CPR'!T149</f>
        <v>26745.133333333331</v>
      </c>
      <c r="V149" s="12">
        <f t="shared" ref="V149:V152" si="496">MIN(T149:U149)</f>
        <v>26745.133333333331</v>
      </c>
      <c r="W149" s="12">
        <f t="shared" ref="W149:W152" si="497">MAX(T149:U149)</f>
        <v>26805.9</v>
      </c>
      <c r="X149" t="str">
        <f t="shared" ref="X149" si="498">_xlfn.IFS(AND(V149&gt;W148),"Bullish",AND(V149&gt;V148,V149&lt;W148,W149&gt;W148),"Mod Bullish",W149&lt;V148,"Bearish",AND(W149&lt;W148,W149&gt;V148,V149&lt;V148),"Mod Bearish",AND(W149&lt;W148,V149&gt;V148),"Inside",AND(W149&gt;W148,V149&lt;V148),"Outside")</f>
        <v>Bearish</v>
      </c>
      <c r="Y149" s="29">
        <f t="shared" ref="Y149" si="499">(W149-V149)*100/S149</f>
        <v>0.22694862408507546</v>
      </c>
      <c r="Z149" s="12">
        <f t="shared" ref="Z149" si="500">(P149-Q149)*100/S149</f>
        <v>0.9631933650828941</v>
      </c>
    </row>
    <row r="150" spans="1:26" x14ac:dyDescent="0.3">
      <c r="A150" s="40">
        <v>43460</v>
      </c>
      <c r="B150" s="42" t="s">
        <v>29</v>
      </c>
      <c r="C150">
        <f>'Index CPR'!C150</f>
        <v>10635.45</v>
      </c>
      <c r="D150">
        <f>'Index CPR'!D150</f>
        <v>10747.5</v>
      </c>
      <c r="E150">
        <f>'Index CPR'!E150</f>
        <v>10534.55</v>
      </c>
      <c r="F150">
        <f>'Index CPR'!F150</f>
        <v>10729.85</v>
      </c>
      <c r="G150" s="12">
        <f>'Index CPR'!G150</f>
        <v>10670.633333333333</v>
      </c>
      <c r="H150" s="12">
        <f>'Index CPR'!H150</f>
        <v>10641.025</v>
      </c>
      <c r="I150" s="12">
        <f>'Index CPR'!I150</f>
        <v>10700.241666666667</v>
      </c>
      <c r="J150" s="12">
        <f t="shared" si="491"/>
        <v>10641.025</v>
      </c>
      <c r="K150" s="12">
        <f t="shared" si="492"/>
        <v>10700.241666666667</v>
      </c>
      <c r="L150" t="str">
        <f t="shared" ref="L150" si="501">_xlfn.IFS(AND(J150&gt;K149),"Bullish",AND(J150&gt;J149,J150&lt;K149,K150&gt;K149),"Mod Bullish",K150&lt;J149,"Bearish",AND(K150&lt;K149,K150&gt;J149,J150&lt;J149),"Mod Bearish",AND(K150&lt;K149,J150&gt;J149),"Inside",AND(K150&gt;K149,J150&lt;J149),"Outside")</f>
        <v>Mod Bearish</v>
      </c>
      <c r="M150" s="29">
        <f t="shared" ref="M150" si="502">(K150-J150)*100/G150</f>
        <v>0.5549498780141181</v>
      </c>
      <c r="N150" s="13">
        <f t="shared" ref="N150" si="503">(D150-E150)*100/G150</f>
        <v>1.9956641124082051</v>
      </c>
      <c r="O150" s="12">
        <f>'Index CPR'!N150</f>
        <v>26634</v>
      </c>
      <c r="P150" s="12">
        <f>'Index CPR'!O150</f>
        <v>27029.15</v>
      </c>
      <c r="Q150" s="12">
        <f>'Index CPR'!P150</f>
        <v>26408.15</v>
      </c>
      <c r="R150" s="12">
        <f>'Index CPR'!Q150</f>
        <v>26986.799999999999</v>
      </c>
      <c r="S150" s="12">
        <f>'Index CPR'!R150</f>
        <v>26808.033333333336</v>
      </c>
      <c r="T150" s="12">
        <f>'Index CPR'!S150</f>
        <v>26718.65</v>
      </c>
      <c r="U150" s="12">
        <f>'Index CPR'!T150</f>
        <v>26897.416666666672</v>
      </c>
      <c r="V150" s="12">
        <f t="shared" si="496"/>
        <v>26718.65</v>
      </c>
      <c r="W150" s="12">
        <f t="shared" si="497"/>
        <v>26897.416666666672</v>
      </c>
      <c r="X150" t="str">
        <f t="shared" ref="X150" si="504">_xlfn.IFS(AND(V150&gt;W149),"Bullish",AND(V150&gt;V149,V150&lt;W149,W150&gt;W149),"Mod Bullish",W150&lt;V149,"Bearish",AND(W150&lt;W149,W150&gt;V149,V150&lt;V149),"Mod Bearish",AND(W150&lt;W149,V150&gt;V149),"Inside",AND(W150&gt;W149,V150&lt;V149),"Outside")</f>
        <v>Outside</v>
      </c>
      <c r="Y150" s="29">
        <f t="shared" ref="Y150" si="505">(W150-V150)*100/S150</f>
        <v>0.66683991490114292</v>
      </c>
      <c r="Z150" s="12">
        <f t="shared" ref="Z150" si="506">(P150-Q150)*100/S150</f>
        <v>2.3164698143964308</v>
      </c>
    </row>
    <row r="151" spans="1:26" x14ac:dyDescent="0.3">
      <c r="A151" s="40">
        <v>43461</v>
      </c>
      <c r="B151" s="42" t="s">
        <v>30</v>
      </c>
      <c r="C151">
        <f>'Index CPR'!C151</f>
        <v>10817.9</v>
      </c>
      <c r="D151">
        <f>'Index CPR'!D151</f>
        <v>10834.2</v>
      </c>
      <c r="E151">
        <f>'Index CPR'!E151</f>
        <v>10764.45</v>
      </c>
      <c r="F151">
        <f>'Index CPR'!F151</f>
        <v>10779.8</v>
      </c>
      <c r="G151" s="12">
        <f>'Index CPR'!G151</f>
        <v>10792.816666666668</v>
      </c>
      <c r="H151" s="12">
        <f>'Index CPR'!H151</f>
        <v>10799.325000000001</v>
      </c>
      <c r="I151" s="12">
        <f>'Index CPR'!I151</f>
        <v>10786.308333333334</v>
      </c>
      <c r="J151" s="12">
        <f t="shared" si="491"/>
        <v>10786.308333333334</v>
      </c>
      <c r="K151" s="12">
        <f t="shared" si="492"/>
        <v>10799.325000000001</v>
      </c>
      <c r="L151" t="str">
        <f t="shared" ref="L151" si="507">_xlfn.IFS(AND(J151&gt;K150),"Bullish",AND(J151&gt;J150,J151&lt;K150,K151&gt;K150),"Mod Bullish",K151&lt;J150,"Bearish",AND(K151&lt;K150,K151&gt;J150,J151&lt;J150),"Mod Bearish",AND(K151&lt;K150,J151&gt;J150),"Inside",AND(K151&gt;K150,J151&lt;J150),"Outside")</f>
        <v>Bullish</v>
      </c>
      <c r="M151" s="29">
        <f t="shared" ref="M151" si="508">(K151-J151)*100/G151</f>
        <v>0.12060490851167759</v>
      </c>
      <c r="N151" s="13">
        <f t="shared" ref="N151" si="509">(D151-E151)*100/G151</f>
        <v>0.64626317813236889</v>
      </c>
      <c r="O151" s="12">
        <f>'Index CPR'!N151</f>
        <v>27200.65</v>
      </c>
      <c r="P151" s="12">
        <f>'Index CPR'!O151</f>
        <v>27239.95</v>
      </c>
      <c r="Q151" s="12">
        <f>'Index CPR'!P151</f>
        <v>26845.1</v>
      </c>
      <c r="R151" s="12">
        <f>'Index CPR'!Q151</f>
        <v>26878.55</v>
      </c>
      <c r="S151" s="12">
        <f>'Index CPR'!R151</f>
        <v>26987.866666666669</v>
      </c>
      <c r="T151" s="12">
        <f>'Index CPR'!S151</f>
        <v>27042.525000000001</v>
      </c>
      <c r="U151" s="12">
        <f>'Index CPR'!T151</f>
        <v>26933.208333333336</v>
      </c>
      <c r="V151" s="12">
        <f t="shared" si="496"/>
        <v>26933.208333333336</v>
      </c>
      <c r="W151" s="12">
        <f t="shared" si="497"/>
        <v>27042.525000000001</v>
      </c>
      <c r="X151" t="str">
        <f t="shared" ref="X151" si="510">_xlfn.IFS(AND(V151&gt;W150),"Bullish",AND(V151&gt;V150,V151&lt;W150,W151&gt;W150),"Mod Bullish",W151&lt;V150,"Bearish",AND(W151&lt;W150,W151&gt;V150,V151&lt;V150),"Mod Bearish",AND(W151&lt;W150,V151&gt;V150),"Inside",AND(W151&gt;W150,V151&lt;V150),"Outside")</f>
        <v>Bullish</v>
      </c>
      <c r="Y151" s="29">
        <f t="shared" ref="Y151" si="511">(W151-V151)*100/S151</f>
        <v>0.40505856953000741</v>
      </c>
      <c r="Z151" s="12">
        <f t="shared" ref="Z151" si="512">(P151-Q151)*100/S151</f>
        <v>1.4630648834785094</v>
      </c>
    </row>
    <row r="152" spans="1:26" x14ac:dyDescent="0.3">
      <c r="A152" s="40">
        <v>43462</v>
      </c>
      <c r="B152" s="42" t="s">
        <v>26</v>
      </c>
      <c r="C152">
        <f>'Index CPR'!C152</f>
        <v>10820.95</v>
      </c>
      <c r="D152">
        <f>'Index CPR'!D152</f>
        <v>10893.6</v>
      </c>
      <c r="E152">
        <f>'Index CPR'!E152</f>
        <v>10817.15</v>
      </c>
      <c r="F152">
        <f>'Index CPR'!F152</f>
        <v>10859.9</v>
      </c>
      <c r="G152" s="12">
        <f>'Index CPR'!G152</f>
        <v>10856.883333333333</v>
      </c>
      <c r="H152" s="12">
        <f>'Index CPR'!H152</f>
        <v>10855.375</v>
      </c>
      <c r="I152" s="12">
        <f>'Index CPR'!I152</f>
        <v>10858.391666666666</v>
      </c>
      <c r="J152" s="12">
        <f t="shared" si="491"/>
        <v>10855.375</v>
      </c>
      <c r="K152" s="12">
        <f t="shared" si="492"/>
        <v>10858.391666666666</v>
      </c>
      <c r="L152" t="str">
        <f t="shared" ref="L152" si="513">_xlfn.IFS(AND(J152&gt;K151),"Bullish",AND(J152&gt;J151,J152&lt;K151,K152&gt;K151),"Mod Bullish",K152&lt;J151,"Bearish",AND(K152&lt;K151,K152&gt;J151,J152&lt;J151),"Mod Bearish",AND(K152&lt;K151,J152&gt;J151),"Inside",AND(K152&gt;K151,J152&lt;J151),"Outside")</f>
        <v>Bullish</v>
      </c>
      <c r="M152" s="29">
        <f t="shared" ref="M152" si="514">(K152-J152)*100/G152</f>
        <v>2.7785751896260199E-2</v>
      </c>
      <c r="N152" s="13">
        <f t="shared" ref="N152" si="515">(D152-E152)*100/G152</f>
        <v>0.70416156877434799</v>
      </c>
      <c r="O152" s="12">
        <f>'Index CPR'!N152</f>
        <v>27048.400000000001</v>
      </c>
      <c r="P152" s="12">
        <f>'Index CPR'!O152</f>
        <v>27213.45</v>
      </c>
      <c r="Q152" s="12">
        <f>'Index CPR'!P152</f>
        <v>27039.599999999999</v>
      </c>
      <c r="R152" s="12">
        <f>'Index CPR'!Q152</f>
        <v>27125.25</v>
      </c>
      <c r="S152" s="12">
        <f>'Index CPR'!R152</f>
        <v>27126.100000000002</v>
      </c>
      <c r="T152" s="12">
        <f>'Index CPR'!S152</f>
        <v>27126.525000000001</v>
      </c>
      <c r="U152" s="12">
        <f>'Index CPR'!T152</f>
        <v>27125.675000000003</v>
      </c>
      <c r="V152" s="12">
        <f t="shared" si="496"/>
        <v>27125.675000000003</v>
      </c>
      <c r="W152" s="12">
        <f t="shared" si="497"/>
        <v>27126.525000000001</v>
      </c>
      <c r="X152" t="str">
        <f t="shared" ref="X152" si="516">_xlfn.IFS(AND(V152&gt;W151),"Bullish",AND(V152&gt;V151,V152&lt;W151,W152&gt;W151),"Mod Bullish",W152&lt;V151,"Bearish",AND(W152&lt;W151,W152&gt;V151,V152&lt;V151),"Mod Bearish",AND(W152&lt;W151,V152&gt;V151),"Inside",AND(W152&gt;W151,V152&lt;V151),"Outside")</f>
        <v>Bullish</v>
      </c>
      <c r="Y152" s="29">
        <f t="shared" ref="Y152" si="517">(W152-V152)*100/S152</f>
        <v>3.1335134796323274E-3</v>
      </c>
      <c r="Z152" s="12">
        <f t="shared" ref="Z152" si="518">(P152-Q152)*100/S152</f>
        <v>0.64089566874708181</v>
      </c>
    </row>
    <row r="153" spans="1:26" x14ac:dyDescent="0.3">
      <c r="A153" s="40">
        <v>43465</v>
      </c>
      <c r="B153" s="10" t="s">
        <v>27</v>
      </c>
      <c r="C153">
        <f>'Index CPR'!C153</f>
        <v>10913.2</v>
      </c>
      <c r="D153">
        <f>'Index CPR'!D153</f>
        <v>10923.55</v>
      </c>
      <c r="E153">
        <f>'Index CPR'!E153</f>
        <v>10853.2</v>
      </c>
      <c r="F153">
        <f>'Index CPR'!F153</f>
        <v>10862.55</v>
      </c>
      <c r="G153" s="12">
        <f>'Index CPR'!G153</f>
        <v>10879.766666666666</v>
      </c>
      <c r="H153" s="12">
        <f>'Index CPR'!H153</f>
        <v>10888.375</v>
      </c>
      <c r="I153" s="12">
        <f>'Index CPR'!I153</f>
        <v>10871.158333333333</v>
      </c>
      <c r="J153" s="12">
        <f t="shared" ref="J153" si="519">MIN(H153:I153)</f>
        <v>10871.158333333333</v>
      </c>
      <c r="K153" s="12">
        <f t="shared" ref="K153" si="520">MAX(H153:I153)</f>
        <v>10888.375</v>
      </c>
      <c r="L153" t="str">
        <f t="shared" ref="L153" si="521">_xlfn.IFS(AND(J153&gt;K152),"Bullish",AND(J153&gt;J152,J153&lt;K152,K153&gt;K152),"Mod Bullish",K153&lt;J152,"Bearish",AND(K153&lt;K152,K153&gt;J152,J153&lt;J152),"Mod Bearish",AND(K153&lt;K152,J153&gt;J152),"Inside",AND(K153&gt;K152,J153&lt;J152),"Outside")</f>
        <v>Bullish</v>
      </c>
      <c r="M153" s="29">
        <f t="shared" ref="M153" si="522">(K153-J153)*100/G153</f>
        <v>0.15824481529935219</v>
      </c>
      <c r="N153" s="13">
        <f t="shared" ref="N153" si="523">(D153-E153)*100/G153</f>
        <v>0.64661313202181314</v>
      </c>
      <c r="O153" s="12">
        <f>'Index CPR'!N153</f>
        <v>27267.8</v>
      </c>
      <c r="P153" s="12">
        <f>'Index CPR'!O153</f>
        <v>27286.5</v>
      </c>
      <c r="Q153" s="12">
        <f>'Index CPR'!P153</f>
        <v>27105</v>
      </c>
      <c r="R153" s="12">
        <f>'Index CPR'!Q153</f>
        <v>27160.2</v>
      </c>
      <c r="S153" s="12">
        <f>'Index CPR'!R153</f>
        <v>27183.899999999998</v>
      </c>
      <c r="T153" s="12">
        <f>'Index CPR'!S153</f>
        <v>27195.75</v>
      </c>
      <c r="U153" s="12">
        <f>'Index CPR'!T153</f>
        <v>27172.049999999996</v>
      </c>
      <c r="V153" s="12">
        <f t="shared" ref="V153" si="524">MIN(T153:U153)</f>
        <v>27172.049999999996</v>
      </c>
      <c r="W153" s="12">
        <f t="shared" ref="W153" si="525">MAX(T153:U153)</f>
        <v>27195.75</v>
      </c>
      <c r="X153" t="str">
        <f t="shared" ref="X153" si="526">_xlfn.IFS(AND(V153&gt;W152),"Bullish",AND(V153&gt;V152,V153&lt;W152,W153&gt;W152),"Mod Bullish",W153&lt;V152,"Bearish",AND(W153&lt;W152,W153&gt;V152,V153&lt;V152),"Mod Bearish",AND(W153&lt;W152,V153&gt;V152),"Inside",AND(W153&gt;W152,V153&lt;V152),"Outside")</f>
        <v>Bullish</v>
      </c>
      <c r="Y153" s="29">
        <f t="shared" ref="Y153" si="527">(W153-V153)*100/S153</f>
        <v>8.7183958151716159E-2</v>
      </c>
      <c r="Z153" s="12">
        <f t="shared" ref="Z153" si="528">(P153-Q153)*100/S153</f>
        <v>0.66767461622504498</v>
      </c>
    </row>
    <row r="154" spans="1:26" x14ac:dyDescent="0.3">
      <c r="A154" s="40">
        <v>43466</v>
      </c>
      <c r="B154" s="10" t="s">
        <v>28</v>
      </c>
      <c r="C154">
        <f>'Index CPR'!C154</f>
        <v>10881.7</v>
      </c>
      <c r="D154">
        <f>'Index CPR'!D154</f>
        <v>10923.6</v>
      </c>
      <c r="E154">
        <f>'Index CPR'!E154</f>
        <v>10807.1</v>
      </c>
      <c r="F154">
        <f>'Index CPR'!F154</f>
        <v>10910.1</v>
      </c>
      <c r="G154" s="12">
        <f>'Index CPR'!G154</f>
        <v>10880.266666666668</v>
      </c>
      <c r="H154" s="12">
        <f>'Index CPR'!H154</f>
        <v>10865.35</v>
      </c>
      <c r="I154" s="12">
        <f>'Index CPR'!I154</f>
        <v>10895.183333333336</v>
      </c>
      <c r="J154" s="12">
        <f t="shared" ref="J154:J157" si="529">MIN(H154:I154)</f>
        <v>10865.35</v>
      </c>
      <c r="K154" s="12">
        <f t="shared" ref="K154:K157" si="530">MAX(H154:I154)</f>
        <v>10895.183333333336</v>
      </c>
      <c r="L154" t="str">
        <f t="shared" ref="L154" si="531">_xlfn.IFS(AND(J154&gt;K153),"Bullish",AND(J154&gt;J153,J154&lt;K153,K154&gt;K153),"Mod Bullish",K154&lt;J153,"Bearish",AND(K154&lt;K153,K154&gt;J153,J154&lt;J153),"Mod Bearish",AND(K154&lt;K153,J154&gt;J153),"Inside",AND(K154&gt;K153,J154&lt;J153),"Outside")</f>
        <v>Outside</v>
      </c>
      <c r="M154" s="29">
        <f t="shared" ref="M154" si="532">(K154-J154)*100/G154</f>
        <v>0.27419671086495201</v>
      </c>
      <c r="N154" s="13">
        <f t="shared" ref="N154" si="533">(D154-E154)*100/G154</f>
        <v>1.0707458150535525</v>
      </c>
      <c r="O154" s="12">
        <f>'Index CPR'!N154</f>
        <v>27231.4</v>
      </c>
      <c r="P154" s="12">
        <f>'Index CPR'!O154</f>
        <v>27430.55</v>
      </c>
      <c r="Q154" s="12">
        <f>'Index CPR'!P154</f>
        <v>27019.05</v>
      </c>
      <c r="R154" s="12">
        <f>'Index CPR'!Q154</f>
        <v>27392.400000000001</v>
      </c>
      <c r="S154" s="12">
        <f>'Index CPR'!R154</f>
        <v>27280.666666666668</v>
      </c>
      <c r="T154" s="12">
        <f>'Index CPR'!S154</f>
        <v>27224.799999999999</v>
      </c>
      <c r="U154" s="12">
        <f>'Index CPR'!T154</f>
        <v>27336.533333333336</v>
      </c>
      <c r="V154" s="12">
        <f t="shared" ref="V154:V157" si="534">MIN(T154:U154)</f>
        <v>27224.799999999999</v>
      </c>
      <c r="W154" s="12">
        <f t="shared" ref="W154:W157" si="535">MAX(T154:U154)</f>
        <v>27336.533333333336</v>
      </c>
      <c r="X154" t="str">
        <f t="shared" ref="X154" si="536">_xlfn.IFS(AND(V154&gt;W153),"Bullish",AND(V154&gt;V153,V154&lt;W153,W154&gt;W153),"Mod Bullish",W154&lt;V153,"Bearish",AND(W154&lt;W153,W154&gt;V153,V154&lt;V153),"Mod Bearish",AND(W154&lt;W153,V154&gt;V153),"Inside",AND(W154&gt;W153,V154&lt;V153),"Outside")</f>
        <v>Bullish</v>
      </c>
      <c r="Y154" s="29">
        <f t="shared" ref="Y154" si="537">(W154-V154)*100/S154</f>
        <v>0.40956965861050759</v>
      </c>
      <c r="Z154" s="12">
        <f t="shared" ref="Z154" si="538">(P154-Q154)*100/S154</f>
        <v>1.5083942230150778</v>
      </c>
    </row>
    <row r="155" spans="1:26" x14ac:dyDescent="0.3">
      <c r="A155" s="40">
        <v>43467</v>
      </c>
      <c r="B155" s="10" t="s">
        <v>29</v>
      </c>
      <c r="C155">
        <f>'Index CPR'!C155</f>
        <v>10868.85</v>
      </c>
      <c r="D155">
        <f>'Index CPR'!D155</f>
        <v>10895.35</v>
      </c>
      <c r="E155">
        <f>'Index CPR'!E155</f>
        <v>10735.05</v>
      </c>
      <c r="F155">
        <f>'Index CPR'!F155</f>
        <v>10792.5</v>
      </c>
      <c r="G155" s="12">
        <f>'Index CPR'!G155</f>
        <v>10807.633333333333</v>
      </c>
      <c r="H155" s="12">
        <f>'Index CPR'!H155</f>
        <v>10815.2</v>
      </c>
      <c r="I155" s="12">
        <f>'Index CPR'!I155</f>
        <v>10800.066666666666</v>
      </c>
      <c r="J155" s="12">
        <f t="shared" si="529"/>
        <v>10800.066666666666</v>
      </c>
      <c r="K155" s="12">
        <f t="shared" si="530"/>
        <v>10815.2</v>
      </c>
      <c r="L155" t="str">
        <f t="shared" ref="L155" si="539">_xlfn.IFS(AND(J155&gt;K154),"Bullish",AND(J155&gt;J154,J155&lt;K154,K155&gt;K154),"Mod Bullish",K155&lt;J154,"Bearish",AND(K155&lt;K154,K155&gt;J154,J155&lt;J154),"Mod Bearish",AND(K155&lt;K154,J155&gt;J154),"Inside",AND(K155&gt;K154,J155&lt;J154),"Outside")</f>
        <v>Bearish</v>
      </c>
      <c r="M155" s="29">
        <f t="shared" ref="M155" si="540">(K155-J155)*100/G155</f>
        <v>0.14002448886436775</v>
      </c>
      <c r="N155" s="13">
        <f t="shared" ref="N155" si="541">(D155-E155)*100/G155</f>
        <v>1.4832109404155807</v>
      </c>
      <c r="O155" s="12">
        <f>'Index CPR'!N155</f>
        <v>27297</v>
      </c>
      <c r="P155" s="12">
        <f>'Index CPR'!O155</f>
        <v>27397.55</v>
      </c>
      <c r="Q155" s="12">
        <f>'Index CPR'!P155</f>
        <v>27077.599999999999</v>
      </c>
      <c r="R155" s="12">
        <f>'Index CPR'!Q155</f>
        <v>27174.7</v>
      </c>
      <c r="S155" s="12">
        <f>'Index CPR'!R155</f>
        <v>27216.616666666665</v>
      </c>
      <c r="T155" s="12">
        <f>'Index CPR'!S155</f>
        <v>27237.574999999997</v>
      </c>
      <c r="U155" s="12">
        <f>'Index CPR'!T155</f>
        <v>27195.658333333333</v>
      </c>
      <c r="V155" s="12">
        <f t="shared" si="534"/>
        <v>27195.658333333333</v>
      </c>
      <c r="W155" s="12">
        <f t="shared" si="535"/>
        <v>27237.574999999997</v>
      </c>
      <c r="X155" t="str">
        <f t="shared" ref="X155" si="542">_xlfn.IFS(AND(V155&gt;W154),"Bullish",AND(V155&gt;V154,V155&lt;W154,W155&gt;W154),"Mod Bullish",W155&lt;V154,"Bearish",AND(W155&lt;W154,W155&gt;V154,V155&lt;V154),"Mod Bearish",AND(W155&lt;W154,V155&gt;V154),"Inside",AND(W155&gt;W154,V155&lt;V154),"Outside")</f>
        <v>Mod Bearish</v>
      </c>
      <c r="Y155" s="29">
        <f t="shared" ref="Y155" si="543">(W155-V155)*100/S155</f>
        <v>0.15401130559332654</v>
      </c>
      <c r="Z155" s="12">
        <f t="shared" ref="Z155" si="544">(P155-Q155)*100/S155</f>
        <v>1.1755686017794305</v>
      </c>
    </row>
    <row r="156" spans="1:26" x14ac:dyDescent="0.3">
      <c r="A156" s="40">
        <v>43468</v>
      </c>
      <c r="B156" s="10" t="s">
        <v>30</v>
      </c>
      <c r="C156">
        <f>'Index CPR'!C156</f>
        <v>10796.8</v>
      </c>
      <c r="D156">
        <f>'Index CPR'!D156</f>
        <v>10814.05</v>
      </c>
      <c r="E156">
        <f>'Index CPR'!E156</f>
        <v>10661.25</v>
      </c>
      <c r="F156">
        <f>'Index CPR'!F156</f>
        <v>10672.25</v>
      </c>
      <c r="G156" s="12">
        <f>'Index CPR'!G156</f>
        <v>10715.85</v>
      </c>
      <c r="H156" s="12">
        <f>'Index CPR'!H156</f>
        <v>10737.65</v>
      </c>
      <c r="I156" s="12">
        <f>'Index CPR'!I156</f>
        <v>10694.050000000001</v>
      </c>
      <c r="J156" s="12">
        <f t="shared" si="529"/>
        <v>10694.050000000001</v>
      </c>
      <c r="K156" s="12">
        <f t="shared" si="530"/>
        <v>10737.65</v>
      </c>
      <c r="L156" t="str">
        <f t="shared" ref="L156" si="545">_xlfn.IFS(AND(J156&gt;K155),"Bullish",AND(J156&gt;J155,J156&lt;K155,K156&gt;K155),"Mod Bullish",K156&lt;J155,"Bearish",AND(K156&lt;K155,K156&gt;J155,J156&lt;J155),"Mod Bearish",AND(K156&lt;K155,J156&gt;J155),"Inside",AND(K156&gt;K155,J156&lt;J155),"Outside")</f>
        <v>Bearish</v>
      </c>
      <c r="M156" s="29">
        <f t="shared" ref="M156" si="546">(K156-J156)*100/G156</f>
        <v>0.40687392973957776</v>
      </c>
      <c r="N156" s="13">
        <f t="shared" ref="N156" si="547">(D156-E156)*100/G156</f>
        <v>1.4259251482616804</v>
      </c>
      <c r="O156" s="12">
        <f>'Index CPR'!N156</f>
        <v>27181.599999999999</v>
      </c>
      <c r="P156" s="12">
        <f>'Index CPR'!O156</f>
        <v>27206.2</v>
      </c>
      <c r="Q156" s="12">
        <f>'Index CPR'!P156</f>
        <v>26923.75</v>
      </c>
      <c r="R156" s="12">
        <f>'Index CPR'!Q156</f>
        <v>26959.85</v>
      </c>
      <c r="S156" s="12">
        <f>'Index CPR'!R156</f>
        <v>27029.933333333331</v>
      </c>
      <c r="T156" s="12">
        <f>'Index CPR'!S156</f>
        <v>27064.974999999999</v>
      </c>
      <c r="U156" s="12">
        <f>'Index CPR'!T156</f>
        <v>26994.891666666663</v>
      </c>
      <c r="V156" s="12">
        <f t="shared" si="534"/>
        <v>26994.891666666663</v>
      </c>
      <c r="W156" s="12">
        <f t="shared" si="535"/>
        <v>27064.974999999999</v>
      </c>
      <c r="X156" t="str">
        <f t="shared" ref="X156" si="548">_xlfn.IFS(AND(V156&gt;W155),"Bullish",AND(V156&gt;V155,V156&lt;W155,W156&gt;W155),"Mod Bullish",W156&lt;V155,"Bearish",AND(W156&lt;W155,W156&gt;V155,V156&lt;V155),"Mod Bearish",AND(W156&lt;W155,V156&gt;V155),"Inside",AND(W156&gt;W155,V156&lt;V155),"Outside")</f>
        <v>Bearish</v>
      </c>
      <c r="Y156" s="29">
        <f t="shared" ref="Y156" si="549">(W156-V156)*100/S156</f>
        <v>0.25928045204206607</v>
      </c>
      <c r="Z156" s="12">
        <f t="shared" ref="Z156" si="550">(P156-Q156)*100/S156</f>
        <v>1.0449526327602265</v>
      </c>
    </row>
    <row r="157" spans="1:26" x14ac:dyDescent="0.3">
      <c r="A157" s="40">
        <v>43469</v>
      </c>
      <c r="B157" s="10" t="s">
        <v>26</v>
      </c>
      <c r="C157">
        <f>'Index CPR'!C157</f>
        <v>10699.7</v>
      </c>
      <c r="D157">
        <f>'Index CPR'!D157</f>
        <v>10741.05</v>
      </c>
      <c r="E157">
        <f>'Index CPR'!E157</f>
        <v>10628.65</v>
      </c>
      <c r="F157">
        <f>'Index CPR'!F157</f>
        <v>10727.35</v>
      </c>
      <c r="G157" s="12">
        <f>'Index CPR'!G157</f>
        <v>10699.016666666665</v>
      </c>
      <c r="H157" s="12">
        <f>'Index CPR'!H157</f>
        <v>10684.849999999999</v>
      </c>
      <c r="I157" s="12">
        <f>'Index CPR'!I157</f>
        <v>10713.183333333331</v>
      </c>
      <c r="J157" s="12">
        <f t="shared" si="529"/>
        <v>10684.849999999999</v>
      </c>
      <c r="K157" s="12">
        <f t="shared" si="530"/>
        <v>10713.183333333331</v>
      </c>
      <c r="L157" t="str">
        <f t="shared" ref="L157" si="551">_xlfn.IFS(AND(J157&gt;K156),"Bullish",AND(J157&gt;J156,J157&lt;K156,K157&gt;K156),"Mod Bullish",K157&lt;J156,"Bearish",AND(K157&lt;K156,K157&gt;J156,J157&lt;J156),"Mod Bearish",AND(K157&lt;K156,J157&gt;J156),"Inside",AND(K157&gt;K156,J157&lt;J156),"Outside")</f>
        <v>Mod Bearish</v>
      </c>
      <c r="M157" s="29">
        <f t="shared" ref="M157" si="552">(K157-J157)*100/G157</f>
        <v>0.26482184499820505</v>
      </c>
      <c r="N157" s="13">
        <f t="shared" ref="N157" si="553">(D157-E157)*100/G157</f>
        <v>1.0505638368635091</v>
      </c>
      <c r="O157" s="12">
        <f>'Index CPR'!N157</f>
        <v>26999.7</v>
      </c>
      <c r="P157" s="12">
        <f>'Index CPR'!O157</f>
        <v>27274.5</v>
      </c>
      <c r="Q157" s="12">
        <f>'Index CPR'!P157</f>
        <v>26926.1</v>
      </c>
      <c r="R157" s="12">
        <f>'Index CPR'!Q157</f>
        <v>27195</v>
      </c>
      <c r="S157" s="12">
        <f>'Index CPR'!R157</f>
        <v>27131.866666666669</v>
      </c>
      <c r="T157" s="12">
        <f>'Index CPR'!S157</f>
        <v>27100.3</v>
      </c>
      <c r="U157" s="12">
        <f>'Index CPR'!T157</f>
        <v>27163.433333333338</v>
      </c>
      <c r="V157" s="12">
        <f t="shared" si="534"/>
        <v>27100.3</v>
      </c>
      <c r="W157" s="12">
        <f t="shared" si="535"/>
        <v>27163.433333333338</v>
      </c>
      <c r="X157" t="str">
        <f t="shared" ref="X157" si="554">_xlfn.IFS(AND(V157&gt;W156),"Bullish",AND(V157&gt;V156,V157&lt;W156,W157&gt;W156),"Mod Bullish",W157&lt;V156,"Bearish",AND(W157&lt;W156,W157&gt;V156,V157&lt;V156),"Mod Bearish",AND(W157&lt;W156,V157&gt;V156),"Inside",AND(W157&gt;W156,V157&lt;V156),"Outside")</f>
        <v>Bullish</v>
      </c>
      <c r="Y157" s="29">
        <f t="shared" ref="Y157" si="555">(W157-V157)*100/S157</f>
        <v>0.23269071055439852</v>
      </c>
      <c r="Z157" s="12">
        <f t="shared" ref="Z157" si="556">(P157-Q157)*100/S157</f>
        <v>1.2840988947805585</v>
      </c>
    </row>
    <row r="158" spans="1:26" x14ac:dyDescent="0.3">
      <c r="A158" s="40">
        <v>43472</v>
      </c>
      <c r="B158" s="10" t="s">
        <v>27</v>
      </c>
      <c r="C158">
        <f>'Index CPR'!C158</f>
        <v>10804.85</v>
      </c>
      <c r="D158">
        <f>'Index CPR'!D158</f>
        <v>10835.95</v>
      </c>
      <c r="E158">
        <f>'Index CPR'!E158</f>
        <v>10750.15</v>
      </c>
      <c r="F158">
        <f>'Index CPR'!F158</f>
        <v>10771.8</v>
      </c>
      <c r="G158" s="12">
        <f>'Index CPR'!G158</f>
        <v>10785.966666666665</v>
      </c>
      <c r="H158" s="12">
        <f>'Index CPR'!H158</f>
        <v>10793.05</v>
      </c>
      <c r="I158" s="12">
        <f>'Index CPR'!I158</f>
        <v>10778.883333333331</v>
      </c>
      <c r="J158" s="12">
        <f t="shared" ref="J158:J162" si="557">MIN(H158:I158)</f>
        <v>10778.883333333331</v>
      </c>
      <c r="K158" s="12">
        <f t="shared" ref="K158:K162" si="558">MAX(H158:I158)</f>
        <v>10793.05</v>
      </c>
      <c r="L158" t="str">
        <f t="shared" ref="L158" si="559">_xlfn.IFS(AND(J158&gt;K157),"Bullish",AND(J158&gt;J157,J158&lt;K157,K158&gt;K157),"Mod Bullish",K158&lt;J157,"Bearish",AND(K158&lt;K157,K158&gt;J157,J158&lt;J157),"Mod Bearish",AND(K158&lt;K157,J158&gt;J157),"Inside",AND(K158&gt;K157,J158&lt;J157),"Outside")</f>
        <v>Bullish</v>
      </c>
      <c r="M158" s="29">
        <f t="shared" ref="M158" si="560">(K158-J158)*100/G158</f>
        <v>0.1313435049864288</v>
      </c>
      <c r="N158" s="13">
        <f t="shared" ref="N158" si="561">(D158-E158)*100/G158</f>
        <v>0.79547807490598377</v>
      </c>
      <c r="O158" s="12">
        <f>'Index CPR'!N158</f>
        <v>27378.65</v>
      </c>
      <c r="P158" s="12">
        <f>'Index CPR'!O158</f>
        <v>27477.8</v>
      </c>
      <c r="Q158" s="12">
        <f>'Index CPR'!P158</f>
        <v>27279.55</v>
      </c>
      <c r="R158" s="12">
        <f>'Index CPR'!Q158</f>
        <v>27304.55</v>
      </c>
      <c r="S158" s="12">
        <f>'Index CPR'!R158</f>
        <v>27353.966666666664</v>
      </c>
      <c r="T158" s="12">
        <f>'Index CPR'!S158</f>
        <v>27378.674999999999</v>
      </c>
      <c r="U158" s="12">
        <f>'Index CPR'!T158</f>
        <v>27329.258333333328</v>
      </c>
      <c r="V158" s="12">
        <f t="shared" ref="V158:V162" si="562">MIN(T158:U158)</f>
        <v>27329.258333333328</v>
      </c>
      <c r="W158" s="12">
        <f t="shared" ref="W158:W162" si="563">MAX(T158:U158)</f>
        <v>27378.674999999999</v>
      </c>
      <c r="X158" t="str">
        <f t="shared" ref="X158" si="564">_xlfn.IFS(AND(V158&gt;W157),"Bullish",AND(V158&gt;V157,V158&lt;W157,W158&gt;W157),"Mod Bullish",W158&lt;V157,"Bearish",AND(W158&lt;W157,W158&gt;V157,V158&lt;V157),"Mod Bearish",AND(W158&lt;W157,V158&gt;V157),"Inside",AND(W158&gt;W157,V158&lt;V157),"Outside")</f>
        <v>Bullish</v>
      </c>
      <c r="Y158" s="29">
        <f t="shared" ref="Y158" si="565">(W158-V158)*100/S158</f>
        <v>0.18065630944447369</v>
      </c>
      <c r="Z158" s="12">
        <f t="shared" ref="Z158" si="566">(P158-Q158)*100/S158</f>
        <v>0.72475777431426769</v>
      </c>
    </row>
    <row r="159" spans="1:26" x14ac:dyDescent="0.3">
      <c r="A159" s="40">
        <v>43473</v>
      </c>
      <c r="B159" s="10" t="s">
        <v>28</v>
      </c>
      <c r="C159">
        <f>'Index CPR'!C159</f>
        <v>10786.25</v>
      </c>
      <c r="D159">
        <f>'Index CPR'!D159</f>
        <v>10818.45</v>
      </c>
      <c r="E159">
        <f>'Index CPR'!E159</f>
        <v>10733.25</v>
      </c>
      <c r="F159">
        <f>'Index CPR'!F159</f>
        <v>10802.15</v>
      </c>
      <c r="G159" s="12">
        <f>'Index CPR'!G159</f>
        <v>10784.616666666667</v>
      </c>
      <c r="H159" s="12">
        <f>'Index CPR'!H159</f>
        <v>10775.85</v>
      </c>
      <c r="I159" s="12">
        <f>'Index CPR'!I159</f>
        <v>10793.383333333333</v>
      </c>
      <c r="J159" s="12">
        <f t="shared" si="557"/>
        <v>10775.85</v>
      </c>
      <c r="K159" s="12">
        <f t="shared" si="558"/>
        <v>10793.383333333333</v>
      </c>
      <c r="L159" t="str">
        <f t="shared" ref="L159" si="567">_xlfn.IFS(AND(J159&gt;K158),"Bullish",AND(J159&gt;J158,J159&lt;K158,K159&gt;K158),"Mod Bullish",K159&lt;J158,"Bearish",AND(K159&lt;K158,K159&gt;J158,J159&lt;J158),"Mod Bearish",AND(K159&lt;K158,J159&gt;J158),"Inside",AND(K159&gt;K158,J159&lt;J158),"Outside")</f>
        <v>Outside</v>
      </c>
      <c r="M159" s="29">
        <f t="shared" ref="M159" si="568">(K159-J159)*100/G159</f>
        <v>0.16257725123902889</v>
      </c>
      <c r="N159" s="13">
        <f t="shared" ref="N159" si="569">(D159-E159)*100/G159</f>
        <v>0.79001417142010044</v>
      </c>
      <c r="O159" s="12">
        <f>'Index CPR'!N159</f>
        <v>27301.9</v>
      </c>
      <c r="P159" s="12">
        <f>'Index CPR'!O159</f>
        <v>27542.400000000001</v>
      </c>
      <c r="Q159" s="12">
        <f>'Index CPR'!P159</f>
        <v>27161.95</v>
      </c>
      <c r="R159" s="12">
        <f>'Index CPR'!Q159</f>
        <v>27509.5</v>
      </c>
      <c r="S159" s="12">
        <f>'Index CPR'!R159</f>
        <v>27404.616666666669</v>
      </c>
      <c r="T159" s="12">
        <f>'Index CPR'!S159</f>
        <v>27352.175000000003</v>
      </c>
      <c r="U159" s="12">
        <f>'Index CPR'!T159</f>
        <v>27457.058333333334</v>
      </c>
      <c r="V159" s="12">
        <f t="shared" si="562"/>
        <v>27352.175000000003</v>
      </c>
      <c r="W159" s="12">
        <f t="shared" si="563"/>
        <v>27457.058333333334</v>
      </c>
      <c r="X159" t="str">
        <f t="shared" ref="X159" si="570">_xlfn.IFS(AND(V159&gt;W158),"Bullish",AND(V159&gt;V158,V159&lt;W158,W159&gt;W158),"Mod Bullish",W159&lt;V158,"Bearish",AND(W159&lt;W158,W159&gt;V158,V159&lt;V158),"Mod Bearish",AND(W159&lt;W158,V159&gt;V158),"Inside",AND(W159&gt;W158,V159&lt;V158),"Outside")</f>
        <v>Mod Bullish</v>
      </c>
      <c r="Y159" s="29">
        <f t="shared" ref="Y159" si="571">(W159-V159)*100/S159</f>
        <v>0.38272140278066791</v>
      </c>
      <c r="Z159" s="12">
        <f t="shared" ref="Z159" si="572">(P159-Q159)*100/S159</f>
        <v>1.3882697380064333</v>
      </c>
    </row>
    <row r="160" spans="1:26" x14ac:dyDescent="0.3">
      <c r="A160" s="40">
        <v>43474</v>
      </c>
      <c r="B160" s="10" t="s">
        <v>29</v>
      </c>
      <c r="C160">
        <f>'Index CPR'!C160</f>
        <v>10862.4</v>
      </c>
      <c r="D160">
        <f>'Index CPR'!D160</f>
        <v>10870.4</v>
      </c>
      <c r="E160">
        <f>'Index CPR'!E160</f>
        <v>10749.4</v>
      </c>
      <c r="F160">
        <f>'Index CPR'!F160</f>
        <v>10855.15</v>
      </c>
      <c r="G160" s="12">
        <f>'Index CPR'!G160</f>
        <v>10824.983333333332</v>
      </c>
      <c r="H160" s="12">
        <f>'Index CPR'!H160</f>
        <v>10809.9</v>
      </c>
      <c r="I160" s="12">
        <f>'Index CPR'!I160</f>
        <v>10840.066666666664</v>
      </c>
      <c r="J160" s="12">
        <f t="shared" si="557"/>
        <v>10809.9</v>
      </c>
      <c r="K160" s="12">
        <f t="shared" si="558"/>
        <v>10840.066666666664</v>
      </c>
      <c r="L160" t="str">
        <f t="shared" ref="L160" si="573">_xlfn.IFS(AND(J160&gt;K159),"Bullish",AND(J160&gt;J159,J160&lt;K159,K160&gt;K159),"Mod Bullish",K160&lt;J159,"Bearish",AND(K160&lt;K159,K160&gt;J159,J160&lt;J159),"Mod Bearish",AND(K160&lt;K159,J160&gt;J159),"Inside",AND(K160&gt;K159,J160&lt;J159),"Outside")</f>
        <v>Bullish</v>
      </c>
      <c r="M160" s="29">
        <f t="shared" ref="M160" si="574">(K160-J160)*100/G160</f>
        <v>0.27867633360480226</v>
      </c>
      <c r="N160" s="13">
        <f t="shared" ref="N160" si="575">(D160-E160)*100/G160</f>
        <v>1.1177846309232193</v>
      </c>
      <c r="O160" s="12">
        <f>'Index CPR'!N160</f>
        <v>27651.25</v>
      </c>
      <c r="P160" s="12">
        <f>'Index CPR'!O160</f>
        <v>27754.45</v>
      </c>
      <c r="Q160" s="12">
        <f>'Index CPR'!P160</f>
        <v>27409.5</v>
      </c>
      <c r="R160" s="12">
        <f>'Index CPR'!Q160</f>
        <v>27720.400000000001</v>
      </c>
      <c r="S160" s="12">
        <f>'Index CPR'!R160</f>
        <v>27628.116666666669</v>
      </c>
      <c r="T160" s="12">
        <f>'Index CPR'!S160</f>
        <v>27581.974999999999</v>
      </c>
      <c r="U160" s="12">
        <f>'Index CPR'!T160</f>
        <v>27674.258333333339</v>
      </c>
      <c r="V160" s="12">
        <f t="shared" si="562"/>
        <v>27581.974999999999</v>
      </c>
      <c r="W160" s="12">
        <f t="shared" si="563"/>
        <v>27674.258333333339</v>
      </c>
      <c r="X160" t="str">
        <f t="shared" ref="X160" si="576">_xlfn.IFS(AND(V160&gt;W159),"Bullish",AND(V160&gt;V159,V160&lt;W159,W160&gt;W159),"Mod Bullish",W160&lt;V159,"Bearish",AND(W160&lt;W159,W160&gt;V159,V160&lt;V159),"Mod Bearish",AND(W160&lt;W159,V160&gt;V159),"Inside",AND(W160&gt;W159,V160&lt;V159),"Outside")</f>
        <v>Bullish</v>
      </c>
      <c r="Y160" s="29">
        <f t="shared" ref="Y160" si="577">(W160-V160)*100/S160</f>
        <v>0.3340196309677525</v>
      </c>
      <c r="Z160" s="12">
        <f t="shared" ref="Z160" si="578">(P160-Q160)*100/S160</f>
        <v>1.2485469211015132</v>
      </c>
    </row>
    <row r="161" spans="1:26" x14ac:dyDescent="0.3">
      <c r="A161" s="40">
        <v>43475</v>
      </c>
      <c r="B161" s="10" t="s">
        <v>30</v>
      </c>
      <c r="C161">
        <f>'Index CPR'!C161</f>
        <v>10859.35</v>
      </c>
      <c r="D161">
        <f>'Index CPR'!D161</f>
        <v>10859.35</v>
      </c>
      <c r="E161">
        <f>'Index CPR'!E161</f>
        <v>10801.8</v>
      </c>
      <c r="F161">
        <f>'Index CPR'!F161</f>
        <v>10821.6</v>
      </c>
      <c r="G161" s="12">
        <f>'Index CPR'!G161</f>
        <v>10827.583333333334</v>
      </c>
      <c r="H161" s="12">
        <f>'Index CPR'!H161</f>
        <v>10830.575000000001</v>
      </c>
      <c r="I161" s="12">
        <f>'Index CPR'!I161</f>
        <v>10824.591666666667</v>
      </c>
      <c r="J161" s="12">
        <f t="shared" si="557"/>
        <v>10824.591666666667</v>
      </c>
      <c r="K161" s="12">
        <f t="shared" si="558"/>
        <v>10830.575000000001</v>
      </c>
      <c r="L161" t="str">
        <f t="shared" ref="L161" si="579">_xlfn.IFS(AND(J161&gt;K160),"Bullish",AND(J161&gt;J160,J161&lt;K160,K161&gt;K160),"Mod Bullish",K161&lt;J160,"Bearish",AND(K161&lt;K160,K161&gt;J160,J161&lt;J160),"Mod Bearish",AND(K161&lt;K160,J161&gt;J160),"Inside",AND(K161&gt;K160,J161&lt;J160),"Outside")</f>
        <v>Inside</v>
      </c>
      <c r="M161" s="29">
        <f t="shared" ref="M161" si="580">(K161-J161)*100/G161</f>
        <v>5.5260099591323782E-2</v>
      </c>
      <c r="N161" s="13">
        <f t="shared" ref="N161" si="581">(D161-E161)*100/G161</f>
        <v>0.53151287991319474</v>
      </c>
      <c r="O161" s="12">
        <f>'Index CPR'!N161</f>
        <v>27713.55</v>
      </c>
      <c r="P161" s="12">
        <f>'Index CPR'!O161</f>
        <v>27713.55</v>
      </c>
      <c r="Q161" s="12">
        <f>'Index CPR'!P161</f>
        <v>27488.2</v>
      </c>
      <c r="R161" s="12">
        <f>'Index CPR'!Q161</f>
        <v>27528.55</v>
      </c>
      <c r="S161" s="12">
        <f>'Index CPR'!R161</f>
        <v>27576.766666666666</v>
      </c>
      <c r="T161" s="12">
        <f>'Index CPR'!S161</f>
        <v>27600.875</v>
      </c>
      <c r="U161" s="12">
        <f>'Index CPR'!T161</f>
        <v>27552.658333333333</v>
      </c>
      <c r="V161" s="12">
        <f t="shared" si="562"/>
        <v>27552.658333333333</v>
      </c>
      <c r="W161" s="12">
        <f t="shared" si="563"/>
        <v>27600.875</v>
      </c>
      <c r="X161" t="str">
        <f t="shared" ref="X161" si="582">_xlfn.IFS(AND(V161&gt;W160),"Bullish",AND(V161&gt;V160,V161&lt;W160,W161&gt;W160),"Mod Bullish",W161&lt;V160,"Bearish",AND(W161&lt;W160,W161&gt;V160,V161&lt;V160),"Mod Bearish",AND(W161&lt;W160,V161&gt;V160),"Inside",AND(W161&gt;W160,V161&lt;V160),"Outside")</f>
        <v>Mod Bearish</v>
      </c>
      <c r="Y161" s="29">
        <f t="shared" ref="Y161" si="583">(W161-V161)*100/S161</f>
        <v>0.17484525016831978</v>
      </c>
      <c r="Z161" s="12">
        <f t="shared" ref="Z161" si="584">(P161-Q161)*100/S161</f>
        <v>0.81717339354504415</v>
      </c>
    </row>
    <row r="162" spans="1:26" x14ac:dyDescent="0.3">
      <c r="A162" s="40">
        <v>43476</v>
      </c>
      <c r="B162" s="10" t="s">
        <v>26</v>
      </c>
      <c r="C162">
        <f>'Index CPR'!C162</f>
        <v>10834.75</v>
      </c>
      <c r="D162">
        <f>'Index CPR'!D162</f>
        <v>10850.15</v>
      </c>
      <c r="E162">
        <f>'Index CPR'!E162</f>
        <v>10739.4</v>
      </c>
      <c r="F162">
        <f>'Index CPR'!F162</f>
        <v>10794.95</v>
      </c>
      <c r="G162" s="12">
        <f>'Index CPR'!G162</f>
        <v>10794.833333333334</v>
      </c>
      <c r="H162" s="12">
        <f>'Index CPR'!H162</f>
        <v>10794.775</v>
      </c>
      <c r="I162" s="12">
        <f>'Index CPR'!I162</f>
        <v>10794.891666666668</v>
      </c>
      <c r="J162" s="12">
        <f t="shared" si="557"/>
        <v>10794.775</v>
      </c>
      <c r="K162" s="12">
        <f t="shared" si="558"/>
        <v>10794.891666666668</v>
      </c>
      <c r="L162" t="str">
        <f t="shared" ref="L162:L163" si="585">_xlfn.IFS(AND(J162&gt;K161),"Bullish",AND(J162&gt;J161,J162&lt;K161,K162&gt;K161),"Mod Bullish",K162&lt;J161,"Bearish",AND(K162&lt;K161,K162&gt;J161,J162&lt;J161),"Mod Bearish",AND(K162&lt;K161,J162&gt;J161),"Inside",AND(K162&gt;K161,J162&lt;J161),"Outside")</f>
        <v>Bearish</v>
      </c>
      <c r="M162" s="29">
        <f t="shared" ref="M162:M163" si="586">(K162-J162)*100/G162</f>
        <v>1.0807639457327447E-3</v>
      </c>
      <c r="N162" s="13">
        <f t="shared" ref="N162:N163" si="587">(D162-E162)*100/G162</f>
        <v>1.0259537741820932</v>
      </c>
      <c r="O162" s="12">
        <f>'Index CPR'!N162</f>
        <v>27602.799999999999</v>
      </c>
      <c r="P162" s="12">
        <f>'Index CPR'!O162</f>
        <v>27612.45</v>
      </c>
      <c r="Q162" s="12">
        <f>'Index CPR'!P162</f>
        <v>27382.45</v>
      </c>
      <c r="R162" s="12">
        <f>'Index CPR'!Q162</f>
        <v>27453.9</v>
      </c>
      <c r="S162" s="12">
        <f>'Index CPR'!R162</f>
        <v>27482.933333333334</v>
      </c>
      <c r="T162" s="12">
        <f>'Index CPR'!S162</f>
        <v>27497.45</v>
      </c>
      <c r="U162" s="12">
        <f>'Index CPR'!T162</f>
        <v>27468.416666666668</v>
      </c>
      <c r="V162" s="12">
        <f t="shared" si="562"/>
        <v>27468.416666666668</v>
      </c>
      <c r="W162" s="12">
        <f t="shared" si="563"/>
        <v>27497.45</v>
      </c>
      <c r="X162" t="str">
        <f t="shared" ref="X162:X163" si="588">_xlfn.IFS(AND(V162&gt;W161),"Bullish",AND(V162&gt;V161,V162&lt;W161,W162&gt;W161),"Mod Bullish",W162&lt;V161,"Bearish",AND(W162&lt;W161,W162&gt;V161,V162&lt;V161),"Mod Bearish",AND(W162&lt;W161,V162&gt;V161),"Inside",AND(W162&gt;W161,V162&lt;V161),"Outside")</f>
        <v>Bearish</v>
      </c>
      <c r="Y162" s="29">
        <f t="shared" ref="Y162:Y163" si="589">(W162-V162)*100/S162</f>
        <v>0.10564131921871336</v>
      </c>
      <c r="Z162" s="12">
        <f t="shared" ref="Z162:Z163" si="590">(P162-Q162)*100/S162</f>
        <v>0.83688301103230123</v>
      </c>
    </row>
    <row r="163" spans="1:26" x14ac:dyDescent="0.3">
      <c r="A163" s="40">
        <v>43479</v>
      </c>
      <c r="B163" s="10" t="s">
        <v>27</v>
      </c>
      <c r="C163">
        <f>'Index CPR'!C163</f>
        <v>10807</v>
      </c>
      <c r="D163">
        <f>'Index CPR'!D163</f>
        <v>10808</v>
      </c>
      <c r="E163">
        <f>'Index CPR'!E163</f>
        <v>10692.35</v>
      </c>
      <c r="F163">
        <f>'Index CPR'!F163</f>
        <v>10737.6</v>
      </c>
      <c r="G163" s="12">
        <f>'Index CPR'!G163</f>
        <v>10745.983333333332</v>
      </c>
      <c r="H163" s="12">
        <f>'Index CPR'!H163</f>
        <v>10750.174999999999</v>
      </c>
      <c r="I163" s="12">
        <f>'Index CPR'!I163</f>
        <v>10741.791666666664</v>
      </c>
      <c r="J163" s="12">
        <f t="shared" ref="J163:J167" si="591">MIN(H163:I163)</f>
        <v>10741.791666666664</v>
      </c>
      <c r="K163" s="12">
        <f t="shared" ref="K163:K167" si="592">MAX(H163:I163)</f>
        <v>10750.174999999999</v>
      </c>
      <c r="L163" t="str">
        <f t="shared" si="585"/>
        <v>Bearish</v>
      </c>
      <c r="M163" s="29">
        <f t="shared" si="586"/>
        <v>7.8013645408610333E-2</v>
      </c>
      <c r="N163" s="13">
        <f t="shared" si="587"/>
        <v>1.0762160745332721</v>
      </c>
      <c r="O163" s="12">
        <f>'Index CPR'!N163</f>
        <v>27389.200000000001</v>
      </c>
      <c r="P163" s="12">
        <f>'Index CPR'!O163</f>
        <v>27389.8</v>
      </c>
      <c r="Q163" s="12">
        <f>'Index CPR'!P163</f>
        <v>27182.2</v>
      </c>
      <c r="R163" s="12">
        <f>'Index CPR'!Q163</f>
        <v>27248.25</v>
      </c>
      <c r="S163" s="12">
        <f>'Index CPR'!R163</f>
        <v>27273.416666666668</v>
      </c>
      <c r="T163" s="12">
        <f>'Index CPR'!S163</f>
        <v>27286</v>
      </c>
      <c r="U163" s="12">
        <f>'Index CPR'!T163</f>
        <v>27260.833333333336</v>
      </c>
      <c r="V163" s="12">
        <f t="shared" ref="V163:V167" si="593">MIN(T163:U163)</f>
        <v>27260.833333333336</v>
      </c>
      <c r="W163" s="12">
        <f t="shared" ref="W163:W167" si="594">MAX(T163:U163)</f>
        <v>27286</v>
      </c>
      <c r="X163" t="str">
        <f t="shared" si="588"/>
        <v>Bearish</v>
      </c>
      <c r="Y163" s="29">
        <f t="shared" si="589"/>
        <v>9.2275445259569266E-2</v>
      </c>
      <c r="Z163" s="12">
        <f t="shared" si="590"/>
        <v>0.76118075904191884</v>
      </c>
    </row>
    <row r="164" spans="1:26" x14ac:dyDescent="0.3">
      <c r="A164" s="40">
        <v>43480</v>
      </c>
      <c r="B164" s="10" t="s">
        <v>28</v>
      </c>
      <c r="C164">
        <f>'Index CPR'!C164</f>
        <v>10777.55</v>
      </c>
      <c r="D164">
        <f>'Index CPR'!D164</f>
        <v>10896.95</v>
      </c>
      <c r="E164">
        <f>'Index CPR'!E164</f>
        <v>10777.55</v>
      </c>
      <c r="F164">
        <f>'Index CPR'!F164</f>
        <v>10886.8</v>
      </c>
      <c r="G164" s="12">
        <f>'Index CPR'!G164</f>
        <v>10853.766666666666</v>
      </c>
      <c r="H164" s="12">
        <f>'Index CPR'!H164</f>
        <v>10837.25</v>
      </c>
      <c r="I164" s="12">
        <f>'Index CPR'!I164</f>
        <v>10870.283333333333</v>
      </c>
      <c r="J164" s="12">
        <f t="shared" si="591"/>
        <v>10837.25</v>
      </c>
      <c r="K164" s="12">
        <f t="shared" si="592"/>
        <v>10870.283333333333</v>
      </c>
      <c r="L164" t="str">
        <f t="shared" ref="L164" si="595">_xlfn.IFS(AND(J164&gt;K163),"Bullish",AND(J164&gt;J163,J164&lt;K163,K164&gt;K163),"Mod Bullish",K164&lt;J163,"Bearish",AND(K164&lt;K163,K164&gt;J163,J164&lt;J163),"Mod Bearish",AND(K164&lt;K163,J164&gt;J163),"Inside",AND(K164&gt;K163,J164&lt;J163),"Outside")</f>
        <v>Bullish</v>
      </c>
      <c r="M164" s="29">
        <f t="shared" ref="M164" si="596">(K164-J164)*100/G164</f>
        <v>0.30434902783365081</v>
      </c>
      <c r="N164" s="13">
        <f t="shared" ref="N164" si="597">(D164-E164)*100/G164</f>
        <v>1.1000789280526404</v>
      </c>
      <c r="O164" s="12">
        <f>'Index CPR'!N164</f>
        <v>27317.55</v>
      </c>
      <c r="P164" s="12">
        <f>'Index CPR'!O164</f>
        <v>27447.55</v>
      </c>
      <c r="Q164" s="12">
        <f>'Index CPR'!P164</f>
        <v>27317.1</v>
      </c>
      <c r="R164" s="12">
        <f>'Index CPR'!Q164</f>
        <v>27400.75</v>
      </c>
      <c r="S164" s="12">
        <f>'Index CPR'!R164</f>
        <v>27388.466666666664</v>
      </c>
      <c r="T164" s="12">
        <f>'Index CPR'!S164</f>
        <v>27382.324999999997</v>
      </c>
      <c r="U164" s="12">
        <f>'Index CPR'!T164</f>
        <v>27394.60833333333</v>
      </c>
      <c r="V164" s="12">
        <f t="shared" si="593"/>
        <v>27382.324999999997</v>
      </c>
      <c r="W164" s="12">
        <f t="shared" si="594"/>
        <v>27394.60833333333</v>
      </c>
      <c r="X164" t="str">
        <f t="shared" ref="X164" si="598">_xlfn.IFS(AND(V164&gt;W163),"Bullish",AND(V164&gt;V163,V164&lt;W163,W164&gt;W163),"Mod Bullish",W164&lt;V163,"Bearish",AND(W164&lt;W163,W164&gt;V163,V164&lt;V163),"Mod Bearish",AND(W164&lt;W163,V164&gt;V163),"Inside",AND(W164&gt;W163,V164&lt;V163),"Outside")</f>
        <v>Bullish</v>
      </c>
      <c r="Y164" s="29">
        <f t="shared" ref="Y164" si="599">(W164-V164)*100/S164</f>
        <v>4.4848561559973604E-2</v>
      </c>
      <c r="Z164" s="12">
        <f t="shared" ref="Z164" si="600">(P164-Q164)*100/S164</f>
        <v>0.47629537493884561</v>
      </c>
    </row>
    <row r="165" spans="1:26" x14ac:dyDescent="0.3">
      <c r="A165" s="40">
        <v>43481</v>
      </c>
      <c r="B165" s="10" t="s">
        <v>29</v>
      </c>
      <c r="C165">
        <f>'Index CPR'!C165</f>
        <v>10899.65</v>
      </c>
      <c r="D165">
        <f>'Index CPR'!D165</f>
        <v>10928.15</v>
      </c>
      <c r="E165">
        <f>'Index CPR'!E165</f>
        <v>10876.9</v>
      </c>
      <c r="F165">
        <f>'Index CPR'!F165</f>
        <v>10890.3</v>
      </c>
      <c r="G165" s="12">
        <f>'Index CPR'!G165</f>
        <v>10898.449999999999</v>
      </c>
      <c r="H165" s="12">
        <f>'Index CPR'!H165</f>
        <v>10902.525</v>
      </c>
      <c r="I165" s="12">
        <f>'Index CPR'!I165</f>
        <v>10894.374999999998</v>
      </c>
      <c r="J165" s="12">
        <f t="shared" si="591"/>
        <v>10894.374999999998</v>
      </c>
      <c r="K165" s="12">
        <f t="shared" si="592"/>
        <v>10902.525</v>
      </c>
      <c r="L165" t="str">
        <f t="shared" ref="L165" si="601">_xlfn.IFS(AND(J165&gt;K164),"Bullish",AND(J165&gt;J164,J165&lt;K164,K165&gt;K164),"Mod Bullish",K165&lt;J164,"Bearish",AND(K165&lt;K164,K165&gt;J164,J165&lt;J164),"Mod Bearish",AND(K165&lt;K164,J165&gt;J164),"Inside",AND(K165&gt;K164,J165&lt;J164),"Outside")</f>
        <v>Bullish</v>
      </c>
      <c r="M165" s="29">
        <f t="shared" ref="M165" si="602">(K165-J165)*100/G165</f>
        <v>7.4781276236542404E-2</v>
      </c>
      <c r="N165" s="13">
        <f t="shared" ref="N165" si="603">(D165-E165)*100/G165</f>
        <v>0.47025035670209991</v>
      </c>
      <c r="O165" s="12">
        <f>'Index CPR'!N165</f>
        <v>27405.65</v>
      </c>
      <c r="P165" s="12">
        <f>'Index CPR'!O165</f>
        <v>27554.75</v>
      </c>
      <c r="Q165" s="12">
        <f>'Index CPR'!P165</f>
        <v>27403.05</v>
      </c>
      <c r="R165" s="12">
        <f>'Index CPR'!Q165</f>
        <v>27483.7</v>
      </c>
      <c r="S165" s="12">
        <f>'Index CPR'!R165</f>
        <v>27480.5</v>
      </c>
      <c r="T165" s="12">
        <f>'Index CPR'!S165</f>
        <v>27478.9</v>
      </c>
      <c r="U165" s="12">
        <f>'Index CPR'!T165</f>
        <v>27482.1</v>
      </c>
      <c r="V165" s="12">
        <f t="shared" si="593"/>
        <v>27478.9</v>
      </c>
      <c r="W165" s="12">
        <f t="shared" si="594"/>
        <v>27482.1</v>
      </c>
      <c r="X165" t="str">
        <f t="shared" ref="X165" si="604">_xlfn.IFS(AND(V165&gt;W164),"Bullish",AND(V165&gt;V164,V165&lt;W164,W165&gt;W164),"Mod Bullish",W165&lt;V164,"Bearish",AND(W165&lt;W164,W165&gt;V164,V165&lt;V164),"Mod Bearish",AND(W165&lt;W164,V165&gt;V164),"Inside",AND(W165&gt;W164,V165&lt;V164),"Outside")</f>
        <v>Bullish</v>
      </c>
      <c r="Y165" s="29">
        <f t="shared" ref="Y165" si="605">(W165-V165)*100/S165</f>
        <v>1.1644620731053254E-2</v>
      </c>
      <c r="Z165" s="12">
        <f t="shared" ref="Z165" si="606">(P165-Q165)*100/S165</f>
        <v>0.55202780153199804</v>
      </c>
    </row>
    <row r="166" spans="1:26" x14ac:dyDescent="0.3">
      <c r="A166" s="40">
        <v>43482</v>
      </c>
      <c r="B166" s="10" t="s">
        <v>30</v>
      </c>
      <c r="C166">
        <f>'Index CPR'!C166</f>
        <v>10920.85</v>
      </c>
      <c r="D166">
        <f>'Index CPR'!D166</f>
        <v>10930.65</v>
      </c>
      <c r="E166">
        <f>'Index CPR'!E166</f>
        <v>10844.65</v>
      </c>
      <c r="F166">
        <f>'Index CPR'!F166</f>
        <v>10905.2</v>
      </c>
      <c r="G166" s="12">
        <f>'Index CPR'!G166</f>
        <v>10893.5</v>
      </c>
      <c r="H166" s="12">
        <f>'Index CPR'!H166</f>
        <v>10887.65</v>
      </c>
      <c r="I166" s="12">
        <f>'Index CPR'!I166</f>
        <v>10899.35</v>
      </c>
      <c r="J166" s="12">
        <f t="shared" si="591"/>
        <v>10887.65</v>
      </c>
      <c r="K166" s="12">
        <f t="shared" si="592"/>
        <v>10899.35</v>
      </c>
      <c r="L166" t="str">
        <f t="shared" ref="L166" si="607">_xlfn.IFS(AND(J166&gt;K165),"Bullish",AND(J166&gt;J165,J166&lt;K165,K166&gt;K165),"Mod Bullish",K166&lt;J165,"Bearish",AND(K166&lt;K165,K166&gt;J165,J166&lt;J165),"Mod Bearish",AND(K166&lt;K165,J166&gt;J165),"Inside",AND(K166&gt;K165,J166&lt;J165),"Outside")</f>
        <v>Mod Bearish</v>
      </c>
      <c r="M166" s="29">
        <f t="shared" ref="M166" si="608">(K166-J166)*100/G166</f>
        <v>0.10740349749851497</v>
      </c>
      <c r="N166" s="13">
        <f t="shared" ref="N166" si="609">(D166-E166)*100/G166</f>
        <v>0.78946160554459077</v>
      </c>
      <c r="O166" s="12">
        <f>'Index CPR'!N166</f>
        <v>27568.6</v>
      </c>
      <c r="P166" s="12">
        <f>'Index CPR'!O166</f>
        <v>27611.55</v>
      </c>
      <c r="Q166" s="12">
        <f>'Index CPR'!P166</f>
        <v>27335.15</v>
      </c>
      <c r="R166" s="12">
        <f>'Index CPR'!Q166</f>
        <v>27528.75</v>
      </c>
      <c r="S166" s="12">
        <f>'Index CPR'!R166</f>
        <v>27491.816666666666</v>
      </c>
      <c r="T166" s="12">
        <f>'Index CPR'!S166</f>
        <v>27473.35</v>
      </c>
      <c r="U166" s="12">
        <f>'Index CPR'!T166</f>
        <v>27510.283333333333</v>
      </c>
      <c r="V166" s="12">
        <f t="shared" si="593"/>
        <v>27473.35</v>
      </c>
      <c r="W166" s="12">
        <f t="shared" si="594"/>
        <v>27510.283333333333</v>
      </c>
      <c r="X166" t="str">
        <f t="shared" ref="X166" si="610">_xlfn.IFS(AND(V166&gt;W165),"Bullish",AND(V166&gt;V165,V166&lt;W165,W166&gt;W165),"Mod Bullish",W166&lt;V165,"Bearish",AND(W166&lt;W165,W166&gt;V165,V166&lt;V165),"Mod Bearish",AND(W166&lt;W165,V166&gt;V165),"Inside",AND(W166&gt;W165,V166&lt;V165),"Outside")</f>
        <v>Outside</v>
      </c>
      <c r="Y166" s="29">
        <f t="shared" ref="Y166" si="611">(W166-V166)*100/S166</f>
        <v>0.13434300752527317</v>
      </c>
      <c r="Z166" s="12">
        <f t="shared" ref="Z166" si="612">(P166-Q166)*100/S166</f>
        <v>1.0053900888082374</v>
      </c>
    </row>
    <row r="167" spans="1:26" x14ac:dyDescent="0.3">
      <c r="A167" s="40">
        <v>43483</v>
      </c>
      <c r="B167" s="10" t="s">
        <v>26</v>
      </c>
      <c r="C167">
        <f>'Index CPR'!C167</f>
        <v>10914.85</v>
      </c>
      <c r="D167">
        <f>'Index CPR'!D167</f>
        <v>10928.2</v>
      </c>
      <c r="E167">
        <f>'Index CPR'!E167</f>
        <v>10852.2</v>
      </c>
      <c r="F167">
        <f>'Index CPR'!F167</f>
        <v>10906.95</v>
      </c>
      <c r="G167" s="12">
        <f>'Index CPR'!G167</f>
        <v>10895.783333333335</v>
      </c>
      <c r="H167" s="12">
        <f>'Index CPR'!H167</f>
        <v>10890.2</v>
      </c>
      <c r="I167" s="12">
        <f>'Index CPR'!I167</f>
        <v>10901.366666666669</v>
      </c>
      <c r="J167" s="12">
        <f t="shared" si="591"/>
        <v>10890.2</v>
      </c>
      <c r="K167" s="12">
        <f t="shared" si="592"/>
        <v>10901.366666666669</v>
      </c>
      <c r="L167" t="str">
        <f t="shared" ref="L167:L176" si="613">_xlfn.IFS(AND(J167&gt;K166),"Bullish",AND(J167&gt;J166,J167&lt;K166,K167&gt;K166),"Mod Bullish",K167&lt;J166,"Bearish",AND(K167&lt;K166,K167&gt;J166,J167&lt;J166),"Mod Bearish",AND(K167&lt;K166,J167&gt;J166),"Inside",AND(K167&gt;K166,J167&lt;J166),"Outside")</f>
        <v>Mod Bullish</v>
      </c>
      <c r="M167" s="29">
        <f t="shared" ref="M167:M172" si="614">(K167-J167)*100/G167</f>
        <v>0.10248612995548319</v>
      </c>
      <c r="N167" s="13">
        <f t="shared" ref="N167:N172" si="615">(D167-E167)*100/G167</f>
        <v>0.6975175411894815</v>
      </c>
      <c r="O167" s="12">
        <f>'Index CPR'!N167</f>
        <v>27550.05</v>
      </c>
      <c r="P167" s="12">
        <f>'Index CPR'!O167</f>
        <v>27576.45</v>
      </c>
      <c r="Q167" s="12">
        <f>'Index CPR'!P167</f>
        <v>27410.65</v>
      </c>
      <c r="R167" s="12">
        <f>'Index CPR'!Q167</f>
        <v>27456.7</v>
      </c>
      <c r="S167" s="12">
        <f>'Index CPR'!R167</f>
        <v>27481.266666666666</v>
      </c>
      <c r="T167" s="12">
        <f>'Index CPR'!S167</f>
        <v>27493.550000000003</v>
      </c>
      <c r="U167" s="12">
        <f>'Index CPR'!T167</f>
        <v>27468.98333333333</v>
      </c>
      <c r="V167" s="12">
        <f t="shared" si="593"/>
        <v>27468.98333333333</v>
      </c>
      <c r="W167" s="12">
        <f t="shared" si="594"/>
        <v>27493.550000000003</v>
      </c>
      <c r="X167" t="str">
        <f t="shared" ref="X167" si="616">_xlfn.IFS(AND(V167&gt;W166),"Bullish",AND(V167&gt;V166,V167&lt;W166,W167&gt;W166),"Mod Bullish",W167&lt;V166,"Bearish",AND(W167&lt;W166,W167&gt;V166,V167&lt;V166),"Mod Bearish",AND(W167&lt;W166,V167&gt;V166),"Inside",AND(W167&gt;W166,V167&lt;V166),"Outside")</f>
        <v>Mod Bearish</v>
      </c>
      <c r="Y167" s="29">
        <f t="shared" ref="Y167" si="617">(W167-V167)*100/S167</f>
        <v>8.9394229766239452E-2</v>
      </c>
      <c r="Z167" s="12">
        <f t="shared" ref="Z167" si="618">(P167-Q167)*100/S167</f>
        <v>0.60332007986045988</v>
      </c>
    </row>
    <row r="168" spans="1:26" x14ac:dyDescent="0.3">
      <c r="A168" s="39">
        <v>43486</v>
      </c>
      <c r="B168" s="10" t="s">
        <v>27</v>
      </c>
      <c r="C168">
        <f>'Index CPR'!C168</f>
        <v>10919.35</v>
      </c>
      <c r="D168">
        <f>'Index CPR'!D168</f>
        <v>10987.45</v>
      </c>
      <c r="E168">
        <f>'Index CPR'!E168</f>
        <v>10885.75</v>
      </c>
      <c r="F168">
        <f>'Index CPR'!F168</f>
        <v>10961.85</v>
      </c>
      <c r="G168" s="12">
        <f>'Index CPR'!G168</f>
        <v>10945.016666666668</v>
      </c>
      <c r="H168" s="12">
        <f>'Index CPR'!H168</f>
        <v>10936.6</v>
      </c>
      <c r="I168" s="12">
        <f>'Index CPR'!I168</f>
        <v>10953.433333333336</v>
      </c>
      <c r="J168" s="12">
        <f t="shared" ref="J168:J172" si="619">MIN(H168:I168)</f>
        <v>10936.6</v>
      </c>
      <c r="K168" s="12">
        <f t="shared" ref="K168:K172" si="620">MAX(H168:I168)</f>
        <v>10953.433333333336</v>
      </c>
      <c r="L168" t="str">
        <f t="shared" si="613"/>
        <v>Bullish</v>
      </c>
      <c r="M168" s="29">
        <f t="shared" si="614"/>
        <v>0.15379906532807858</v>
      </c>
      <c r="N168" s="13">
        <f t="shared" si="615"/>
        <v>0.92918999666515545</v>
      </c>
      <c r="O168" s="12">
        <f>'Index CPR'!N168</f>
        <v>27514.55</v>
      </c>
      <c r="P168" s="12">
        <f>'Index CPR'!O168</f>
        <v>27622.2</v>
      </c>
      <c r="Q168" s="12">
        <f>'Index CPR'!P168</f>
        <v>27388.5</v>
      </c>
      <c r="R168" s="12">
        <f>'Index CPR'!Q168</f>
        <v>27533.599999999999</v>
      </c>
      <c r="S168" s="12">
        <f>'Index CPR'!R168</f>
        <v>27514.766666666663</v>
      </c>
      <c r="T168" s="12">
        <f>'Index CPR'!S168</f>
        <v>27505.35</v>
      </c>
      <c r="U168" s="12">
        <f>'Index CPR'!T168</f>
        <v>27524.183333333327</v>
      </c>
      <c r="V168" s="12">
        <f t="shared" ref="V168:V172" si="621">MIN(T168:U168)</f>
        <v>27505.35</v>
      </c>
      <c r="W168" s="12">
        <f t="shared" ref="W168:W172" si="622">MAX(T168:U168)</f>
        <v>27524.183333333327</v>
      </c>
      <c r="X168" t="str">
        <f t="shared" ref="X168" si="623">_xlfn.IFS(AND(V168&gt;W167),"Bullish",AND(V168&gt;V167,V168&lt;W167,W168&gt;W167),"Mod Bullish",W168&lt;V167,"Bearish",AND(W168&lt;W167,W168&gt;V167,V168&lt;V167),"Mod Bearish",AND(W168&lt;W167,V168&gt;V167),"Inside",AND(W168&gt;W167,V168&lt;V167),"Outside")</f>
        <v>Bullish</v>
      </c>
      <c r="Y168" s="29">
        <f t="shared" ref="Y168" si="624">(W168-V168)*100/S168</f>
        <v>6.8448093932573728E-2</v>
      </c>
      <c r="Z168" s="12">
        <f t="shared" ref="Z168" si="625">(P168-Q168)*100/S168</f>
        <v>0.84936210010867164</v>
      </c>
    </row>
    <row r="169" spans="1:26" x14ac:dyDescent="0.3">
      <c r="A169" s="39">
        <v>43487</v>
      </c>
      <c r="B169" s="10" t="s">
        <v>28</v>
      </c>
      <c r="C169">
        <f>'Index CPR'!C169</f>
        <v>10949.8</v>
      </c>
      <c r="D169">
        <f>'Index CPR'!D169</f>
        <v>10949.8</v>
      </c>
      <c r="E169">
        <f>'Index CPR'!E169</f>
        <v>10864.15</v>
      </c>
      <c r="F169">
        <f>'Index CPR'!F169</f>
        <v>10922.75</v>
      </c>
      <c r="G169" s="12">
        <f>'Index CPR'!G169</f>
        <v>10912.233333333332</v>
      </c>
      <c r="H169" s="12">
        <f>'Index CPR'!H169</f>
        <v>10906.974999999999</v>
      </c>
      <c r="I169" s="12">
        <f>'Index CPR'!I169</f>
        <v>10917.491666666665</v>
      </c>
      <c r="J169" s="12">
        <f t="shared" ref="J169" si="626">MIN(H169:I169)</f>
        <v>10906.974999999999</v>
      </c>
      <c r="K169" s="12">
        <f t="shared" ref="K169" si="627">MAX(H169:I169)</f>
        <v>10917.491666666665</v>
      </c>
      <c r="L169" t="str">
        <f t="shared" si="613"/>
        <v>Bearish</v>
      </c>
      <c r="M169" s="29">
        <f t="shared" si="614"/>
        <v>9.6375016418879356E-2</v>
      </c>
      <c r="N169" s="13">
        <f t="shared" si="615"/>
        <v>0.78489890550971519</v>
      </c>
      <c r="O169" s="12">
        <f>'Index CPR'!N169</f>
        <v>27526.55</v>
      </c>
      <c r="P169" s="12">
        <f>'Index CPR'!O169</f>
        <v>27533.35</v>
      </c>
      <c r="Q169" s="12">
        <f>'Index CPR'!P169</f>
        <v>27385.4</v>
      </c>
      <c r="R169" s="12">
        <f>'Index CPR'!Q169</f>
        <v>27482.25</v>
      </c>
      <c r="S169" s="12">
        <f>'Index CPR'!R169</f>
        <v>27467</v>
      </c>
      <c r="T169" s="12">
        <f>'Index CPR'!S169</f>
        <v>27459.375</v>
      </c>
      <c r="U169" s="12">
        <f>'Index CPR'!T169</f>
        <v>27474.625</v>
      </c>
      <c r="V169" s="12">
        <f t="shared" ref="V169" si="628">MIN(T169:U169)</f>
        <v>27459.375</v>
      </c>
      <c r="W169" s="12">
        <f t="shared" ref="W169" si="629">MAX(T169:U169)</f>
        <v>27474.625</v>
      </c>
      <c r="X169" t="str">
        <f t="shared" ref="X169" si="630">_xlfn.IFS(AND(V169&gt;W168),"Bullish",AND(V169&gt;V168,V169&lt;W168,W169&gt;W168),"Mod Bullish",W169&lt;V168,"Bearish",AND(W169&lt;W168,W169&gt;V168,V169&lt;V168),"Mod Bearish",AND(W169&lt;W168,V169&gt;V168),"Inside",AND(W169&gt;W168,V169&lt;V168),"Outside")</f>
        <v>Bearish</v>
      </c>
      <c r="Y169" s="29">
        <f t="shared" ref="Y169" si="631">(W169-V169)*100/S169</f>
        <v>5.5521170859576946E-2</v>
      </c>
      <c r="Z169" s="12">
        <f t="shared" ref="Z169" si="632">(P169-Q169)*100/S169</f>
        <v>0.53864637565077034</v>
      </c>
    </row>
    <row r="170" spans="1:26" x14ac:dyDescent="0.3">
      <c r="A170" s="39">
        <v>43488</v>
      </c>
      <c r="B170" s="10" t="s">
        <v>29</v>
      </c>
      <c r="C170">
        <f>'Index CPR'!C170</f>
        <v>10931.05</v>
      </c>
      <c r="D170">
        <f>'Index CPR'!D170</f>
        <v>10944.8</v>
      </c>
      <c r="E170">
        <f>'Index CPR'!E170</f>
        <v>10811.95</v>
      </c>
      <c r="F170">
        <f>'Index CPR'!F170</f>
        <v>10831.5</v>
      </c>
      <c r="G170" s="12">
        <f>'Index CPR'!G170</f>
        <v>10862.75</v>
      </c>
      <c r="H170" s="12">
        <f>'Index CPR'!H170</f>
        <v>10878.375</v>
      </c>
      <c r="I170" s="12">
        <f>'Index CPR'!I170</f>
        <v>10847.125</v>
      </c>
      <c r="J170" s="12">
        <f t="shared" si="619"/>
        <v>10847.125</v>
      </c>
      <c r="K170" s="12">
        <f t="shared" si="620"/>
        <v>10878.375</v>
      </c>
      <c r="L170" t="str">
        <f t="shared" si="613"/>
        <v>Bearish</v>
      </c>
      <c r="M170" s="29">
        <f t="shared" si="614"/>
        <v>0.28768037559549836</v>
      </c>
      <c r="N170" s="13">
        <f t="shared" si="615"/>
        <v>1.2229868127315693</v>
      </c>
      <c r="O170" s="12">
        <f>'Index CPR'!N170</f>
        <v>27493.1</v>
      </c>
      <c r="P170" s="12">
        <f>'Index CPR'!O170</f>
        <v>27564.7</v>
      </c>
      <c r="Q170" s="12">
        <f>'Index CPR'!P170</f>
        <v>27189.599999999999</v>
      </c>
      <c r="R170" s="12">
        <f>'Index CPR'!Q170</f>
        <v>27250.75</v>
      </c>
      <c r="S170" s="12">
        <f>'Index CPR'!R170</f>
        <v>27335.016666666666</v>
      </c>
      <c r="T170" s="12">
        <f>'Index CPR'!S170</f>
        <v>27377.15</v>
      </c>
      <c r="U170" s="12">
        <f>'Index CPR'!T170</f>
        <v>27292.883333333331</v>
      </c>
      <c r="V170" s="12">
        <f t="shared" si="621"/>
        <v>27292.883333333331</v>
      </c>
      <c r="W170" s="12">
        <f t="shared" si="622"/>
        <v>27377.15</v>
      </c>
      <c r="X170" t="str">
        <f t="shared" ref="X170" si="633">_xlfn.IFS(AND(V170&gt;W169),"Bullish",AND(V170&gt;V169,V170&lt;W169,W170&gt;W169),"Mod Bullish",W170&lt;V169,"Bearish",AND(W170&lt;W169,W170&gt;V169,V170&lt;V169),"Mod Bearish",AND(W170&lt;W169,V170&gt;V169),"Inside",AND(W170&gt;W169,V170&lt;V169),"Outside")</f>
        <v>Bearish</v>
      </c>
      <c r="Y170" s="29">
        <f t="shared" ref="Y170" si="634">(W170-V170)*100/S170</f>
        <v>0.30827369777838093</v>
      </c>
      <c r="Z170" s="12">
        <f t="shared" ref="Z170" si="635">(P170-Q170)*100/S170</f>
        <v>1.3722325637262662</v>
      </c>
    </row>
    <row r="171" spans="1:26" x14ac:dyDescent="0.3">
      <c r="A171" s="39">
        <v>43489</v>
      </c>
      <c r="B171" s="10" t="s">
        <v>30</v>
      </c>
      <c r="C171">
        <f>'Index CPR'!C171</f>
        <v>10844.05</v>
      </c>
      <c r="D171">
        <f>'Index CPR'!D171</f>
        <v>10866.6</v>
      </c>
      <c r="E171">
        <f>'Index CPR'!E171</f>
        <v>10798.65</v>
      </c>
      <c r="F171">
        <f>'Index CPR'!F171</f>
        <v>10849.8</v>
      </c>
      <c r="G171" s="12">
        <f>'Index CPR'!G171</f>
        <v>10838.35</v>
      </c>
      <c r="H171" s="12">
        <f>'Index CPR'!H171</f>
        <v>10832.625</v>
      </c>
      <c r="I171" s="12">
        <f>'Index CPR'!I171</f>
        <v>10844.075000000001</v>
      </c>
      <c r="J171" s="12">
        <f t="shared" si="619"/>
        <v>10832.625</v>
      </c>
      <c r="K171" s="12">
        <f t="shared" si="620"/>
        <v>10844.075000000001</v>
      </c>
      <c r="L171" t="str">
        <f t="shared" si="613"/>
        <v>Bearish</v>
      </c>
      <c r="M171" s="29">
        <f t="shared" si="614"/>
        <v>0.1056433866778682</v>
      </c>
      <c r="N171" s="13">
        <f t="shared" si="615"/>
        <v>0.62694044757735934</v>
      </c>
      <c r="O171" s="12">
        <f>'Index CPR'!N171</f>
        <v>27273.5</v>
      </c>
      <c r="P171" s="12">
        <f>'Index CPR'!O171</f>
        <v>27342.35</v>
      </c>
      <c r="Q171" s="12">
        <f>'Index CPR'!P171</f>
        <v>27142.799999999999</v>
      </c>
      <c r="R171" s="12">
        <f>'Index CPR'!Q171</f>
        <v>27266.400000000001</v>
      </c>
      <c r="S171" s="12">
        <f>'Index CPR'!R171</f>
        <v>27250.516666666663</v>
      </c>
      <c r="T171" s="12">
        <f>'Index CPR'!S171</f>
        <v>27242.574999999997</v>
      </c>
      <c r="U171" s="12">
        <f>'Index CPR'!T171</f>
        <v>27258.458333333328</v>
      </c>
      <c r="V171" s="12">
        <f t="shared" si="621"/>
        <v>27242.574999999997</v>
      </c>
      <c r="W171" s="12">
        <f t="shared" si="622"/>
        <v>27258.458333333328</v>
      </c>
      <c r="X171" t="str">
        <f t="shared" ref="X171" si="636">_xlfn.IFS(AND(V171&gt;W170),"Bullish",AND(V171&gt;V170,V171&lt;W170,W171&gt;W170),"Mod Bullish",W171&lt;V170,"Bearish",AND(W171&lt;W170,W171&gt;V170,V171&lt;V170),"Mod Bearish",AND(W171&lt;W170,V171&gt;V170),"Inside",AND(W171&gt;W170,V171&lt;V170),"Outside")</f>
        <v>Bearish</v>
      </c>
      <c r="Y171" s="29">
        <f t="shared" ref="Y171" si="637">(W171-V171)*100/S171</f>
        <v>5.8286356650111448E-2</v>
      </c>
      <c r="Z171" s="12">
        <f t="shared" ref="Z171" si="638">(P171-Q171)*100/S171</f>
        <v>0.73227969377950375</v>
      </c>
    </row>
    <row r="172" spans="1:26" x14ac:dyDescent="0.3">
      <c r="A172" s="39">
        <v>43490</v>
      </c>
      <c r="B172" s="10" t="s">
        <v>26</v>
      </c>
      <c r="C172">
        <f>'Index CPR'!C172</f>
        <v>10859.75</v>
      </c>
      <c r="D172">
        <f>'Index CPR'!D172</f>
        <v>10931.7</v>
      </c>
      <c r="E172">
        <f>'Index CPR'!E172</f>
        <v>10756.45</v>
      </c>
      <c r="F172">
        <f>'Index CPR'!F172</f>
        <v>10780.55</v>
      </c>
      <c r="G172" s="12">
        <f>'Index CPR'!G172</f>
        <v>10822.9</v>
      </c>
      <c r="H172" s="12">
        <f>'Index CPR'!H172</f>
        <v>10844.075000000001</v>
      </c>
      <c r="I172" s="12">
        <f>'Index CPR'!I172</f>
        <v>10801.724999999999</v>
      </c>
      <c r="J172" s="12">
        <f t="shared" si="619"/>
        <v>10801.724999999999</v>
      </c>
      <c r="K172" s="12">
        <f t="shared" si="620"/>
        <v>10844.075000000001</v>
      </c>
      <c r="L172" t="s">
        <v>480</v>
      </c>
      <c r="M172" s="29">
        <f t="shared" si="614"/>
        <v>0.39129992885457859</v>
      </c>
      <c r="N172" s="13">
        <f t="shared" si="615"/>
        <v>1.6192517717062895</v>
      </c>
      <c r="O172" s="12">
        <f>'Index CPR'!N172</f>
        <v>27261.45</v>
      </c>
      <c r="P172" s="12">
        <f>'Index CPR'!O172</f>
        <v>27433.55</v>
      </c>
      <c r="Q172" s="12">
        <f>'Index CPR'!P172</f>
        <v>27045.200000000001</v>
      </c>
      <c r="R172" s="12">
        <f>'Index CPR'!Q172</f>
        <v>27115.3</v>
      </c>
      <c r="S172" s="12">
        <f>'Index CPR'!R172</f>
        <v>27198.016666666666</v>
      </c>
      <c r="T172" s="12">
        <f>'Index CPR'!S172</f>
        <v>27239.375</v>
      </c>
      <c r="U172" s="12">
        <f>'Index CPR'!T172</f>
        <v>27156.658333333333</v>
      </c>
      <c r="V172" s="12">
        <f t="shared" si="621"/>
        <v>27156.658333333333</v>
      </c>
      <c r="W172" s="12">
        <f t="shared" si="622"/>
        <v>27239.375</v>
      </c>
      <c r="X172" t="str">
        <f t="shared" ref="X172" si="639">_xlfn.IFS(AND(V172&gt;W171),"Bullish",AND(V172&gt;V171,V172&lt;W171,W172&gt;W171),"Mod Bullish",W172&lt;V171,"Bearish",AND(W172&lt;W171,W172&gt;V171,V172&lt;V171),"Mod Bearish",AND(W172&lt;W171,V172&gt;V171),"Inside",AND(W172&gt;W171,V172&lt;V171),"Outside")</f>
        <v>Bearish</v>
      </c>
      <c r="Y172" s="29">
        <f t="shared" ref="Y172" si="640">(W172-V172)*100/S172</f>
        <v>0.30412756812537367</v>
      </c>
      <c r="Z172" s="12">
        <f t="shared" ref="Z172" si="641">(P172-Q172)*100/S172</f>
        <v>1.4278614678398678</v>
      </c>
    </row>
    <row r="173" spans="1:26" x14ac:dyDescent="0.3">
      <c r="A173" s="39">
        <v>43493</v>
      </c>
      <c r="B173" s="10" t="s">
        <v>27</v>
      </c>
      <c r="C173">
        <f>'Index CPR'!C173</f>
        <v>10792.45</v>
      </c>
      <c r="D173">
        <f>'Index CPR'!D173</f>
        <v>10804.45</v>
      </c>
      <c r="E173">
        <f>'Index CPR'!E173</f>
        <v>10630.95</v>
      </c>
      <c r="F173">
        <f>'Index CPR'!F173</f>
        <v>10661.55</v>
      </c>
      <c r="G173" s="12">
        <f>'Index CPR'!G173</f>
        <v>10698.983333333334</v>
      </c>
      <c r="H173" s="12">
        <f>'Index CPR'!H173</f>
        <v>10717.7</v>
      </c>
      <c r="I173" s="12">
        <f>'Index CPR'!I173</f>
        <v>10680.266666666666</v>
      </c>
      <c r="J173" s="12">
        <f t="shared" ref="J173:J177" si="642">MIN(H173:I173)</f>
        <v>10680.266666666666</v>
      </c>
      <c r="K173" s="12">
        <f t="shared" ref="K173:K177" si="643">MAX(H173:I173)</f>
        <v>10717.7</v>
      </c>
      <c r="L173" t="str">
        <f t="shared" si="613"/>
        <v>Bearish</v>
      </c>
      <c r="M173" s="29">
        <f t="shared" ref="M173" si="644">(K173-J173)*100/G173</f>
        <v>0.34987748057059287</v>
      </c>
      <c r="N173" s="13">
        <f t="shared" ref="N173" si="645">(D173-E173)*100/G173</f>
        <v>1.6216494090560005</v>
      </c>
      <c r="O173" s="12">
        <f>'Index CPR'!N173</f>
        <v>27041.45</v>
      </c>
      <c r="P173" s="12">
        <f>'Index CPR'!O173</f>
        <v>27134.2</v>
      </c>
      <c r="Q173" s="12">
        <f>'Index CPR'!P173</f>
        <v>26587.95</v>
      </c>
      <c r="R173" s="12">
        <f>'Index CPR'!Q173</f>
        <v>26653.05</v>
      </c>
      <c r="S173" s="12">
        <f>'Index CPR'!R173</f>
        <v>26791.733333333334</v>
      </c>
      <c r="T173" s="12">
        <f>'Index CPR'!S173</f>
        <v>26861.075000000001</v>
      </c>
      <c r="U173" s="12">
        <f>'Index CPR'!T173</f>
        <v>26722.391666666666</v>
      </c>
      <c r="V173" s="12">
        <f t="shared" ref="V173:V177" si="646">MIN(T173:U173)</f>
        <v>26722.391666666666</v>
      </c>
      <c r="W173" s="12">
        <f t="shared" ref="W173:W177" si="647">MAX(T173:U173)</f>
        <v>26861.075000000001</v>
      </c>
      <c r="X173" t="str">
        <f t="shared" ref="X173" si="648">_xlfn.IFS(AND(V173&gt;W172),"Bullish",AND(V173&gt;V172,V173&lt;W172,W173&gt;W172),"Mod Bullish",W173&lt;V172,"Bearish",AND(W173&lt;W172,W173&gt;V172,V173&lt;V172),"Mod Bearish",AND(W173&lt;W172,V173&gt;V172),"Inside",AND(W173&gt;W172,V173&lt;V172),"Outside")</f>
        <v>Bearish</v>
      </c>
      <c r="Y173" s="29">
        <f t="shared" ref="Y173" si="649">(W173-V173)*100/S173</f>
        <v>0.51763479282167002</v>
      </c>
      <c r="Z173" s="12">
        <f t="shared" ref="Z173" si="650">(P173-Q173)*100/S173</f>
        <v>2.0388751754272461</v>
      </c>
    </row>
    <row r="174" spans="1:26" x14ac:dyDescent="0.3">
      <c r="A174" s="39">
        <v>43494</v>
      </c>
      <c r="B174" s="10" t="s">
        <v>28</v>
      </c>
      <c r="C174">
        <f>'Index CPR'!C174</f>
        <v>10653.7</v>
      </c>
      <c r="D174">
        <f>'Index CPR'!D174</f>
        <v>10690.35</v>
      </c>
      <c r="E174">
        <f>'Index CPR'!E174</f>
        <v>10583.65</v>
      </c>
      <c r="F174">
        <f>'Index CPR'!F174</f>
        <v>10652.2</v>
      </c>
      <c r="G174" s="12">
        <f>'Index CPR'!G174</f>
        <v>10642.066666666668</v>
      </c>
      <c r="H174" s="12">
        <f>'Index CPR'!H174</f>
        <v>10637</v>
      </c>
      <c r="I174" s="12">
        <f>'Index CPR'!I174</f>
        <v>10647.133333333335</v>
      </c>
      <c r="J174" s="12">
        <f t="shared" si="642"/>
        <v>10637</v>
      </c>
      <c r="K174" s="12">
        <f t="shared" si="643"/>
        <v>10647.133333333335</v>
      </c>
      <c r="L174" t="str">
        <f t="shared" si="613"/>
        <v>Bearish</v>
      </c>
      <c r="M174" s="29">
        <f t="shared" ref="M174" si="651">(K174-J174)*100/G174</f>
        <v>9.5219600202984034E-2</v>
      </c>
      <c r="N174" s="13">
        <f t="shared" ref="N174" si="652">(D174-E174)*100/G174</f>
        <v>1.0026248034529701</v>
      </c>
      <c r="O174" s="12">
        <f>'Index CPR'!N174</f>
        <v>26616.25</v>
      </c>
      <c r="P174" s="12">
        <f>'Index CPR'!O174</f>
        <v>26743.85</v>
      </c>
      <c r="Q174" s="12">
        <f>'Index CPR'!P174</f>
        <v>26441.55</v>
      </c>
      <c r="R174" s="12">
        <f>'Index CPR'!Q174</f>
        <v>26573.4</v>
      </c>
      <c r="S174" s="12">
        <f>'Index CPR'!R174</f>
        <v>26586.266666666663</v>
      </c>
      <c r="T174" s="12">
        <f>'Index CPR'!S174</f>
        <v>26592.699999999997</v>
      </c>
      <c r="U174" s="12">
        <f>'Index CPR'!T174</f>
        <v>26579.833333333328</v>
      </c>
      <c r="V174" s="12">
        <f t="shared" si="646"/>
        <v>26579.833333333328</v>
      </c>
      <c r="W174" s="12">
        <f t="shared" si="647"/>
        <v>26592.699999999997</v>
      </c>
      <c r="X174" t="str">
        <f t="shared" ref="X174" si="653">_xlfn.IFS(AND(V174&gt;W173),"Bullish",AND(V174&gt;V173,V174&lt;W173,W174&gt;W173),"Mod Bullish",W174&lt;V173,"Bearish",AND(W174&lt;W173,W174&gt;V173,V174&lt;V173),"Mod Bearish",AND(W174&lt;W173,V174&gt;V173),"Inside",AND(W174&gt;W173,V174&lt;V173),"Outside")</f>
        <v>Bearish</v>
      </c>
      <c r="Y174" s="29">
        <f t="shared" ref="Y174" si="654">(W174-V174)*100/S174</f>
        <v>4.8395913679751733E-2</v>
      </c>
      <c r="Z174" s="12">
        <f t="shared" ref="Z174" si="655">(P174-Q174)*100/S174</f>
        <v>1.1370532154445627</v>
      </c>
    </row>
    <row r="175" spans="1:26" x14ac:dyDescent="0.3">
      <c r="A175" s="39">
        <v>43495</v>
      </c>
      <c r="B175" s="10" t="s">
        <v>29</v>
      </c>
      <c r="C175">
        <f>'Index CPR'!C175</f>
        <v>10702.25</v>
      </c>
      <c r="D175">
        <f>'Index CPR'!D175</f>
        <v>10710.2</v>
      </c>
      <c r="E175">
        <f>'Index CPR'!E175</f>
        <v>10612.85</v>
      </c>
      <c r="F175">
        <f>'Index CPR'!F175</f>
        <v>10651.8</v>
      </c>
      <c r="G175" s="12">
        <f>'Index CPR'!G175</f>
        <v>10658.283333333335</v>
      </c>
      <c r="H175" s="12">
        <f>'Index CPR'!H175</f>
        <v>10661.525000000001</v>
      </c>
      <c r="I175" s="12">
        <f>'Index CPR'!I175</f>
        <v>10655.041666666668</v>
      </c>
      <c r="J175" s="12">
        <f t="shared" si="642"/>
        <v>10655.041666666668</v>
      </c>
      <c r="K175" s="12">
        <f t="shared" si="643"/>
        <v>10661.525000000001</v>
      </c>
      <c r="L175" t="str">
        <f t="shared" si="613"/>
        <v>Bullish</v>
      </c>
      <c r="M175" s="29">
        <f t="shared" ref="M175" si="656">(K175-J175)*100/G175</f>
        <v>6.0829057837646541E-2</v>
      </c>
      <c r="N175" s="13">
        <f t="shared" ref="N175" si="657">(D175-E175)*100/G175</f>
        <v>0.91337410496062077</v>
      </c>
      <c r="O175" s="12">
        <f>'Index CPR'!N175</f>
        <v>26789.75</v>
      </c>
      <c r="P175" s="12">
        <f>'Index CPR'!O175</f>
        <v>26916.25</v>
      </c>
      <c r="Q175" s="12">
        <f>'Index CPR'!P175</f>
        <v>26693.7</v>
      </c>
      <c r="R175" s="12">
        <f>'Index CPR'!Q175</f>
        <v>26825.5</v>
      </c>
      <c r="S175" s="12">
        <f>'Index CPR'!R175</f>
        <v>26811.816666666666</v>
      </c>
      <c r="T175" s="12">
        <f>'Index CPR'!S175</f>
        <v>26804.974999999999</v>
      </c>
      <c r="U175" s="12">
        <f>'Index CPR'!T175</f>
        <v>26818.658333333333</v>
      </c>
      <c r="V175" s="12">
        <f t="shared" si="646"/>
        <v>26804.974999999999</v>
      </c>
      <c r="W175" s="12">
        <f t="shared" si="647"/>
        <v>26818.658333333333</v>
      </c>
      <c r="X175" t="str">
        <f t="shared" ref="X175" si="658">_xlfn.IFS(AND(V175&gt;W174),"Bullish",AND(V175&gt;V174,V175&lt;W174,W175&gt;W174),"Mod Bullish",W175&lt;V174,"Bearish",AND(W175&lt;W174,W175&gt;V174,V175&lt;V174),"Mod Bearish",AND(W175&lt;W174,V175&gt;V174),"Inside",AND(W175&gt;W174,V175&lt;V174),"Outside")</f>
        <v>Bullish</v>
      </c>
      <c r="Y175" s="29">
        <f t="shared" ref="Y175" si="659">(W175-V175)*100/S175</f>
        <v>5.1034711684963423E-2</v>
      </c>
      <c r="Z175" s="12">
        <f t="shared" ref="Z175" si="660">(P175-Q175)*100/S175</f>
        <v>0.83004446422565903</v>
      </c>
    </row>
    <row r="176" spans="1:26" x14ac:dyDescent="0.3">
      <c r="A176" s="39">
        <v>43496</v>
      </c>
      <c r="B176" s="10" t="s">
        <v>30</v>
      </c>
      <c r="C176">
        <f>'Index CPR'!C176</f>
        <v>10690.55</v>
      </c>
      <c r="D176">
        <f>'Index CPR'!D176</f>
        <v>10838.05</v>
      </c>
      <c r="E176">
        <f>'Index CPR'!E176</f>
        <v>10678.55</v>
      </c>
      <c r="F176">
        <f>'Index CPR'!F176</f>
        <v>10830.95</v>
      </c>
      <c r="G176" s="12">
        <f>'Index CPR'!G176</f>
        <v>10782.516666666666</v>
      </c>
      <c r="H176" s="12">
        <f>'Index CPR'!H176</f>
        <v>10758.3</v>
      </c>
      <c r="I176" s="12">
        <f>'Index CPR'!I176</f>
        <v>10806.733333333334</v>
      </c>
      <c r="J176" s="12">
        <f t="shared" si="642"/>
        <v>10758.3</v>
      </c>
      <c r="K176" s="12">
        <f t="shared" si="643"/>
        <v>10806.733333333334</v>
      </c>
      <c r="L176" t="str">
        <f t="shared" si="613"/>
        <v>Bullish</v>
      </c>
      <c r="M176" s="29">
        <f t="shared" ref="M176" si="661">(K176-J176)*100/G176</f>
        <v>0.44918394128767997</v>
      </c>
      <c r="N176" s="13">
        <f t="shared" ref="N176" si="662">(D176-E176)*100/G176</f>
        <v>1.4792464962570582</v>
      </c>
      <c r="O176" s="12">
        <f>'Index CPR'!N176</f>
        <v>26969.15</v>
      </c>
      <c r="P176" s="12">
        <f>'Index CPR'!O176</f>
        <v>27325.05</v>
      </c>
      <c r="Q176" s="12">
        <f>'Index CPR'!P176</f>
        <v>26891.05</v>
      </c>
      <c r="R176" s="12">
        <f>'Index CPR'!Q176</f>
        <v>27295.45</v>
      </c>
      <c r="S176" s="12">
        <f>'Index CPR'!R176</f>
        <v>27170.516666666666</v>
      </c>
      <c r="T176" s="12">
        <f>'Index CPR'!S176</f>
        <v>27108.05</v>
      </c>
      <c r="U176" s="12">
        <f>'Index CPR'!T176</f>
        <v>27232.983333333334</v>
      </c>
      <c r="V176" s="12">
        <f t="shared" si="646"/>
        <v>27108.05</v>
      </c>
      <c r="W176" s="12">
        <f t="shared" si="647"/>
        <v>27232.983333333334</v>
      </c>
      <c r="X176" t="str">
        <f t="shared" ref="X176" si="663">_xlfn.IFS(AND(V176&gt;W175),"Bullish",AND(V176&gt;V175,V176&lt;W175,W176&gt;W175),"Mod Bullish",W176&lt;V175,"Bearish",AND(W176&lt;W175,W176&gt;V175,V176&lt;V175),"Mod Bearish",AND(W176&lt;W175,V176&gt;V175),"Inside",AND(W176&gt;W175,V176&lt;V175),"Outside")</f>
        <v>Bullish</v>
      </c>
      <c r="Y176" s="29">
        <f t="shared" ref="Y176" si="664">(W176-V176)*100/S176</f>
        <v>0.45981213705297336</v>
      </c>
      <c r="Z176" s="12">
        <f t="shared" ref="Z176" si="665">(P176-Q176)*100/S176</f>
        <v>1.5973196436578621</v>
      </c>
    </row>
    <row r="177" spans="1:26" x14ac:dyDescent="0.3">
      <c r="A177" s="39">
        <v>43497</v>
      </c>
      <c r="B177" s="10" t="s">
        <v>26</v>
      </c>
      <c r="C177">
        <f>'Index CPR'!C177</f>
        <v>10851.35</v>
      </c>
      <c r="D177">
        <f>'Index CPR'!D177</f>
        <v>10983.45</v>
      </c>
      <c r="E177">
        <f>'Index CPR'!E177</f>
        <v>10813.45</v>
      </c>
      <c r="F177">
        <f>'Index CPR'!F177</f>
        <v>10893.65</v>
      </c>
      <c r="G177" s="12">
        <f>'Index CPR'!G177</f>
        <v>10896.85</v>
      </c>
      <c r="H177" s="12">
        <f>'Index CPR'!H177</f>
        <v>10898.45</v>
      </c>
      <c r="I177" s="12">
        <f>'Index CPR'!I177</f>
        <v>10895.25</v>
      </c>
      <c r="J177" s="12">
        <f t="shared" si="642"/>
        <v>10895.25</v>
      </c>
      <c r="K177" s="12">
        <f t="shared" si="643"/>
        <v>10898.45</v>
      </c>
      <c r="L177" t="str">
        <f t="shared" ref="L177" si="666">_xlfn.IFS(AND(J177&gt;K176),"Bullish",AND(J177&gt;J176,J177&lt;K176,K177&gt;K176),"Mod Bullish",K177&lt;J176,"Bearish",AND(K177&lt;K176,K177&gt;J176,J177&lt;J176),"Mod Bearish",AND(K177&lt;K176,J177&gt;J176),"Inside",AND(K177&gt;K176,J177&lt;J176),"Outside")</f>
        <v>Bullish</v>
      </c>
      <c r="M177" s="29">
        <f t="shared" ref="M177" si="667">(K177-J177)*100/G177</f>
        <v>2.9366284752022166E-2</v>
      </c>
      <c r="N177" s="13">
        <f t="shared" ref="N177" si="668">(D177-E177)*100/G177</f>
        <v>1.560083877450823</v>
      </c>
      <c r="O177" s="12">
        <f>'Index CPR'!N177</f>
        <v>27334.55</v>
      </c>
      <c r="P177" s="12">
        <f>'Index CPR'!O177</f>
        <v>27533.05</v>
      </c>
      <c r="Q177" s="12">
        <f>'Index CPR'!P177</f>
        <v>26930.45</v>
      </c>
      <c r="R177" s="12">
        <f>'Index CPR'!Q177</f>
        <v>27085.95</v>
      </c>
      <c r="S177" s="12">
        <f>'Index CPR'!R177</f>
        <v>27183.149999999998</v>
      </c>
      <c r="T177" s="12">
        <f>'Index CPR'!S177</f>
        <v>27231.75</v>
      </c>
      <c r="U177" s="12">
        <f>'Index CPR'!T177</f>
        <v>27134.549999999996</v>
      </c>
      <c r="V177" s="12">
        <f t="shared" si="646"/>
        <v>27134.549999999996</v>
      </c>
      <c r="W177" s="12">
        <f t="shared" si="647"/>
        <v>27231.75</v>
      </c>
      <c r="X177" t="str">
        <f t="shared" ref="X177" si="669">_xlfn.IFS(AND(V177&gt;W176),"Bullish",AND(V177&gt;V176,V177&lt;W176,W177&gt;W176),"Mod Bullish",W177&lt;V176,"Bearish",AND(W177&lt;W176,W177&gt;V176,V177&lt;V176),"Mod Bearish",AND(W177&lt;W176,V177&gt;V176),"Inside",AND(W177&gt;W176,V177&lt;V176),"Outside")</f>
        <v>Inside</v>
      </c>
      <c r="Y177" s="29">
        <f t="shared" ref="Y177" si="670">(W177-V177)*100/S177</f>
        <v>0.35757445329185311</v>
      </c>
      <c r="Z177" s="12">
        <f t="shared" ref="Z177" si="671">(P177-Q177)*100/S177</f>
        <v>2.2168144604286057</v>
      </c>
    </row>
    <row r="178" spans="1:26" x14ac:dyDescent="0.3">
      <c r="A178" s="39">
        <v>43500</v>
      </c>
      <c r="B178" s="10" t="s">
        <v>27</v>
      </c>
      <c r="C178">
        <f>'Index CPR'!C178</f>
        <v>10876.75</v>
      </c>
      <c r="D178">
        <f>'Index CPR'!D178</f>
        <v>10927.9</v>
      </c>
      <c r="E178">
        <f>'Index CPR'!E178</f>
        <v>10814.15</v>
      </c>
      <c r="F178">
        <f>'Index CPR'!F178</f>
        <v>10912.25</v>
      </c>
      <c r="G178" s="12">
        <f>'Index CPR'!G178</f>
        <v>10884.766666666666</v>
      </c>
      <c r="H178" s="12">
        <f>'Index CPR'!H178</f>
        <v>10871.025</v>
      </c>
      <c r="I178" s="12">
        <f>'Index CPR'!I178</f>
        <v>10898.508333333333</v>
      </c>
      <c r="J178" s="12">
        <f t="shared" ref="J178:J182" si="672">MIN(H178:I178)</f>
        <v>10871.025</v>
      </c>
      <c r="K178" s="12">
        <f t="shared" ref="K178:K182" si="673">MAX(H178:I178)</f>
        <v>10898.508333333333</v>
      </c>
      <c r="L178" t="str">
        <f t="shared" ref="L178" si="674">_xlfn.IFS(AND(J178&gt;K177),"Bullish",AND(J178&gt;J177,J178&lt;K177,K178&gt;K177),"Mod Bullish",K178&lt;J177,"Bearish",AND(K178&lt;K177,K178&gt;J177,J178&lt;J177),"Mod Bearish",AND(K178&lt;K177,J178&gt;J177),"Inside",AND(K178&gt;K177,J178&lt;J177),"Outside")</f>
        <v>Outside</v>
      </c>
      <c r="M178" s="29">
        <f t="shared" ref="M178" si="675">(K178-J178)*100/G178</f>
        <v>0.25249354602609986</v>
      </c>
      <c r="N178" s="13">
        <f t="shared" ref="N178" si="676">(D178-E178)*100/G178</f>
        <v>1.0450384788527085</v>
      </c>
      <c r="O178" s="12">
        <f>'Index CPR'!N178</f>
        <v>26974</v>
      </c>
      <c r="P178" s="12">
        <f>'Index CPR'!O178</f>
        <v>27243.8</v>
      </c>
      <c r="Q178" s="12">
        <f>'Index CPR'!P178</f>
        <v>26825.55</v>
      </c>
      <c r="R178" s="12">
        <f>'Index CPR'!Q178</f>
        <v>27186.6</v>
      </c>
      <c r="S178" s="12">
        <f>'Index CPR'!R178</f>
        <v>27085.316666666666</v>
      </c>
      <c r="T178" s="12">
        <f>'Index CPR'!S178</f>
        <v>27034.674999999999</v>
      </c>
      <c r="U178" s="12">
        <f>'Index CPR'!T178</f>
        <v>27135.958333333332</v>
      </c>
      <c r="V178" s="12">
        <f t="shared" ref="V178:V182" si="677">MIN(T178:U178)</f>
        <v>27034.674999999999</v>
      </c>
      <c r="W178" s="12">
        <f t="shared" ref="W178:W182" si="678">MAX(T178:U178)</f>
        <v>27135.958333333332</v>
      </c>
      <c r="X178" t="str">
        <f t="shared" ref="X178" si="679">_xlfn.IFS(AND(V178&gt;W177),"Bullish",AND(V178&gt;V177,V178&lt;W177,W178&gt;W177),"Mod Bullish",W178&lt;V177,"Bearish",AND(W178&lt;W177,W178&gt;V177,V178&lt;V177),"Mod Bearish",AND(W178&lt;W177,V178&gt;V177),"Inside",AND(W178&gt;W177,V178&lt;V177),"Outside")</f>
        <v>Mod Bearish</v>
      </c>
      <c r="Y178" s="29">
        <f t="shared" ref="Y178" si="680">(W178-V178)*100/S178</f>
        <v>0.37394184672014608</v>
      </c>
      <c r="Z178" s="12">
        <f t="shared" ref="Z178" si="681">(P178-Q178)*100/S178</f>
        <v>1.5441946097485784</v>
      </c>
    </row>
    <row r="179" spans="1:26" x14ac:dyDescent="0.3">
      <c r="A179" s="39">
        <v>43501</v>
      </c>
      <c r="B179" s="10" t="s">
        <v>28</v>
      </c>
      <c r="C179">
        <f>'Index CPR'!C179</f>
        <v>10908.65</v>
      </c>
      <c r="D179">
        <f>'Index CPR'!D179</f>
        <v>10956.7</v>
      </c>
      <c r="E179">
        <f>'Index CPR'!E179</f>
        <v>10886.7</v>
      </c>
      <c r="F179">
        <f>'Index CPR'!F179</f>
        <v>10934.35</v>
      </c>
      <c r="G179" s="12">
        <f>'Index CPR'!G179</f>
        <v>10925.916666666666</v>
      </c>
      <c r="H179" s="12">
        <f>'Index CPR'!H179</f>
        <v>10921.7</v>
      </c>
      <c r="I179" s="12">
        <f>'Index CPR'!I179</f>
        <v>10930.133333333331</v>
      </c>
      <c r="J179" s="12">
        <f t="shared" si="672"/>
        <v>10921.7</v>
      </c>
      <c r="K179" s="12">
        <f t="shared" si="673"/>
        <v>10930.133333333331</v>
      </c>
      <c r="L179" t="str">
        <f t="shared" ref="L179" si="682">_xlfn.IFS(AND(J179&gt;K178),"Bullish",AND(J179&gt;J178,J179&lt;K178,K179&gt;K178),"Mod Bullish",K179&lt;J178,"Bearish",AND(K179&lt;K178,K179&gt;J178,J179&lt;J178),"Mod Bearish",AND(K179&lt;K178,J179&gt;J178),"Inside",AND(K179&gt;K178,J179&lt;J178),"Outside")</f>
        <v>Bullish</v>
      </c>
      <c r="M179" s="29">
        <f t="shared" ref="M179" si="683">(K179-J179)*100/G179</f>
        <v>7.7186506090234988E-2</v>
      </c>
      <c r="N179" s="13">
        <f t="shared" ref="N179" si="684">(D179-E179)*100/G179</f>
        <v>0.64067850904958401</v>
      </c>
      <c r="O179" s="12">
        <f>'Index CPR'!N179</f>
        <v>27226.05</v>
      </c>
      <c r="P179" s="12">
        <f>'Index CPR'!O179</f>
        <v>27348.25</v>
      </c>
      <c r="Q179" s="12">
        <f>'Index CPR'!P179</f>
        <v>27153.200000000001</v>
      </c>
      <c r="R179" s="12">
        <f>'Index CPR'!Q179</f>
        <v>27271.7</v>
      </c>
      <c r="S179" s="12">
        <f>'Index CPR'!R179</f>
        <v>27257.716666666664</v>
      </c>
      <c r="T179" s="12">
        <f>'Index CPR'!S179</f>
        <v>27250.724999999999</v>
      </c>
      <c r="U179" s="12">
        <f>'Index CPR'!T179</f>
        <v>27264.708333333328</v>
      </c>
      <c r="V179" s="12">
        <f t="shared" si="677"/>
        <v>27250.724999999999</v>
      </c>
      <c r="W179" s="12">
        <f t="shared" si="678"/>
        <v>27264.708333333328</v>
      </c>
      <c r="X179" t="str">
        <f t="shared" ref="X179" si="685">_xlfn.IFS(AND(V179&gt;W178),"Bullish",AND(V179&gt;V178,V179&lt;W178,W179&gt;W178),"Mod Bullish",W179&lt;V178,"Bearish",AND(W179&lt;W178,W179&gt;V178,V179&lt;V178),"Mod Bearish",AND(W179&lt;W178,V179&gt;V178),"Inside",AND(W179&gt;W178,V179&lt;V178),"Outside")</f>
        <v>Bullish</v>
      </c>
      <c r="Y179" s="29">
        <f t="shared" ref="Y179" si="686">(W179-V179)*100/S179</f>
        <v>5.1300457423970852E-2</v>
      </c>
      <c r="Z179" s="12">
        <f t="shared" ref="Z179" si="687">(P179-Q179)*100/S179</f>
        <v>0.71557717906182883</v>
      </c>
    </row>
    <row r="180" spans="1:26" x14ac:dyDescent="0.3">
      <c r="A180" s="39">
        <v>43502</v>
      </c>
      <c r="B180" s="10" t="s">
        <v>29</v>
      </c>
      <c r="C180">
        <f>'Index CPR'!C180</f>
        <v>10965.1</v>
      </c>
      <c r="D180">
        <f>'Index CPR'!D180</f>
        <v>11072.6</v>
      </c>
      <c r="E180">
        <f>'Index CPR'!E180</f>
        <v>10962.7</v>
      </c>
      <c r="F180">
        <f>'Index CPR'!F180</f>
        <v>11062.45</v>
      </c>
      <c r="G180" s="12">
        <f>'Index CPR'!G180</f>
        <v>11032.583333333334</v>
      </c>
      <c r="H180" s="12">
        <f>'Index CPR'!H180</f>
        <v>11017.650000000001</v>
      </c>
      <c r="I180" s="12">
        <f>'Index CPR'!I180</f>
        <v>11047.516666666666</v>
      </c>
      <c r="J180" s="12">
        <f t="shared" si="672"/>
        <v>11017.650000000001</v>
      </c>
      <c r="K180" s="12">
        <f t="shared" si="673"/>
        <v>11047.516666666666</v>
      </c>
      <c r="L180" t="str">
        <f t="shared" ref="L180" si="688">_xlfn.IFS(AND(J180&gt;K179),"Bullish",AND(J180&gt;J179,J180&lt;K179,K180&gt;K179),"Mod Bullish",K180&lt;J179,"Bearish",AND(K180&lt;K179,K180&gt;J179,J180&lt;J179),"Mod Bearish",AND(K180&lt;K179,J180&gt;J179),"Inside",AND(K180&gt;K179,J180&lt;J179),"Outside")</f>
        <v>Bullish</v>
      </c>
      <c r="M180" s="29">
        <f t="shared" ref="M180" si="689">(K180-J180)*100/G180</f>
        <v>0.27071326600749268</v>
      </c>
      <c r="N180" s="13">
        <f t="shared" ref="N180" si="690">(D180-E180)*100/G180</f>
        <v>0.99614022101199895</v>
      </c>
      <c r="O180" s="12">
        <f>'Index CPR'!N180</f>
        <v>27326.2</v>
      </c>
      <c r="P180" s="12">
        <f>'Index CPR'!O180</f>
        <v>27428.65</v>
      </c>
      <c r="Q180" s="12">
        <f>'Index CPR'!P180</f>
        <v>27294.1</v>
      </c>
      <c r="R180" s="12">
        <f>'Index CPR'!Q180</f>
        <v>27402.35</v>
      </c>
      <c r="S180" s="12">
        <f>'Index CPR'!R180</f>
        <v>27375.033333333336</v>
      </c>
      <c r="T180" s="12">
        <f>'Index CPR'!S180</f>
        <v>27361.375</v>
      </c>
      <c r="U180" s="12">
        <f>'Index CPR'!T180</f>
        <v>27388.691666666673</v>
      </c>
      <c r="V180" s="12">
        <f t="shared" si="677"/>
        <v>27361.375</v>
      </c>
      <c r="W180" s="12">
        <f t="shared" si="678"/>
        <v>27388.691666666673</v>
      </c>
      <c r="X180" t="str">
        <f t="shared" ref="X180" si="691">_xlfn.IFS(AND(V180&gt;W179),"Bullish",AND(V180&gt;V179,V180&lt;W179,W180&gt;W179),"Mod Bullish",W180&lt;V179,"Bearish",AND(W180&lt;W179,W180&gt;V179,V180&lt;V179),"Mod Bearish",AND(W180&lt;W179,V180&gt;V179),"Inside",AND(W180&gt;W179,V180&lt;V179),"Outside")</f>
        <v>Bullish</v>
      </c>
      <c r="Y180" s="29">
        <f t="shared" ref="Y180" si="692">(W180-V180)*100/S180</f>
        <v>9.9786788691908934E-2</v>
      </c>
      <c r="Z180" s="12">
        <f t="shared" ref="Z180" si="693">(P180-Q180)*100/S180</f>
        <v>0.49150625082953775</v>
      </c>
    </row>
    <row r="181" spans="1:26" x14ac:dyDescent="0.3">
      <c r="A181" s="39">
        <v>43503</v>
      </c>
      <c r="B181" s="10" t="s">
        <v>30</v>
      </c>
      <c r="C181">
        <f>'Index CPR'!C181</f>
        <v>11070.45</v>
      </c>
      <c r="D181">
        <f>'Index CPR'!D181</f>
        <v>11118.1</v>
      </c>
      <c r="E181">
        <f>'Index CPR'!E181</f>
        <v>11043.6</v>
      </c>
      <c r="F181">
        <f>'Index CPR'!F181</f>
        <v>11069.4</v>
      </c>
      <c r="G181" s="12">
        <f>'Index CPR'!G181</f>
        <v>11077.033333333333</v>
      </c>
      <c r="H181" s="12">
        <f>'Index CPR'!H181</f>
        <v>11080.85</v>
      </c>
      <c r="I181" s="12">
        <f>'Index CPR'!I181</f>
        <v>11073.216666666665</v>
      </c>
      <c r="J181" s="12">
        <f t="shared" si="672"/>
        <v>11073.216666666665</v>
      </c>
      <c r="K181" s="12">
        <f t="shared" si="673"/>
        <v>11080.85</v>
      </c>
      <c r="L181" t="str">
        <f t="shared" ref="L181" si="694">_xlfn.IFS(AND(J181&gt;K180),"Bullish",AND(J181&gt;J180,J181&lt;K180,K181&gt;K180),"Mod Bullish",K181&lt;J180,"Bearish",AND(K181&lt;K180,K181&gt;J180,J181&lt;J180),"Mod Bearish",AND(K181&lt;K180,J181&gt;J180),"Inside",AND(K181&gt;K180,J181&lt;J180),"Outside")</f>
        <v>Bullish</v>
      </c>
      <c r="M181" s="29">
        <f t="shared" ref="M181" si="695">(K181-J181)*100/G181</f>
        <v>6.8911351113881553E-2</v>
      </c>
      <c r="N181" s="13">
        <f t="shared" ref="N181" si="696">(D181-E181)*100/G181</f>
        <v>0.67256274995410925</v>
      </c>
      <c r="O181" s="12">
        <f>'Index CPR'!N181</f>
        <v>27424.1</v>
      </c>
      <c r="P181" s="12">
        <f>'Index CPR'!O181</f>
        <v>27589.75</v>
      </c>
      <c r="Q181" s="12">
        <f>'Index CPR'!P181</f>
        <v>27322.95</v>
      </c>
      <c r="R181" s="12">
        <f>'Index CPR'!Q181</f>
        <v>27387.15</v>
      </c>
      <c r="S181" s="12">
        <f>'Index CPR'!R181</f>
        <v>27433.283333333336</v>
      </c>
      <c r="T181" s="12">
        <f>'Index CPR'!S181</f>
        <v>27456.35</v>
      </c>
      <c r="U181" s="12">
        <f>'Index CPR'!T181</f>
        <v>27410.216666666674</v>
      </c>
      <c r="V181" s="12">
        <f t="shared" si="677"/>
        <v>27410.216666666674</v>
      </c>
      <c r="W181" s="12">
        <f t="shared" si="678"/>
        <v>27456.35</v>
      </c>
      <c r="X181" t="str">
        <f t="shared" ref="X181" si="697">_xlfn.IFS(AND(V181&gt;W180),"Bullish",AND(V181&gt;V180,V181&lt;W180,W181&gt;W180),"Mod Bullish",W181&lt;V180,"Bearish",AND(W181&lt;W180,W181&gt;V180,V181&lt;V180),"Mod Bearish",AND(W181&lt;W180,V181&gt;V180),"Inside",AND(W181&gt;W180,V181&lt;V180),"Outside")</f>
        <v>Bullish</v>
      </c>
      <c r="Y181" s="29">
        <f t="shared" ref="Y181" si="698">(W181-V181)*100/S181</f>
        <v>0.16816555558724874</v>
      </c>
      <c r="Z181" s="12">
        <f t="shared" ref="Z181" si="699">(P181-Q181)*100/S181</f>
        <v>0.97254126222587012</v>
      </c>
    </row>
    <row r="182" spans="1:26" x14ac:dyDescent="0.3">
      <c r="A182" s="39">
        <v>43504</v>
      </c>
      <c r="B182" s="10" t="s">
        <v>26</v>
      </c>
      <c r="C182">
        <f>'Index CPR'!C182</f>
        <v>11023.5</v>
      </c>
      <c r="D182">
        <f>'Index CPR'!D182</f>
        <v>11041.2</v>
      </c>
      <c r="E182">
        <f>'Index CPR'!E182</f>
        <v>10925.45</v>
      </c>
      <c r="F182">
        <f>'Index CPR'!F182</f>
        <v>10943.6</v>
      </c>
      <c r="G182" s="12">
        <f>'Index CPR'!G182</f>
        <v>10970.083333333334</v>
      </c>
      <c r="H182" s="12">
        <f>'Index CPR'!H182</f>
        <v>10983.325000000001</v>
      </c>
      <c r="I182" s="12">
        <f>'Index CPR'!I182</f>
        <v>10956.841666666667</v>
      </c>
      <c r="J182" s="12">
        <f t="shared" si="672"/>
        <v>10956.841666666667</v>
      </c>
      <c r="K182" s="12">
        <f t="shared" si="673"/>
        <v>10983.325000000001</v>
      </c>
      <c r="L182" t="str">
        <f t="shared" ref="L182" si="700">_xlfn.IFS(AND(J182&gt;K181),"Bullish",AND(J182&gt;J181,J182&lt;K181,K182&gt;K181),"Mod Bullish",K182&lt;J181,"Bearish",AND(K182&lt;K181,K182&gt;J181,J182&lt;J181),"Mod Bearish",AND(K182&lt;K181,J182&gt;J181),"Inside",AND(K182&gt;K181,J182&lt;J181),"Outside")</f>
        <v>Bearish</v>
      </c>
      <c r="M182" s="29">
        <f t="shared" ref="M182" si="701">(K182-J182)*100/G182</f>
        <v>0.24141414908729264</v>
      </c>
      <c r="N182" s="13">
        <f t="shared" ref="N182" si="702">(D182-E182)*100/G182</f>
        <v>1.0551423948465903</v>
      </c>
      <c r="O182" s="12">
        <f>'Index CPR'!N182</f>
        <v>27302.65</v>
      </c>
      <c r="P182" s="12">
        <f>'Index CPR'!O182</f>
        <v>27482.1</v>
      </c>
      <c r="Q182" s="12">
        <f>'Index CPR'!P182</f>
        <v>27221.25</v>
      </c>
      <c r="R182" s="12">
        <f>'Index CPR'!Q182</f>
        <v>27294.400000000001</v>
      </c>
      <c r="S182" s="12">
        <f>'Index CPR'!R182</f>
        <v>27332.583333333332</v>
      </c>
      <c r="T182" s="12">
        <f>'Index CPR'!S182</f>
        <v>27351.674999999999</v>
      </c>
      <c r="U182" s="12">
        <f>'Index CPR'!T182</f>
        <v>27313.491666666665</v>
      </c>
      <c r="V182" s="12">
        <f t="shared" si="677"/>
        <v>27313.491666666665</v>
      </c>
      <c r="W182" s="12">
        <f t="shared" si="678"/>
        <v>27351.674999999999</v>
      </c>
      <c r="X182" t="str">
        <f t="shared" ref="X182" si="703">_xlfn.IFS(AND(V182&gt;W181),"Bullish",AND(V182&gt;V181,V182&lt;W181,W182&gt;W181),"Mod Bullish",W182&lt;V181,"Bearish",AND(W182&lt;W181,W182&gt;V181,V182&lt;V181),"Mod Bearish",AND(W182&lt;W181,V182&gt;V181),"Inside",AND(W182&gt;W181,V182&lt;V181),"Outside")</f>
        <v>Bearish</v>
      </c>
      <c r="Y182" s="29">
        <f t="shared" ref="Y182" si="704">(W182-V182)*100/S182</f>
        <v>0.13969895515426084</v>
      </c>
      <c r="Z182" s="12">
        <f t="shared" ref="Z182" si="705">(P182-Q182)*100/S182</f>
        <v>0.95435545487528095</v>
      </c>
    </row>
    <row r="183" spans="1:26" x14ac:dyDescent="0.3">
      <c r="A183" s="39">
        <v>43507</v>
      </c>
      <c r="B183" s="10" t="s">
        <v>27</v>
      </c>
      <c r="C183">
        <f>'Index CPR'!C183</f>
        <v>10930.9</v>
      </c>
      <c r="D183">
        <f>'Index CPR'!D183</f>
        <v>10930.9</v>
      </c>
      <c r="E183">
        <f>'Index CPR'!E183</f>
        <v>10857.1</v>
      </c>
      <c r="F183">
        <f>'Index CPR'!F183</f>
        <v>10888.8</v>
      </c>
      <c r="G183" s="12">
        <f>'Index CPR'!G183</f>
        <v>10892.266666666666</v>
      </c>
      <c r="H183" s="12">
        <f>'Index CPR'!H183</f>
        <v>10894</v>
      </c>
      <c r="I183" s="12">
        <f>'Index CPR'!I183</f>
        <v>10890.533333333333</v>
      </c>
      <c r="J183" s="12">
        <f t="shared" ref="J183:J187" si="706">MIN(H183:I183)</f>
        <v>10890.533333333333</v>
      </c>
      <c r="K183" s="12">
        <f t="shared" ref="K183:K187" si="707">MAX(H183:I183)</f>
        <v>10894</v>
      </c>
      <c r="L183" t="str">
        <f t="shared" ref="L183" si="708">_xlfn.IFS(AND(J183&gt;K182),"Bullish",AND(J183&gt;J182,J183&lt;K182,K183&gt;K182),"Mod Bullish",K183&lt;J182,"Bearish",AND(K183&lt;K182,K183&gt;J182,J183&lt;J182),"Mod Bearish",AND(K183&lt;K182,J183&gt;J182),"Inside",AND(K183&gt;K182,J183&lt;J182),"Outside")</f>
        <v>Bearish</v>
      </c>
      <c r="M183" s="29">
        <f t="shared" ref="M183" si="709">(K183-J183)*100/G183</f>
        <v>3.1826861871423931E-2</v>
      </c>
      <c r="N183" s="13">
        <f t="shared" ref="N183" si="710">(D183-E183)*100/G183</f>
        <v>0.67754492483963491</v>
      </c>
      <c r="O183" s="12">
        <f>'Index CPR'!N183</f>
        <v>27240.5</v>
      </c>
      <c r="P183" s="12">
        <f>'Index CPR'!O183</f>
        <v>27305.9</v>
      </c>
      <c r="Q183" s="12">
        <f>'Index CPR'!P183</f>
        <v>27151.55</v>
      </c>
      <c r="R183" s="12">
        <f>'Index CPR'!Q183</f>
        <v>27227.8</v>
      </c>
      <c r="S183" s="12">
        <f>'Index CPR'!R183</f>
        <v>27228.416666666668</v>
      </c>
      <c r="T183" s="12">
        <f>'Index CPR'!S183</f>
        <v>27228.724999999999</v>
      </c>
      <c r="U183" s="12">
        <f>'Index CPR'!T183</f>
        <v>27228.108333333337</v>
      </c>
      <c r="V183" s="12">
        <f t="shared" ref="V183:V187" si="711">MIN(T183:U183)</f>
        <v>27228.108333333337</v>
      </c>
      <c r="W183" s="12">
        <f t="shared" ref="W183:W187" si="712">MAX(T183:U183)</f>
        <v>27228.724999999999</v>
      </c>
      <c r="X183" t="str">
        <f t="shared" ref="X183" si="713">_xlfn.IFS(AND(V183&gt;W182),"Bullish",AND(V183&gt;V182,V183&lt;W182,W183&gt;W182),"Mod Bullish",W183&lt;V182,"Bearish",AND(W183&lt;W182,W183&gt;V182,V183&lt;V182),"Mod Bearish",AND(W183&lt;W182,V183&gt;V182),"Inside",AND(W183&gt;W182,V183&lt;V182),"Outside")</f>
        <v>Bearish</v>
      </c>
      <c r="Y183" s="29">
        <f t="shared" ref="Y183" si="714">(W183-V183)*100/S183</f>
        <v>2.2647907669793416E-3</v>
      </c>
      <c r="Z183" s="12">
        <f t="shared" ref="Z183" si="715">(P183-Q183)*100/S183</f>
        <v>0.56687100792371514</v>
      </c>
    </row>
    <row r="184" spans="1:26" x14ac:dyDescent="0.3">
      <c r="A184" s="39">
        <v>43508</v>
      </c>
      <c r="B184" s="10" t="s">
        <v>28</v>
      </c>
      <c r="C184">
        <f>'Index CPR'!C184</f>
        <v>10879.7</v>
      </c>
      <c r="D184">
        <f>'Index CPR'!D184</f>
        <v>10910.9</v>
      </c>
      <c r="E184">
        <f>'Index CPR'!E184</f>
        <v>10823.8</v>
      </c>
      <c r="F184">
        <f>'Index CPR'!F184</f>
        <v>10831.4</v>
      </c>
      <c r="G184" s="12">
        <f>'Index CPR'!G184</f>
        <v>10855.366666666667</v>
      </c>
      <c r="H184" s="12">
        <f>'Index CPR'!H184</f>
        <v>10867.349999999999</v>
      </c>
      <c r="I184" s="12">
        <f>'Index CPR'!I184</f>
        <v>10843.383333333335</v>
      </c>
      <c r="J184" s="12">
        <f t="shared" si="706"/>
        <v>10843.383333333335</v>
      </c>
      <c r="K184" s="12">
        <f t="shared" si="707"/>
        <v>10867.349999999999</v>
      </c>
      <c r="L184" t="str">
        <f t="shared" ref="L184" si="716">_xlfn.IFS(AND(J184&gt;K183),"Bullish",AND(J184&gt;J183,J184&lt;K183,K184&gt;K183),"Mod Bullish",K184&lt;J183,"Bearish",AND(K184&lt;K183,K184&gt;J183,J184&lt;J183),"Mod Bearish",AND(K184&lt;K183,J184&gt;J183),"Inside",AND(K184&gt;K183,J184&lt;J183),"Outside")</f>
        <v>Bearish</v>
      </c>
      <c r="M184" s="29">
        <f t="shared" ref="M184" si="717">(K184-J184)*100/G184</f>
        <v>0.22078173315192959</v>
      </c>
      <c r="N184" s="13">
        <f t="shared" ref="N184" si="718">(D184-E184)*100/G184</f>
        <v>0.80236810671219794</v>
      </c>
      <c r="O184" s="12">
        <f>'Index CPR'!N184</f>
        <v>27166.9</v>
      </c>
      <c r="P184" s="12">
        <f>'Index CPR'!O184</f>
        <v>27286.65</v>
      </c>
      <c r="Q184" s="12">
        <f>'Index CPR'!P184</f>
        <v>26988.9</v>
      </c>
      <c r="R184" s="12">
        <f>'Index CPR'!Q184</f>
        <v>27010.75</v>
      </c>
      <c r="S184" s="12">
        <f>'Index CPR'!R184</f>
        <v>27095.433333333334</v>
      </c>
      <c r="T184" s="12">
        <f>'Index CPR'!S184</f>
        <v>27137.775000000001</v>
      </c>
      <c r="U184" s="12">
        <f>'Index CPR'!T184</f>
        <v>27053.091666666667</v>
      </c>
      <c r="V184" s="12">
        <f t="shared" si="711"/>
        <v>27053.091666666667</v>
      </c>
      <c r="W184" s="12">
        <f t="shared" si="712"/>
        <v>27137.775000000001</v>
      </c>
      <c r="X184" t="str">
        <f t="shared" ref="X184" si="719">_xlfn.IFS(AND(V184&gt;W183),"Bullish",AND(V184&gt;V183,V184&lt;W183,W184&gt;W183),"Mod Bullish",W184&lt;V183,"Bearish",AND(W184&lt;W183,W184&gt;V183,V184&lt;V183),"Mod Bearish",AND(W184&lt;W183,V184&gt;V183),"Inside",AND(W184&gt;W183,V184&lt;V183),"Outside")</f>
        <v>Bearish</v>
      </c>
      <c r="Y184" s="29">
        <f t="shared" ref="Y184" si="720">(W184-V184)*100/S184</f>
        <v>0.31253729103182565</v>
      </c>
      <c r="Z184" s="12">
        <f t="shared" ref="Z184" si="721">(P184-Q184)*100/S184</f>
        <v>1.0988936635078728</v>
      </c>
    </row>
    <row r="185" spans="1:26" x14ac:dyDescent="0.3">
      <c r="A185" s="39">
        <v>43509</v>
      </c>
      <c r="B185" s="10" t="s">
        <v>29</v>
      </c>
      <c r="C185">
        <f>'Index CPR'!C185</f>
        <v>10870.55</v>
      </c>
      <c r="D185">
        <f>'Index CPR'!D185</f>
        <v>10891.65</v>
      </c>
      <c r="E185">
        <f>'Index CPR'!E185</f>
        <v>10772.1</v>
      </c>
      <c r="F185">
        <f>'Index CPR'!F185</f>
        <v>10793.65</v>
      </c>
      <c r="G185" s="12">
        <f>'Index CPR'!G185</f>
        <v>10819.133333333333</v>
      </c>
      <c r="H185" s="12">
        <f>'Index CPR'!H185</f>
        <v>10831.875</v>
      </c>
      <c r="I185" s="12">
        <f>'Index CPR'!I185</f>
        <v>10806.391666666666</v>
      </c>
      <c r="J185" s="12">
        <f t="shared" si="706"/>
        <v>10806.391666666666</v>
      </c>
      <c r="K185" s="12">
        <f t="shared" si="707"/>
        <v>10831.875</v>
      </c>
      <c r="L185" t="str">
        <f t="shared" ref="L185" si="722">_xlfn.IFS(AND(J185&gt;K184),"Bullish",AND(J185&gt;J184,J185&lt;K184,K185&gt;K184),"Mod Bullish",K185&lt;J184,"Bearish",AND(K185&lt;K184,K185&gt;J184,J185&lt;J184),"Mod Bearish",AND(K185&lt;K184,J185&gt;J184),"Inside",AND(K185&gt;K184,J185&lt;J184),"Outside")</f>
        <v>Bearish</v>
      </c>
      <c r="M185" s="29">
        <f t="shared" ref="M185" si="723">(K185-J185)*100/G185</f>
        <v>0.23553950716939967</v>
      </c>
      <c r="N185" s="13">
        <f t="shared" ref="N185" si="724">(D185-E185)*100/G185</f>
        <v>1.1049868442943607</v>
      </c>
      <c r="O185" s="12">
        <f>'Index CPR'!N185</f>
        <v>27068.85</v>
      </c>
      <c r="P185" s="12">
        <f>'Index CPR'!O185</f>
        <v>27108</v>
      </c>
      <c r="Q185" s="12">
        <f>'Index CPR'!P185</f>
        <v>26839.05</v>
      </c>
      <c r="R185" s="12">
        <f>'Index CPR'!Q185</f>
        <v>26885.4</v>
      </c>
      <c r="S185" s="12">
        <f>'Index CPR'!R185</f>
        <v>26944.150000000005</v>
      </c>
      <c r="T185" s="12">
        <f>'Index CPR'!S185</f>
        <v>26973.525000000001</v>
      </c>
      <c r="U185" s="12">
        <f>'Index CPR'!T185</f>
        <v>26914.775000000009</v>
      </c>
      <c r="V185" s="12">
        <f t="shared" si="711"/>
        <v>26914.775000000009</v>
      </c>
      <c r="W185" s="12">
        <f t="shared" si="712"/>
        <v>26973.525000000001</v>
      </c>
      <c r="X185" t="str">
        <f t="shared" ref="X185" si="725">_xlfn.IFS(AND(V185&gt;W184),"Bullish",AND(V185&gt;V184,V185&lt;W184,W185&gt;W184),"Mod Bullish",W185&lt;V184,"Bearish",AND(W185&lt;W184,W185&gt;V184,V185&lt;V184),"Mod Bearish",AND(W185&lt;W184,V185&gt;V184),"Inside",AND(W185&gt;W184,V185&lt;V184),"Outside")</f>
        <v>Bearish</v>
      </c>
      <c r="Y185" s="29">
        <f t="shared" ref="Y185" si="726">(W185-V185)*100/S185</f>
        <v>0.21804361985808687</v>
      </c>
      <c r="Z185" s="12">
        <f t="shared" ref="Z185" si="727">(P185-Q185)*100/S185</f>
        <v>0.99817585635472139</v>
      </c>
    </row>
    <row r="186" spans="1:26" x14ac:dyDescent="0.3">
      <c r="A186" s="39">
        <v>43510</v>
      </c>
      <c r="B186" s="10" t="s">
        <v>30</v>
      </c>
      <c r="C186">
        <f>'Index CPR'!C186</f>
        <v>10786.1</v>
      </c>
      <c r="D186">
        <f>'Index CPR'!D186</f>
        <v>10792.7</v>
      </c>
      <c r="E186">
        <f>'Index CPR'!E186</f>
        <v>10718.75</v>
      </c>
      <c r="F186">
        <f>'Index CPR'!F186</f>
        <v>10746.05</v>
      </c>
      <c r="G186" s="12">
        <f>'Index CPR'!G186</f>
        <v>10752.5</v>
      </c>
      <c r="H186" s="12">
        <f>'Index CPR'!H186</f>
        <v>10755.725</v>
      </c>
      <c r="I186" s="12">
        <f>'Index CPR'!I186</f>
        <v>10749.275</v>
      </c>
      <c r="J186" s="12">
        <f t="shared" si="706"/>
        <v>10749.275</v>
      </c>
      <c r="K186" s="12">
        <f t="shared" si="707"/>
        <v>10755.725</v>
      </c>
      <c r="L186" t="str">
        <f t="shared" ref="L186" si="728">_xlfn.IFS(AND(J186&gt;K185),"Bullish",AND(J186&gt;J185,J186&lt;K185,K186&gt;K185),"Mod Bullish",K186&lt;J185,"Bearish",AND(K186&lt;K185,K186&gt;J185,J186&lt;J185),"Mod Bearish",AND(K186&lt;K185,J186&gt;J185),"Inside",AND(K186&gt;K185,J186&lt;J185),"Outside")</f>
        <v>Bearish</v>
      </c>
      <c r="M186" s="29">
        <f t="shared" ref="M186" si="729">(K186-J186)*100/G186</f>
        <v>5.9986049755877492E-2</v>
      </c>
      <c r="N186" s="13">
        <f t="shared" ref="N186" si="730">(D186-E186)*100/G186</f>
        <v>0.68774703557312933</v>
      </c>
      <c r="O186" s="12">
        <f>'Index CPR'!N186</f>
        <v>26978</v>
      </c>
      <c r="P186" s="12">
        <f>'Index CPR'!O186</f>
        <v>27030</v>
      </c>
      <c r="Q186" s="12">
        <f>'Index CPR'!P186</f>
        <v>26818.05</v>
      </c>
      <c r="R186" s="12">
        <f>'Index CPR'!Q186</f>
        <v>26970.6</v>
      </c>
      <c r="S186" s="12">
        <f>'Index CPR'!R186</f>
        <v>26939.55</v>
      </c>
      <c r="T186" s="12">
        <f>'Index CPR'!S186</f>
        <v>26924.025000000001</v>
      </c>
      <c r="U186" s="12">
        <f>'Index CPR'!T186</f>
        <v>26955.074999999997</v>
      </c>
      <c r="V186" s="12">
        <f t="shared" si="711"/>
        <v>26924.025000000001</v>
      </c>
      <c r="W186" s="12">
        <f t="shared" si="712"/>
        <v>26955.074999999997</v>
      </c>
      <c r="X186" t="str">
        <f t="shared" ref="X186" si="731">_xlfn.IFS(AND(V186&gt;W185),"Bullish",AND(V186&gt;V185,V186&lt;W185,W186&gt;W185),"Mod Bullish",W186&lt;V185,"Bearish",AND(W186&lt;W185,W186&gt;V185,V186&lt;V185),"Mod Bearish",AND(W186&lt;W185,V186&gt;V185),"Inside",AND(W186&gt;W185,V186&lt;V185),"Outside")</f>
        <v>Inside</v>
      </c>
      <c r="Y186" s="29">
        <f t="shared" ref="Y186" si="732">(W186-V186)*100/S186</f>
        <v>0.11525804996741087</v>
      </c>
      <c r="Z186" s="12">
        <f t="shared" ref="Z186" si="733">(P186-Q186)*100/S186</f>
        <v>0.78676147151678755</v>
      </c>
    </row>
    <row r="187" spans="1:26" x14ac:dyDescent="0.3">
      <c r="A187" s="39">
        <v>43511</v>
      </c>
      <c r="B187" s="10" t="s">
        <v>26</v>
      </c>
      <c r="C187">
        <f>'Index CPR'!C187</f>
        <v>10780.25</v>
      </c>
      <c r="D187">
        <f>'Index CPR'!D187</f>
        <v>10785.75</v>
      </c>
      <c r="E187">
        <f>'Index CPR'!E187</f>
        <v>10620.4</v>
      </c>
      <c r="F187">
        <f>'Index CPR'!F187</f>
        <v>10724.4</v>
      </c>
      <c r="G187" s="12">
        <f>'Index CPR'!G187</f>
        <v>10710.183333333334</v>
      </c>
      <c r="H187" s="12">
        <f>'Index CPR'!H187</f>
        <v>10703.075000000001</v>
      </c>
      <c r="I187" s="12">
        <f>'Index CPR'!I187</f>
        <v>10717.291666666668</v>
      </c>
      <c r="J187" s="12">
        <f t="shared" si="706"/>
        <v>10703.075000000001</v>
      </c>
      <c r="K187" s="12">
        <f t="shared" si="707"/>
        <v>10717.291666666668</v>
      </c>
      <c r="L187" t="str">
        <f t="shared" ref="L187" si="734">_xlfn.IFS(AND(J187&gt;K186),"Bullish",AND(J187&gt;J186,J187&lt;K186,K187&gt;K186),"Mod Bullish",K187&lt;J186,"Bearish",AND(K187&lt;K186,K187&gt;J186,J187&lt;J186),"Mod Bearish",AND(K187&lt;K186,J187&gt;J186),"Inside",AND(K187&gt;K186,J187&lt;J186),"Outside")</f>
        <v>Bearish</v>
      </c>
      <c r="M187" s="29">
        <f t="shared" ref="M187" si="735">(K187-J187)*100/G187</f>
        <v>0.13273971345028782</v>
      </c>
      <c r="N187" s="13">
        <f t="shared" ref="N187" si="736">(D187-E187)*100/G187</f>
        <v>1.5438577926615045</v>
      </c>
      <c r="O187" s="12">
        <f>'Index CPR'!N187</f>
        <v>27017.200000000001</v>
      </c>
      <c r="P187" s="12">
        <f>'Index CPR'!O187</f>
        <v>27029.95</v>
      </c>
      <c r="Q187" s="12">
        <f>'Index CPR'!P187</f>
        <v>26635.25</v>
      </c>
      <c r="R187" s="12">
        <f>'Index CPR'!Q187</f>
        <v>26794.25</v>
      </c>
      <c r="S187" s="12">
        <f>'Index CPR'!R187</f>
        <v>26819.816666666666</v>
      </c>
      <c r="T187" s="12">
        <f>'Index CPR'!S187</f>
        <v>26832.6</v>
      </c>
      <c r="U187" s="12">
        <f>'Index CPR'!T187</f>
        <v>26807.033333333333</v>
      </c>
      <c r="V187" s="12">
        <f t="shared" si="711"/>
        <v>26807.033333333333</v>
      </c>
      <c r="W187" s="12">
        <f t="shared" si="712"/>
        <v>26832.6</v>
      </c>
      <c r="X187" t="str">
        <f t="shared" ref="X187" si="737">_xlfn.IFS(AND(V187&gt;W186),"Bullish",AND(V187&gt;V186,V187&lt;W186,W187&gt;W186),"Mod Bullish",W187&lt;V186,"Bearish",AND(W187&lt;W186,W187&gt;V186,V187&lt;V186),"Mod Bearish",AND(W187&lt;W186,V187&gt;V186),"Inside",AND(W187&gt;W186,V187&lt;V186),"Outside")</f>
        <v>Bearish</v>
      </c>
      <c r="Y187" s="29">
        <f t="shared" ref="Y187" si="738">(W187-V187)*100/S187</f>
        <v>9.532752212449512E-2</v>
      </c>
      <c r="Z187" s="12">
        <f t="shared" ref="Z187" si="739">(P187-Q187)*100/S187</f>
        <v>1.4716729980132877</v>
      </c>
    </row>
    <row r="188" spans="1:26" x14ac:dyDescent="0.3">
      <c r="A188" s="39">
        <v>43514</v>
      </c>
      <c r="B188" s="10" t="s">
        <v>27</v>
      </c>
      <c r="C188">
        <f>'Index CPR'!C188</f>
        <v>10738.65</v>
      </c>
      <c r="D188">
        <f>'Index CPR'!D188</f>
        <v>10759.9</v>
      </c>
      <c r="E188">
        <f>'Index CPR'!E188</f>
        <v>10628.4</v>
      </c>
      <c r="F188">
        <f>'Index CPR'!F188</f>
        <v>10640.95</v>
      </c>
      <c r="G188" s="12">
        <f>'Index CPR'!G188</f>
        <v>10676.416666666666</v>
      </c>
      <c r="H188" s="12">
        <f>'Index CPR'!H188</f>
        <v>10694.15</v>
      </c>
      <c r="I188" s="12">
        <f>'Index CPR'!I188</f>
        <v>10658.683333333332</v>
      </c>
      <c r="J188" s="12">
        <f t="shared" ref="J188:J192" si="740">MIN(H188:I188)</f>
        <v>10658.683333333332</v>
      </c>
      <c r="K188" s="12">
        <f t="shared" ref="K188:K192" si="741">MAX(H188:I188)</f>
        <v>10694.15</v>
      </c>
      <c r="L188" t="str">
        <f t="shared" ref="L188" si="742">_xlfn.IFS(AND(J188&gt;K187),"Bullish",AND(J188&gt;J187,J188&lt;K187,K188&gt;K187),"Mod Bullish",K188&lt;J187,"Bearish",AND(K188&lt;K187,K188&gt;J187,J188&lt;J187),"Mod Bearish",AND(K188&lt;K187,J188&gt;J187),"Inside",AND(K188&gt;K187,J188&lt;J187),"Outside")</f>
        <v>Bearish</v>
      </c>
      <c r="M188" s="29">
        <f t="shared" ref="M188" si="743">(K188-J188)*100/G188</f>
        <v>0.33219635177221279</v>
      </c>
      <c r="N188" s="13">
        <f t="shared" ref="N188" si="744">(D188-E188)*100/G188</f>
        <v>1.231686661411054</v>
      </c>
      <c r="O188" s="12">
        <f>'Index CPR'!N188</f>
        <v>26754.6</v>
      </c>
      <c r="P188" s="12">
        <f>'Index CPR'!O188</f>
        <v>26829.95</v>
      </c>
      <c r="Q188" s="12">
        <f>'Index CPR'!P188</f>
        <v>26617.7</v>
      </c>
      <c r="R188" s="12">
        <f>'Index CPR'!Q188</f>
        <v>26654.25</v>
      </c>
      <c r="S188" s="12">
        <f>'Index CPR'!R188</f>
        <v>26700.633333333331</v>
      </c>
      <c r="T188" s="12">
        <f>'Index CPR'!S188</f>
        <v>26723.825000000001</v>
      </c>
      <c r="U188" s="12">
        <f>'Index CPR'!T188</f>
        <v>26677.441666666662</v>
      </c>
      <c r="V188" s="12">
        <f t="shared" ref="V188:V192" si="745">MIN(T188:U188)</f>
        <v>26677.441666666662</v>
      </c>
      <c r="W188" s="12">
        <f t="shared" ref="W188:W192" si="746">MAX(T188:U188)</f>
        <v>26723.825000000001</v>
      </c>
      <c r="X188" t="str">
        <f t="shared" ref="X188" si="747">_xlfn.IFS(AND(V188&gt;W187),"Bullish",AND(V188&gt;V187,V188&lt;W187,W188&gt;W187),"Mod Bullish",W188&lt;V187,"Bearish",AND(W188&lt;W187,W188&gt;V187,V188&lt;V187),"Mod Bearish",AND(W188&lt;W187,V188&gt;V187),"Inside",AND(W188&gt;W187,V188&lt;V187),"Outside")</f>
        <v>Bearish</v>
      </c>
      <c r="Y188" s="29">
        <f t="shared" ref="Y188" si="748">(W188-V188)*100/S188</f>
        <v>0.17371622895339064</v>
      </c>
      <c r="Z188" s="12">
        <f t="shared" ref="Z188" si="749">(P188-Q188)*100/S188</f>
        <v>0.79492496432668891</v>
      </c>
    </row>
    <row r="189" spans="1:26" x14ac:dyDescent="0.3">
      <c r="A189" s="39">
        <v>43515</v>
      </c>
      <c r="B189" s="10" t="s">
        <v>28</v>
      </c>
      <c r="C189">
        <f>'Index CPR'!C189</f>
        <v>10636.7</v>
      </c>
      <c r="D189">
        <f>'Index CPR'!D189</f>
        <v>10722.85</v>
      </c>
      <c r="E189">
        <f>'Index CPR'!E189</f>
        <v>10585.65</v>
      </c>
      <c r="F189">
        <f>'Index CPR'!F189</f>
        <v>10604.35</v>
      </c>
      <c r="G189" s="12">
        <f>'Index CPR'!G189</f>
        <v>10637.616666666667</v>
      </c>
      <c r="H189" s="12">
        <f>'Index CPR'!H189</f>
        <v>10654.25</v>
      </c>
      <c r="I189" s="12">
        <f>'Index CPR'!I189</f>
        <v>10620.983333333334</v>
      </c>
      <c r="J189" s="12">
        <f t="shared" si="740"/>
        <v>10620.983333333334</v>
      </c>
      <c r="K189" s="12">
        <f t="shared" si="741"/>
        <v>10654.25</v>
      </c>
      <c r="L189" t="str">
        <f t="shared" ref="L189" si="750">_xlfn.IFS(AND(J189&gt;K188),"Bullish",AND(J189&gt;J188,J189&lt;K188,K189&gt;K188),"Mod Bullish",K189&lt;J188,"Bearish",AND(K189&lt;K188,K189&gt;J188,J189&lt;J188),"Mod Bearish",AND(K189&lt;K188,J189&gt;J188),"Inside",AND(K189&gt;K188,J189&lt;J188),"Outside")</f>
        <v>Bearish</v>
      </c>
      <c r="M189" s="29">
        <f t="shared" ref="M189" si="751">(K189-J189)*100/G189</f>
        <v>0.31272669159914979</v>
      </c>
      <c r="N189" s="13">
        <f t="shared" ref="N189" si="752">(D189-E189)*100/G189</f>
        <v>1.2897625877977121</v>
      </c>
      <c r="O189" s="12">
        <f>'Index CPR'!N189</f>
        <v>26666.55</v>
      </c>
      <c r="P189" s="12">
        <f>'Index CPR'!O189</f>
        <v>26996.45</v>
      </c>
      <c r="Q189" s="12">
        <f>'Index CPR'!P189</f>
        <v>26625.599999999999</v>
      </c>
      <c r="R189" s="12">
        <f>'Index CPR'!Q189</f>
        <v>26684.85</v>
      </c>
      <c r="S189" s="12">
        <f>'Index CPR'!R189</f>
        <v>26768.966666666664</v>
      </c>
      <c r="T189" s="12">
        <f>'Index CPR'!S189</f>
        <v>26811.025000000001</v>
      </c>
      <c r="U189" s="12">
        <f>'Index CPR'!T189</f>
        <v>26726.908333333326</v>
      </c>
      <c r="V189" s="12">
        <f t="shared" si="745"/>
        <v>26726.908333333326</v>
      </c>
      <c r="W189" s="12">
        <f t="shared" si="746"/>
        <v>26811.025000000001</v>
      </c>
      <c r="X189" t="str">
        <f t="shared" ref="X189" si="753">_xlfn.IFS(AND(V189&gt;W188),"Bullish",AND(V189&gt;V188,V189&lt;W188,W189&gt;W188),"Mod Bullish",W189&lt;V188,"Bearish",AND(W189&lt;W188,W189&gt;V188,V189&lt;V188),"Mod Bearish",AND(W189&lt;W188,V189&gt;V188),"Inside",AND(W189&gt;W188,V189&lt;V188),"Outside")</f>
        <v>Bullish</v>
      </c>
      <c r="Y189" s="29">
        <f t="shared" ref="Y189" si="754">(W189-V189)*100/S189</f>
        <v>0.31423202738497896</v>
      </c>
      <c r="Z189" s="12">
        <f t="shared" ref="Z189" si="755">(P189-Q189)*100/S189</f>
        <v>1.3853728633529705</v>
      </c>
    </row>
    <row r="190" spans="1:26" x14ac:dyDescent="0.3">
      <c r="A190" s="39">
        <v>43516</v>
      </c>
      <c r="B190" s="10" t="s">
        <v>29</v>
      </c>
      <c r="C190">
        <f>'Index CPR'!C190</f>
        <v>10655.45</v>
      </c>
      <c r="D190">
        <f>'Index CPR'!D190</f>
        <v>10752.7</v>
      </c>
      <c r="E190">
        <f>'Index CPR'!E190</f>
        <v>10646.4</v>
      </c>
      <c r="F190">
        <f>'Index CPR'!F190</f>
        <v>10735.45</v>
      </c>
      <c r="G190" s="12">
        <f>'Index CPR'!G190</f>
        <v>10711.516666666666</v>
      </c>
      <c r="H190" s="12">
        <f>'Index CPR'!H190</f>
        <v>10699.55</v>
      </c>
      <c r="I190" s="12">
        <f>'Index CPR'!I190</f>
        <v>10723.483333333334</v>
      </c>
      <c r="J190" s="12">
        <f t="shared" si="740"/>
        <v>10699.55</v>
      </c>
      <c r="K190" s="12">
        <f t="shared" si="741"/>
        <v>10723.483333333334</v>
      </c>
      <c r="L190" t="str">
        <f t="shared" ref="L190" si="756">_xlfn.IFS(AND(J190&gt;K189),"Bullish",AND(J190&gt;J189,J190&lt;K189,K190&gt;K189),"Mod Bullish",K190&lt;J189,"Bearish",AND(K190&lt;K189,K190&gt;J189,J190&lt;J189),"Mod Bearish",AND(K190&lt;K189,J190&gt;J189),"Inside",AND(K190&gt;K189,J190&lt;J189),"Outside")</f>
        <v>Bullish</v>
      </c>
      <c r="M190" s="29">
        <f t="shared" ref="M190" si="757">(K190-J190)*100/G190</f>
        <v>0.22343552344751338</v>
      </c>
      <c r="N190" s="13">
        <f t="shared" ref="N190" si="758">(D190-E190)*100/G190</f>
        <v>0.99238981096671119</v>
      </c>
      <c r="O190" s="12">
        <f>'Index CPR'!N190</f>
        <v>26786</v>
      </c>
      <c r="P190" s="12">
        <f>'Index CPR'!O190</f>
        <v>26985.5</v>
      </c>
      <c r="Q190" s="12">
        <f>'Index CPR'!P190</f>
        <v>26732.65</v>
      </c>
      <c r="R190" s="12">
        <f>'Index CPR'!Q190</f>
        <v>26955.5</v>
      </c>
      <c r="S190" s="12">
        <f>'Index CPR'!R190</f>
        <v>26891.216666666664</v>
      </c>
      <c r="T190" s="12">
        <f>'Index CPR'!S190</f>
        <v>26859.075000000001</v>
      </c>
      <c r="U190" s="12">
        <f>'Index CPR'!T190</f>
        <v>26923.358333333326</v>
      </c>
      <c r="V190" s="12">
        <f t="shared" si="745"/>
        <v>26859.075000000001</v>
      </c>
      <c r="W190" s="12">
        <f t="shared" si="746"/>
        <v>26923.358333333326</v>
      </c>
      <c r="X190" t="str">
        <f t="shared" ref="X190" si="759">_xlfn.IFS(AND(V190&gt;W189),"Bullish",AND(V190&gt;V189,V190&lt;W189,W190&gt;W189),"Mod Bullish",W190&lt;V189,"Bearish",AND(W190&lt;W189,W190&gt;V189,V190&lt;V189),"Mod Bearish",AND(W190&lt;W189,V190&gt;V189),"Inside",AND(W190&gt;W189,V190&lt;V189),"Outside")</f>
        <v>Bullish</v>
      </c>
      <c r="Y190" s="29">
        <f t="shared" ref="Y190" si="760">(W190-V190)*100/S190</f>
        <v>0.23904955335475306</v>
      </c>
      <c r="Z190" s="12">
        <f t="shared" ref="Z190" si="761">(P190-Q190)*100/S190</f>
        <v>0.94026984027621874</v>
      </c>
    </row>
    <row r="191" spans="1:26" x14ac:dyDescent="0.3">
      <c r="A191" s="39">
        <v>43517</v>
      </c>
      <c r="B191" s="10" t="s">
        <v>30</v>
      </c>
      <c r="C191">
        <f>'Index CPR'!C191</f>
        <v>10744.1</v>
      </c>
      <c r="D191">
        <f>'Index CPR'!D191</f>
        <v>10808.85</v>
      </c>
      <c r="E191">
        <f>'Index CPR'!E191</f>
        <v>10721.5</v>
      </c>
      <c r="F191">
        <f>'Index CPR'!F191</f>
        <v>10789.85</v>
      </c>
      <c r="G191" s="12">
        <f>'Index CPR'!G191</f>
        <v>10773.4</v>
      </c>
      <c r="H191" s="12">
        <f>'Index CPR'!H191</f>
        <v>10765.174999999999</v>
      </c>
      <c r="I191" s="12">
        <f>'Index CPR'!I191</f>
        <v>10781.625</v>
      </c>
      <c r="J191" s="12">
        <f t="shared" si="740"/>
        <v>10765.174999999999</v>
      </c>
      <c r="K191" s="12">
        <f t="shared" si="741"/>
        <v>10781.625</v>
      </c>
      <c r="L191" t="str">
        <f t="shared" ref="L191" si="762">_xlfn.IFS(AND(J191&gt;K190),"Bullish",AND(J191&gt;J190,J191&lt;K190,K191&gt;K190),"Mod Bullish",K191&lt;J190,"Bearish",AND(K191&lt;K190,K191&gt;J190,J191&lt;J190),"Mod Bearish",AND(K191&lt;K190,J191&gt;J190),"Inside",AND(K191&gt;K190,J191&lt;J190),"Outside")</f>
        <v>Bullish</v>
      </c>
      <c r="M191" s="29">
        <f t="shared" ref="M191" si="763">(K191-J191)*100/G191</f>
        <v>0.15269088681382598</v>
      </c>
      <c r="N191" s="13">
        <f t="shared" ref="N191" si="764">(D191-E191)*100/G191</f>
        <v>0.81079325004177294</v>
      </c>
      <c r="O191" s="12">
        <f>'Index CPR'!N191</f>
        <v>26994.75</v>
      </c>
      <c r="P191" s="12">
        <f>'Index CPR'!O191</f>
        <v>27100.9</v>
      </c>
      <c r="Q191" s="12">
        <f>'Index CPR'!P191</f>
        <v>26973</v>
      </c>
      <c r="R191" s="12">
        <f>'Index CPR'!Q191</f>
        <v>27052.400000000001</v>
      </c>
      <c r="S191" s="12">
        <f>'Index CPR'!R191</f>
        <v>27042.100000000002</v>
      </c>
      <c r="T191" s="12">
        <f>'Index CPR'!S191</f>
        <v>27036.95</v>
      </c>
      <c r="U191" s="12">
        <f>'Index CPR'!T191</f>
        <v>27047.250000000004</v>
      </c>
      <c r="V191" s="12">
        <f t="shared" si="745"/>
        <v>27036.95</v>
      </c>
      <c r="W191" s="12">
        <f t="shared" si="746"/>
        <v>27047.250000000004</v>
      </c>
      <c r="X191" t="str">
        <f t="shared" ref="X191" si="765">_xlfn.IFS(AND(V191&gt;W190),"Bullish",AND(V191&gt;V190,V191&lt;W190,W191&gt;W190),"Mod Bullish",W191&lt;V190,"Bearish",AND(W191&lt;W190,W191&gt;V190,V191&lt;V190),"Mod Bearish",AND(W191&lt;W190,V191&gt;V190),"Inside",AND(W191&gt;W190,V191&lt;V190),"Outside")</f>
        <v>Bullish</v>
      </c>
      <c r="Y191" s="29">
        <f t="shared" ref="Y191" si="766">(W191-V191)*100/S191</f>
        <v>3.8088757899730083E-2</v>
      </c>
      <c r="Z191" s="12">
        <f t="shared" ref="Z191" si="767">(P191-Q191)*100/S191</f>
        <v>0.47296622673535504</v>
      </c>
    </row>
    <row r="192" spans="1:26" x14ac:dyDescent="0.3">
      <c r="A192" s="39">
        <v>43518</v>
      </c>
      <c r="B192" s="10" t="s">
        <v>26</v>
      </c>
      <c r="C192">
        <f>'Index CPR'!C192</f>
        <v>10782.7</v>
      </c>
      <c r="D192">
        <f>'Index CPR'!D192</f>
        <v>10801.55</v>
      </c>
      <c r="E192">
        <f>'Index CPR'!E192</f>
        <v>10758.4</v>
      </c>
      <c r="F192">
        <f>'Index CPR'!F192</f>
        <v>10791.25</v>
      </c>
      <c r="G192" s="12">
        <f>'Index CPR'!G192</f>
        <v>10783.733333333332</v>
      </c>
      <c r="H192" s="12">
        <f>'Index CPR'!H192</f>
        <v>10779.974999999999</v>
      </c>
      <c r="I192" s="12">
        <f>'Index CPR'!I192</f>
        <v>10787.491666666665</v>
      </c>
      <c r="J192" s="12">
        <f t="shared" si="740"/>
        <v>10779.974999999999</v>
      </c>
      <c r="K192" s="12">
        <f t="shared" si="741"/>
        <v>10787.491666666665</v>
      </c>
      <c r="L192" t="str">
        <f t="shared" ref="L192" si="768">_xlfn.IFS(AND(J192&gt;K191),"Bullish",AND(J192&gt;J191,J192&lt;K191,K192&gt;K191),"Mod Bullish",K192&lt;J191,"Bearish",AND(K192&lt;K191,K192&gt;J191,J192&lt;J191),"Mod Bearish",AND(K192&lt;K191,J192&gt;J191),"Inside",AND(K192&gt;K191,J192&lt;J191),"Outside")</f>
        <v>Mod Bullish</v>
      </c>
      <c r="M192" s="29">
        <f t="shared" ref="M192" si="769">(K192-J192)*100/G192</f>
        <v>6.9703751329160207E-2</v>
      </c>
      <c r="N192" s="13">
        <f t="shared" ref="N192" si="770">(D192-E192)*100/G192</f>
        <v>0.4001397166101997</v>
      </c>
      <c r="O192" s="12">
        <f>'Index CPR'!N192</f>
        <v>26960.05</v>
      </c>
      <c r="P192" s="12">
        <f>'Index CPR'!O192</f>
        <v>26997.35</v>
      </c>
      <c r="Q192" s="12">
        <f>'Index CPR'!P192</f>
        <v>26847.8</v>
      </c>
      <c r="R192" s="12">
        <f>'Index CPR'!Q192</f>
        <v>26867.55</v>
      </c>
      <c r="S192" s="12">
        <f>'Index CPR'!R192</f>
        <v>26904.233333333334</v>
      </c>
      <c r="T192" s="12">
        <f>'Index CPR'!S192</f>
        <v>26922.574999999997</v>
      </c>
      <c r="U192" s="12">
        <f>'Index CPR'!T192</f>
        <v>26885.89166666667</v>
      </c>
      <c r="V192" s="12">
        <f t="shared" si="745"/>
        <v>26885.89166666667</v>
      </c>
      <c r="W192" s="12">
        <f t="shared" si="746"/>
        <v>26922.574999999997</v>
      </c>
      <c r="X192" t="str">
        <f t="shared" ref="X192" si="771">_xlfn.IFS(AND(V192&gt;W191),"Bullish",AND(V192&gt;V191,V192&lt;W191,W192&gt;W191),"Mod Bullish",W192&lt;V191,"Bearish",AND(W192&lt;W191,W192&gt;V191,V192&lt;V191),"Mod Bearish",AND(W192&lt;W191,V192&gt;V191),"Inside",AND(W192&gt;W191,V192&lt;V191),"Outside")</f>
        <v>Bearish</v>
      </c>
      <c r="Y192" s="29">
        <f t="shared" ref="Y192" si="772">(W192-V192)*100/S192</f>
        <v>0.13634781143485608</v>
      </c>
      <c r="Z192" s="12">
        <f t="shared" ref="Z192" si="773">(P192-Q192)*100/S192</f>
        <v>0.55586047796690952</v>
      </c>
    </row>
    <row r="193" spans="1:26" x14ac:dyDescent="0.3">
      <c r="A193" s="39">
        <v>43521</v>
      </c>
      <c r="B193" s="10" t="s">
        <v>27</v>
      </c>
      <c r="C193">
        <f>'Index CPR'!C193</f>
        <v>10813.25</v>
      </c>
      <c r="D193">
        <f>'Index CPR'!D193</f>
        <v>10887.1</v>
      </c>
      <c r="E193">
        <f>'Index CPR'!E193</f>
        <v>10788.05</v>
      </c>
      <c r="F193">
        <f>'Index CPR'!F193</f>
        <v>10880.1</v>
      </c>
      <c r="G193" s="12">
        <f>'Index CPR'!G193</f>
        <v>10851.75</v>
      </c>
      <c r="H193" s="12">
        <f>'Index CPR'!H193</f>
        <v>10837.575000000001</v>
      </c>
      <c r="I193" s="12">
        <f>'Index CPR'!I193</f>
        <v>10865.924999999999</v>
      </c>
      <c r="J193" s="12">
        <f t="shared" ref="J193:J197" si="774">MIN(H193:I193)</f>
        <v>10837.575000000001</v>
      </c>
      <c r="K193" s="12">
        <f t="shared" ref="K193:K197" si="775">MAX(H193:I193)</f>
        <v>10865.924999999999</v>
      </c>
      <c r="L193" t="str">
        <f t="shared" ref="L193" si="776">_xlfn.IFS(AND(J193&gt;K192),"Bullish",AND(J193&gt;J192,J193&lt;K192,K193&gt;K192),"Mod Bullish",K193&lt;J192,"Bearish",AND(K193&lt;K192,K193&gt;J192,J193&lt;J192),"Mod Bearish",AND(K193&lt;K192,J193&gt;J192),"Inside",AND(K193&gt;K192,J193&lt;J192),"Outside")</f>
        <v>Bullish</v>
      </c>
      <c r="M193" s="29">
        <f t="shared" ref="M193" si="777">(K193-J193)*100/G193</f>
        <v>0.26124818577647424</v>
      </c>
      <c r="N193" s="13">
        <f t="shared" ref="N193" si="778">(D193-E193)*100/G193</f>
        <v>0.91275600709563975</v>
      </c>
      <c r="O193" s="12">
        <f>'Index CPR'!N193</f>
        <v>26934.2</v>
      </c>
      <c r="P193" s="12">
        <f>'Index CPR'!O193</f>
        <v>27197.1</v>
      </c>
      <c r="Q193" s="12">
        <f>'Index CPR'!P193</f>
        <v>26932.65</v>
      </c>
      <c r="R193" s="12">
        <f>'Index CPR'!Q193</f>
        <v>27159.25</v>
      </c>
      <c r="S193" s="12">
        <f>'Index CPR'!R193</f>
        <v>27096.333333333332</v>
      </c>
      <c r="T193" s="12">
        <f>'Index CPR'!S193</f>
        <v>27064.875</v>
      </c>
      <c r="U193" s="12">
        <f>'Index CPR'!T193</f>
        <v>27127.791666666664</v>
      </c>
      <c r="V193" s="12">
        <f t="shared" ref="V193:V197" si="779">MIN(T193:U193)</f>
        <v>27064.875</v>
      </c>
      <c r="W193" s="12">
        <f t="shared" ref="W193:W197" si="780">MAX(T193:U193)</f>
        <v>27127.791666666664</v>
      </c>
      <c r="X193" t="str">
        <f t="shared" ref="X193" si="781">_xlfn.IFS(AND(V193&gt;W192),"Bullish",AND(V193&gt;V192,V193&lt;W192,W193&gt;W192),"Mod Bullish",W193&lt;V192,"Bearish",AND(W193&lt;W192,W193&gt;V192,V193&lt;V192),"Mod Bearish",AND(W193&lt;W192,V193&gt;V192),"Inside",AND(W193&gt;W192,V193&lt;V192),"Outside")</f>
        <v>Bullish</v>
      </c>
      <c r="Y193" s="29">
        <f t="shared" ref="Y193" si="782">(W193-V193)*100/S193</f>
        <v>0.23219623811338894</v>
      </c>
      <c r="Z193" s="12">
        <f t="shared" ref="Z193" si="783">(P193-Q193)*100/S193</f>
        <v>0.97596230732324341</v>
      </c>
    </row>
    <row r="194" spans="1:26" x14ac:dyDescent="0.3">
      <c r="A194" s="39">
        <v>43522</v>
      </c>
      <c r="B194" s="10" t="s">
        <v>28</v>
      </c>
      <c r="C194">
        <f>'Index CPR'!C194</f>
        <v>10775.3</v>
      </c>
      <c r="D194">
        <f>'Index CPR'!D194</f>
        <v>10888.75</v>
      </c>
      <c r="E194">
        <f>'Index CPR'!E194</f>
        <v>10729.3</v>
      </c>
      <c r="F194">
        <f>'Index CPR'!F194</f>
        <v>10835.3</v>
      </c>
      <c r="G194" s="12">
        <f>'Index CPR'!G194</f>
        <v>10817.783333333333</v>
      </c>
      <c r="H194" s="12">
        <f>'Index CPR'!H194</f>
        <v>10809.025</v>
      </c>
      <c r="I194" s="12">
        <f>'Index CPR'!I194</f>
        <v>10826.541666666666</v>
      </c>
      <c r="J194" s="12">
        <f t="shared" si="774"/>
        <v>10809.025</v>
      </c>
      <c r="K194" s="12">
        <f t="shared" si="775"/>
        <v>10826.541666666666</v>
      </c>
      <c r="L194" t="str">
        <f t="shared" ref="L194" si="784">_xlfn.IFS(AND(J194&gt;K193),"Bullish",AND(J194&gt;J193,J194&lt;K193,K194&gt;K193),"Mod Bullish",K194&lt;J193,"Bearish",AND(K194&lt;K193,K194&gt;J193,J194&lt;J193),"Mod Bearish",AND(K194&lt;K193,J194&gt;J193),"Inside",AND(K194&gt;K193,J194&lt;J193),"Outside")</f>
        <v>Bearish</v>
      </c>
      <c r="M194" s="29">
        <f t="shared" ref="M194" si="785">(K194-J194)*100/G194</f>
        <v>0.16192473196141316</v>
      </c>
      <c r="N194" s="13">
        <f t="shared" ref="N194" si="786">(D194-E194)*100/G194</f>
        <v>1.4739618560179526</v>
      </c>
      <c r="O194" s="12">
        <f>'Index CPR'!N194</f>
        <v>26853.8</v>
      </c>
      <c r="P194" s="12">
        <f>'Index CPR'!O194</f>
        <v>27127.25</v>
      </c>
      <c r="Q194" s="12">
        <f>'Index CPR'!P194</f>
        <v>26736.6</v>
      </c>
      <c r="R194" s="12">
        <f>'Index CPR'!Q194</f>
        <v>26952.95</v>
      </c>
      <c r="S194" s="12">
        <f>'Index CPR'!R194</f>
        <v>26938.933333333334</v>
      </c>
      <c r="T194" s="12">
        <f>'Index CPR'!S194</f>
        <v>26931.924999999999</v>
      </c>
      <c r="U194" s="12">
        <f>'Index CPR'!T194</f>
        <v>26945.941666666669</v>
      </c>
      <c r="V194" s="12">
        <f t="shared" si="779"/>
        <v>26931.924999999999</v>
      </c>
      <c r="W194" s="12">
        <f t="shared" si="780"/>
        <v>26945.941666666669</v>
      </c>
      <c r="X194" t="str">
        <f t="shared" ref="X194" si="787">_xlfn.IFS(AND(V194&gt;W193),"Bullish",AND(V194&gt;V193,V194&lt;W193,W194&gt;W193),"Mod Bullish",W194&lt;V193,"Bearish",AND(W194&lt;W193,W194&gt;V193,V194&lt;V193),"Mod Bearish",AND(W194&lt;W193,V194&gt;V193),"Inside",AND(W194&gt;W193,V194&lt;V193),"Outside")</f>
        <v>Bearish</v>
      </c>
      <c r="Y194" s="29">
        <f t="shared" ref="Y194" si="788">(W194-V194)*100/S194</f>
        <v>5.2031260826969371E-2</v>
      </c>
      <c r="Z194" s="12">
        <f t="shared" ref="Z194" si="789">(P194-Q194)*100/S194</f>
        <v>1.4501316557943451</v>
      </c>
    </row>
    <row r="195" spans="1:26" x14ac:dyDescent="0.3">
      <c r="A195" s="39">
        <v>43523</v>
      </c>
      <c r="B195" s="10" t="s">
        <v>29</v>
      </c>
      <c r="C195">
        <f>'Index CPR'!C195</f>
        <v>10881.2</v>
      </c>
      <c r="D195">
        <f>'Index CPR'!D195</f>
        <v>10939.7</v>
      </c>
      <c r="E195">
        <f>'Index CPR'!E195</f>
        <v>10751.2</v>
      </c>
      <c r="F195">
        <f>'Index CPR'!F195</f>
        <v>10806.65</v>
      </c>
      <c r="G195" s="12">
        <f>'Index CPR'!G195</f>
        <v>10832.516666666668</v>
      </c>
      <c r="H195" s="12">
        <f>'Index CPR'!H195</f>
        <v>10845.45</v>
      </c>
      <c r="I195" s="12">
        <f>'Index CPR'!I195</f>
        <v>10819.583333333336</v>
      </c>
      <c r="J195" s="12">
        <f t="shared" si="774"/>
        <v>10819.583333333336</v>
      </c>
      <c r="K195" s="12">
        <f t="shared" si="775"/>
        <v>10845.45</v>
      </c>
      <c r="L195" t="str">
        <f t="shared" ref="L195" si="790">_xlfn.IFS(AND(J195&gt;K194),"Bullish",AND(J195&gt;J194,J195&lt;K194,K195&gt;K194),"Mod Bullish",K195&lt;J194,"Bearish",AND(K195&lt;K194,K195&gt;J194,J195&lt;J194),"Mod Bearish",AND(K195&lt;K194,J195&gt;J194),"Inside",AND(K195&gt;K194,J195&lt;J194),"Outside")</f>
        <v>Mod Bullish</v>
      </c>
      <c r="M195" s="29">
        <f t="shared" ref="M195" si="791">(K195-J195)*100/G195</f>
        <v>0.23878723165283197</v>
      </c>
      <c r="N195" s="13">
        <f t="shared" ref="N195" si="792">(D195-E195)*100/G195</f>
        <v>1.7401311791196565</v>
      </c>
      <c r="O195" s="12">
        <f>'Index CPR'!N195</f>
        <v>27078.1</v>
      </c>
      <c r="P195" s="12">
        <f>'Index CPR'!O195</f>
        <v>27189.45</v>
      </c>
      <c r="Q195" s="12">
        <f>'Index CPR'!P195</f>
        <v>26719.4</v>
      </c>
      <c r="R195" s="12">
        <f>'Index CPR'!Q195</f>
        <v>26799.3</v>
      </c>
      <c r="S195" s="12">
        <f>'Index CPR'!R195</f>
        <v>26902.716666666671</v>
      </c>
      <c r="T195" s="12">
        <f>'Index CPR'!S195</f>
        <v>26954.425000000003</v>
      </c>
      <c r="U195" s="12">
        <f>'Index CPR'!T195</f>
        <v>26851.008333333339</v>
      </c>
      <c r="V195" s="12">
        <f t="shared" si="779"/>
        <v>26851.008333333339</v>
      </c>
      <c r="W195" s="12">
        <f t="shared" si="780"/>
        <v>26954.425000000003</v>
      </c>
      <c r="X195" t="str">
        <f t="shared" ref="X195" si="793">_xlfn.IFS(AND(V195&gt;W194),"Bullish",AND(V195&gt;V194,V195&lt;W194,W195&gt;W194),"Mod Bullish",W195&lt;V194,"Bearish",AND(W195&lt;W194,W195&gt;V194,V195&lt;V194),"Mod Bearish",AND(W195&lt;W194,V195&gt;V194),"Inside",AND(W195&gt;W194,V195&lt;V194),"Outside")</f>
        <v>Outside</v>
      </c>
      <c r="Y195" s="29">
        <f t="shared" ref="Y195" si="794">(W195-V195)*100/S195</f>
        <v>0.38440975291837648</v>
      </c>
      <c r="Z195" s="12">
        <f t="shared" ref="Z195" si="795">(P195-Q195)*100/S195</f>
        <v>1.7472213153194536</v>
      </c>
    </row>
    <row r="196" spans="1:26" x14ac:dyDescent="0.3">
      <c r="A196" s="39">
        <v>43524</v>
      </c>
      <c r="B196" s="10" t="s">
        <v>30</v>
      </c>
      <c r="C196">
        <f>'Index CPR'!C196</f>
        <v>10865.7</v>
      </c>
      <c r="D196">
        <f>'Index CPR'!D196</f>
        <v>10865.7</v>
      </c>
      <c r="E196">
        <f>'Index CPR'!E196</f>
        <v>10784.85</v>
      </c>
      <c r="F196">
        <f>'Index CPR'!F196</f>
        <v>10792.5</v>
      </c>
      <c r="G196" s="12">
        <f>'Index CPR'!G196</f>
        <v>10814.35</v>
      </c>
      <c r="H196" s="12">
        <f>'Index CPR'!H196</f>
        <v>10825.275000000001</v>
      </c>
      <c r="I196" s="12">
        <f>'Index CPR'!I196</f>
        <v>10803.424999999999</v>
      </c>
      <c r="J196" s="12">
        <f t="shared" si="774"/>
        <v>10803.424999999999</v>
      </c>
      <c r="K196" s="12">
        <f t="shared" si="775"/>
        <v>10825.275000000001</v>
      </c>
      <c r="L196" t="str">
        <f t="shared" ref="L196:L197" si="796">_xlfn.IFS(AND(J196&gt;K195),"Bullish",AND(J196&gt;J195,J196&lt;K195,K196&gt;K195),"Mod Bullish",K196&lt;J195,"Bearish",AND(K196&lt;K195,K196&gt;J195,J196&lt;J195),"Mod Bearish",AND(K196&lt;K195,J196&gt;J195),"Inside",AND(K196&gt;K195,J196&lt;J195),"Outside")</f>
        <v>Mod Bearish</v>
      </c>
      <c r="M196" s="29">
        <f t="shared" ref="M196:M197" si="797">(K196-J196)*100/G196</f>
        <v>0.20204635507452767</v>
      </c>
      <c r="N196" s="13">
        <f t="shared" ref="N196:N197" si="798">(D196-E196)*100/G196</f>
        <v>0.74761774863954245</v>
      </c>
      <c r="O196" s="12">
        <f>'Index CPR'!N196</f>
        <v>26878</v>
      </c>
      <c r="P196" s="12">
        <f>'Index CPR'!O196</f>
        <v>26920.5</v>
      </c>
      <c r="Q196" s="12">
        <f>'Index CPR'!P196</f>
        <v>26762.55</v>
      </c>
      <c r="R196" s="12">
        <f>'Index CPR'!Q196</f>
        <v>26789.9</v>
      </c>
      <c r="S196" s="12">
        <f>'Index CPR'!R196</f>
        <v>26824.316666666669</v>
      </c>
      <c r="T196" s="12">
        <f>'Index CPR'!S196</f>
        <v>26841.525000000001</v>
      </c>
      <c r="U196" s="12">
        <f>'Index CPR'!T196</f>
        <v>26807.108333333337</v>
      </c>
      <c r="V196" s="12">
        <f t="shared" si="779"/>
        <v>26807.108333333337</v>
      </c>
      <c r="W196" s="12">
        <f t="shared" si="780"/>
        <v>26841.525000000001</v>
      </c>
      <c r="X196" t="str">
        <f t="shared" ref="X196:X197" si="799">_xlfn.IFS(AND(V196&gt;W195),"Bullish",AND(V196&gt;V195,V196&lt;W195,W196&gt;W195),"Mod Bullish",W196&lt;V195,"Bearish",AND(W196&lt;W195,W196&gt;V195,V196&lt;V195),"Mod Bearish",AND(W196&lt;W195,V196&gt;V195),"Inside",AND(W196&gt;W195,V196&lt;V195),"Outside")</f>
        <v>Bearish</v>
      </c>
      <c r="Y196" s="29">
        <f t="shared" ref="Y196:Y197" si="800">(W196-V196)*100/S196</f>
        <v>0.12830398289113634</v>
      </c>
      <c r="Z196" s="12">
        <f t="shared" ref="Z196:Z197" si="801">(P196-Q196)*100/S196</f>
        <v>0.58883140235321574</v>
      </c>
    </row>
    <row r="197" spans="1:26" x14ac:dyDescent="0.3">
      <c r="A197" s="39">
        <v>43525</v>
      </c>
      <c r="B197" s="10" t="s">
        <v>26</v>
      </c>
      <c r="C197">
        <f>'Index CPR'!C197</f>
        <v>10842.65</v>
      </c>
      <c r="D197">
        <f>'Index CPR'!D197</f>
        <v>10877.9</v>
      </c>
      <c r="E197">
        <f>'Index CPR'!E197</f>
        <v>10823.1</v>
      </c>
      <c r="F197">
        <f>'Index CPR'!F197</f>
        <v>10863.5</v>
      </c>
      <c r="G197" s="12">
        <f>'Index CPR'!G197</f>
        <v>10854.833333333334</v>
      </c>
      <c r="H197" s="12">
        <f>'Index CPR'!H197</f>
        <v>10850.5</v>
      </c>
      <c r="I197" s="12">
        <f>'Index CPR'!I197</f>
        <v>10859.166666666668</v>
      </c>
      <c r="J197" s="12">
        <f t="shared" si="774"/>
        <v>10850.5</v>
      </c>
      <c r="K197" s="12">
        <f t="shared" si="775"/>
        <v>10859.166666666668</v>
      </c>
      <c r="L197" t="str">
        <f t="shared" si="796"/>
        <v>Bullish</v>
      </c>
      <c r="M197" s="29">
        <f t="shared" si="797"/>
        <v>7.9841545240994446E-2</v>
      </c>
      <c r="N197" s="13">
        <f t="shared" si="798"/>
        <v>0.50484423221605679</v>
      </c>
      <c r="O197" s="12">
        <f>'Index CPR'!N197</f>
        <v>26941</v>
      </c>
      <c r="P197" s="12">
        <f>'Index CPR'!O197</f>
        <v>27076.55</v>
      </c>
      <c r="Q197" s="12">
        <f>'Index CPR'!P197</f>
        <v>26928.9</v>
      </c>
      <c r="R197" s="12">
        <f>'Index CPR'!Q197</f>
        <v>27043.9</v>
      </c>
      <c r="S197" s="12">
        <f>'Index CPR'!R197</f>
        <v>27016.45</v>
      </c>
      <c r="T197" s="12">
        <f>'Index CPR'!S197</f>
        <v>27002.724999999999</v>
      </c>
      <c r="U197" s="12">
        <f>'Index CPR'!T197</f>
        <v>27030.175000000003</v>
      </c>
      <c r="V197" s="12">
        <f t="shared" si="779"/>
        <v>27002.724999999999</v>
      </c>
      <c r="W197" s="12">
        <f t="shared" si="780"/>
        <v>27030.175000000003</v>
      </c>
      <c r="X197" t="str">
        <f t="shared" si="799"/>
        <v>Bullish</v>
      </c>
      <c r="Y197" s="29">
        <f t="shared" si="800"/>
        <v>0.1016047630240256</v>
      </c>
      <c r="Z197" s="12">
        <f t="shared" si="801"/>
        <v>0.54651888016374395</v>
      </c>
    </row>
    <row r="198" spans="1:26" x14ac:dyDescent="0.3">
      <c r="A198" s="39">
        <v>43529</v>
      </c>
      <c r="B198" s="10" t="s">
        <v>28</v>
      </c>
      <c r="C198">
        <f>'Index CPR'!C198</f>
        <v>10864.85</v>
      </c>
      <c r="D198">
        <f>'Index CPR'!D198</f>
        <v>10994.9</v>
      </c>
      <c r="E198">
        <f>'Index CPR'!E198</f>
        <v>10817</v>
      </c>
      <c r="F198">
        <f>'Index CPR'!F198</f>
        <v>10987.45</v>
      </c>
      <c r="G198" s="12">
        <f>'Index CPR'!G198</f>
        <v>10933.116666666669</v>
      </c>
      <c r="H198" s="12">
        <f>'Index CPR'!H198</f>
        <v>10905.95</v>
      </c>
      <c r="I198" s="12">
        <f>'Index CPR'!I198</f>
        <v>10960.283333333336</v>
      </c>
      <c r="J198" s="12">
        <f t="shared" ref="J198:J206" si="802">MIN(H198:I198)</f>
        <v>10905.95</v>
      </c>
      <c r="K198" s="12">
        <f t="shared" ref="K198:K206" si="803">MAX(H198:I198)</f>
        <v>10960.283333333336</v>
      </c>
      <c r="L198" t="str">
        <f t="shared" ref="L198:L201" si="804">_xlfn.IFS(AND(J198&gt;K197),"Bullish",AND(J198&gt;J197,J198&lt;K197,K198&gt;K197),"Mod Bullish",K198&lt;J197,"Bearish",AND(K198&lt;K197,K198&gt;J197,J198&lt;J197),"Mod Bearish",AND(K198&lt;K197,J198&gt;J197),"Inside",AND(K198&gt;K197,J198&lt;J197),"Outside")</f>
        <v>Bullish</v>
      </c>
      <c r="M198" s="29">
        <f t="shared" ref="M198:M201" si="805">(K198-J198)*100/G198</f>
        <v>0.49696106782606131</v>
      </c>
      <c r="N198" s="13">
        <f t="shared" ref="N198:N201" si="806">(D198-E198)*100/G198</f>
        <v>1.6271663920169113</v>
      </c>
      <c r="O198" s="12">
        <f>'Index CPR'!N198</f>
        <v>27068.15</v>
      </c>
      <c r="P198" s="12">
        <f>'Index CPR'!O198</f>
        <v>27580.75</v>
      </c>
      <c r="Q198" s="12">
        <f>'Index CPR'!P198</f>
        <v>26958.1</v>
      </c>
      <c r="R198" s="12">
        <f>'Index CPR'!Q198</f>
        <v>27554.05</v>
      </c>
      <c r="S198" s="12">
        <f>'Index CPR'!R198</f>
        <v>27364.3</v>
      </c>
      <c r="T198" s="12">
        <f>'Index CPR'!S198</f>
        <v>27269.424999999999</v>
      </c>
      <c r="U198" s="12">
        <f>'Index CPR'!T198</f>
        <v>27459.174999999999</v>
      </c>
      <c r="V198" s="12">
        <f t="shared" ref="V198:V206" si="807">MIN(T198:U198)</f>
        <v>27269.424999999999</v>
      </c>
      <c r="W198" s="12">
        <f t="shared" ref="W198:W206" si="808">MAX(T198:U198)</f>
        <v>27459.174999999999</v>
      </c>
      <c r="X198" t="str">
        <f t="shared" ref="X198:X201" si="809">_xlfn.IFS(AND(V198&gt;W197),"Bullish",AND(V198&gt;V197,V198&lt;W197,W198&gt;W197),"Mod Bullish",W198&lt;V197,"Bearish",AND(W198&lt;W197,W198&gt;V197,V198&lt;V197),"Mod Bearish",AND(W198&lt;W197,V198&gt;V197),"Inside",AND(W198&gt;W197,V198&lt;V197),"Outside")</f>
        <v>Bullish</v>
      </c>
      <c r="Y198" s="29">
        <f t="shared" ref="Y198:Y201" si="810">(W198-V198)*100/S198</f>
        <v>0.69342172100145083</v>
      </c>
      <c r="Z198" s="12">
        <f t="shared" ref="Z198:Z201" si="811">(P198-Q198)*100/S198</f>
        <v>2.2754099319185999</v>
      </c>
    </row>
    <row r="199" spans="1:26" x14ac:dyDescent="0.3">
      <c r="A199" s="39">
        <v>43530</v>
      </c>
      <c r="B199" s="10" t="s">
        <v>29</v>
      </c>
      <c r="C199">
        <f>'Index CPR'!C199</f>
        <v>11024.85</v>
      </c>
      <c r="D199">
        <f>'Index CPR'!D199</f>
        <v>11062.3</v>
      </c>
      <c r="E199">
        <f>'Index CPR'!E199</f>
        <v>10998.85</v>
      </c>
      <c r="F199">
        <f>'Index CPR'!F199</f>
        <v>11053</v>
      </c>
      <c r="G199" s="12">
        <f>'Index CPR'!G199</f>
        <v>11038.050000000001</v>
      </c>
      <c r="H199" s="12">
        <f>'Index CPR'!H199</f>
        <v>11030.575000000001</v>
      </c>
      <c r="I199" s="12">
        <f>'Index CPR'!I199</f>
        <v>11045.525000000001</v>
      </c>
      <c r="J199" s="12">
        <f t="shared" si="802"/>
        <v>11030.575000000001</v>
      </c>
      <c r="K199" s="12">
        <f t="shared" si="803"/>
        <v>11045.525000000001</v>
      </c>
      <c r="L199" t="str">
        <f t="shared" si="804"/>
        <v>Bullish</v>
      </c>
      <c r="M199" s="29">
        <f t="shared" si="805"/>
        <v>0.13544058959690095</v>
      </c>
      <c r="N199" s="13">
        <f t="shared" si="806"/>
        <v>0.57482979330587292</v>
      </c>
      <c r="O199" s="12">
        <f>'Index CPR'!N199</f>
        <v>27618.1</v>
      </c>
      <c r="P199" s="12">
        <f>'Index CPR'!O199</f>
        <v>27681.65</v>
      </c>
      <c r="Q199" s="12">
        <f>'Index CPR'!P199</f>
        <v>27492.05</v>
      </c>
      <c r="R199" s="12">
        <f>'Index CPR'!Q199</f>
        <v>27625.65</v>
      </c>
      <c r="S199" s="12">
        <f>'Index CPR'!R199</f>
        <v>27599.783333333336</v>
      </c>
      <c r="T199" s="12">
        <f>'Index CPR'!S199</f>
        <v>27586.85</v>
      </c>
      <c r="U199" s="12">
        <f>'Index CPR'!T199</f>
        <v>27612.716666666674</v>
      </c>
      <c r="V199" s="12">
        <f t="shared" si="807"/>
        <v>27586.85</v>
      </c>
      <c r="W199" s="12">
        <f t="shared" si="808"/>
        <v>27612.716666666674</v>
      </c>
      <c r="X199" t="str">
        <f t="shared" si="809"/>
        <v>Bullish</v>
      </c>
      <c r="Y199" s="29">
        <f t="shared" si="810"/>
        <v>9.3720542492214787E-2</v>
      </c>
      <c r="Z199" s="12">
        <f t="shared" si="811"/>
        <v>0.68696191455610034</v>
      </c>
    </row>
    <row r="200" spans="1:26" x14ac:dyDescent="0.3">
      <c r="A200" s="39">
        <v>43531</v>
      </c>
      <c r="B200" s="10" t="s">
        <v>30</v>
      </c>
      <c r="C200">
        <f>'Index CPR'!C200</f>
        <v>11077.95</v>
      </c>
      <c r="D200">
        <f>'Index CPR'!D200</f>
        <v>11089.05</v>
      </c>
      <c r="E200">
        <f>'Index CPR'!E200</f>
        <v>11027.1</v>
      </c>
      <c r="F200">
        <f>'Index CPR'!F200</f>
        <v>11058.2</v>
      </c>
      <c r="G200" s="12">
        <f>'Index CPR'!G200</f>
        <v>11058.116666666669</v>
      </c>
      <c r="H200" s="12">
        <f>'Index CPR'!H200</f>
        <v>11058.075000000001</v>
      </c>
      <c r="I200" s="12">
        <f>'Index CPR'!I200</f>
        <v>11058.158333333336</v>
      </c>
      <c r="J200" s="12">
        <f t="shared" si="802"/>
        <v>11058.075000000001</v>
      </c>
      <c r="K200" s="12">
        <f t="shared" si="803"/>
        <v>11058.158333333336</v>
      </c>
      <c r="L200" t="str">
        <f t="shared" si="804"/>
        <v>Bullish</v>
      </c>
      <c r="M200" s="29">
        <f t="shared" si="805"/>
        <v>7.5359426788249332E-4</v>
      </c>
      <c r="N200" s="13">
        <f t="shared" si="806"/>
        <v>0.56022197872753099</v>
      </c>
      <c r="O200" s="12">
        <f>'Index CPR'!N200</f>
        <v>27661</v>
      </c>
      <c r="P200" s="12">
        <f>'Index CPR'!O200</f>
        <v>27815.5</v>
      </c>
      <c r="Q200" s="12">
        <f>'Index CPR'!P200</f>
        <v>27560</v>
      </c>
      <c r="R200" s="12">
        <f>'Index CPR'!Q200</f>
        <v>27764.6</v>
      </c>
      <c r="S200" s="12">
        <f>'Index CPR'!R200</f>
        <v>27713.366666666669</v>
      </c>
      <c r="T200" s="12">
        <f>'Index CPR'!S200</f>
        <v>27687.75</v>
      </c>
      <c r="U200" s="12">
        <f>'Index CPR'!T200</f>
        <v>27738.983333333337</v>
      </c>
      <c r="V200" s="12">
        <f t="shared" si="807"/>
        <v>27687.75</v>
      </c>
      <c r="W200" s="12">
        <f t="shared" si="808"/>
        <v>27738.983333333337</v>
      </c>
      <c r="X200" t="str">
        <f t="shared" si="809"/>
        <v>Bullish</v>
      </c>
      <c r="Y200" s="29">
        <f t="shared" si="810"/>
        <v>0.18486867348007957</v>
      </c>
      <c r="Z200" s="12">
        <f t="shared" si="811"/>
        <v>0.92193778934593529</v>
      </c>
    </row>
    <row r="201" spans="1:26" x14ac:dyDescent="0.3">
      <c r="A201" s="39">
        <v>43532</v>
      </c>
      <c r="B201" s="10" t="s">
        <v>26</v>
      </c>
      <c r="C201">
        <f>'Index CPR'!C201</f>
        <v>11038.85</v>
      </c>
      <c r="D201">
        <f>'Index CPR'!D201</f>
        <v>11049</v>
      </c>
      <c r="E201">
        <f>'Index CPR'!E201</f>
        <v>11008.95</v>
      </c>
      <c r="F201">
        <f>'Index CPR'!F201</f>
        <v>11035.4</v>
      </c>
      <c r="G201" s="12">
        <f>'Index CPR'!G201</f>
        <v>11031.116666666667</v>
      </c>
      <c r="H201" s="12">
        <f>'Index CPR'!H201</f>
        <v>11028.975</v>
      </c>
      <c r="I201" s="12">
        <f>'Index CPR'!I201</f>
        <v>11033.258333333333</v>
      </c>
      <c r="J201" s="12">
        <f t="shared" si="802"/>
        <v>11028.975</v>
      </c>
      <c r="K201" s="12">
        <f t="shared" si="803"/>
        <v>11033.258333333333</v>
      </c>
      <c r="L201" t="str">
        <f t="shared" si="804"/>
        <v>Bearish</v>
      </c>
      <c r="M201" s="29">
        <f t="shared" si="805"/>
        <v>3.88295533694792E-2</v>
      </c>
      <c r="N201" s="13">
        <f t="shared" si="806"/>
        <v>0.36306387839248011</v>
      </c>
      <c r="O201" s="12">
        <f>'Index CPR'!N201</f>
        <v>27686.15</v>
      </c>
      <c r="P201" s="12">
        <f>'Index CPR'!O201</f>
        <v>27811.35</v>
      </c>
      <c r="Q201" s="12">
        <f>'Index CPR'!P201</f>
        <v>27645.4</v>
      </c>
      <c r="R201" s="12">
        <f>'Index CPR'!Q201</f>
        <v>27761.8</v>
      </c>
      <c r="S201" s="12">
        <f>'Index CPR'!R201</f>
        <v>27739.516666666666</v>
      </c>
      <c r="T201" s="12">
        <f>'Index CPR'!S201</f>
        <v>27728.375</v>
      </c>
      <c r="U201" s="12">
        <f>'Index CPR'!T201</f>
        <v>27750.658333333333</v>
      </c>
      <c r="V201" s="12">
        <f t="shared" si="807"/>
        <v>27728.375</v>
      </c>
      <c r="W201" s="12">
        <f t="shared" si="808"/>
        <v>27750.658333333333</v>
      </c>
      <c r="X201" t="str">
        <f t="shared" si="809"/>
        <v>Mod Bullish</v>
      </c>
      <c r="Y201" s="29">
        <f t="shared" si="810"/>
        <v>8.0330647433773536E-2</v>
      </c>
      <c r="Z201" s="12">
        <f t="shared" si="811"/>
        <v>0.59824402131494869</v>
      </c>
    </row>
    <row r="202" spans="1:26" x14ac:dyDescent="0.3">
      <c r="A202" s="39">
        <v>43535</v>
      </c>
      <c r="B202" s="10" t="s">
        <v>27</v>
      </c>
      <c r="C202">
        <f>'Index CPR'!C202</f>
        <v>11068.75</v>
      </c>
      <c r="D202">
        <f>'Index CPR'!D202</f>
        <v>11180.9</v>
      </c>
      <c r="E202">
        <f>'Index CPR'!E202</f>
        <v>11059.85</v>
      </c>
      <c r="F202">
        <f>'Index CPR'!F202</f>
        <v>11168.05</v>
      </c>
      <c r="G202" s="12">
        <f>'Index CPR'!G202</f>
        <v>11136.266666666668</v>
      </c>
      <c r="H202" s="12">
        <f>'Index CPR'!H202</f>
        <v>11120.375</v>
      </c>
      <c r="I202" s="12">
        <f>'Index CPR'!I202</f>
        <v>11152.158333333336</v>
      </c>
      <c r="J202" s="12">
        <f t="shared" si="802"/>
        <v>11120.375</v>
      </c>
      <c r="K202" s="12">
        <f t="shared" si="803"/>
        <v>11152.158333333336</v>
      </c>
      <c r="L202" t="str">
        <f t="shared" ref="L202:L213" si="812">_xlfn.IFS(AND(J202&gt;K201),"Bullish",AND(J202&gt;J201,J202&lt;K201,K202&gt;K201),"Mod Bullish",K202&lt;J201,"Bearish",AND(K202&lt;K201,K202&gt;J201,J202&lt;J201),"Mod Bearish",AND(K202&lt;K201,J202&gt;J201),"Inside",AND(K202&gt;K201,J202&lt;J201),"Outside")</f>
        <v>Bullish</v>
      </c>
      <c r="M202" s="29">
        <f t="shared" ref="M202:M213" si="813">(K202-J202)*100/G202</f>
        <v>0.28540384569337851</v>
      </c>
      <c r="N202" s="13">
        <f t="shared" ref="N202:N213" si="814">(D202-E202)*100/G202</f>
        <v>1.0869890567754537</v>
      </c>
      <c r="O202" s="12">
        <f>'Index CPR'!N202</f>
        <v>27840.1</v>
      </c>
      <c r="P202" s="12">
        <f>'Index CPR'!O202</f>
        <v>28035.599999999999</v>
      </c>
      <c r="Q202" s="12">
        <f>'Index CPR'!P202</f>
        <v>27791.25</v>
      </c>
      <c r="R202" s="12">
        <f>'Index CPR'!Q202</f>
        <v>27966.65</v>
      </c>
      <c r="S202" s="12">
        <f>'Index CPR'!R202</f>
        <v>27931.166666666668</v>
      </c>
      <c r="T202" s="12">
        <f>'Index CPR'!S202</f>
        <v>27913.424999999999</v>
      </c>
      <c r="U202" s="12">
        <f>'Index CPR'!T202</f>
        <v>27948.908333333336</v>
      </c>
      <c r="V202" s="12">
        <f t="shared" si="807"/>
        <v>27913.424999999999</v>
      </c>
      <c r="W202" s="12">
        <f t="shared" si="808"/>
        <v>27948.908333333336</v>
      </c>
      <c r="X202" t="str">
        <f t="shared" ref="X202:X213" si="815">_xlfn.IFS(AND(V202&gt;W201),"Bullish",AND(V202&gt;V201,V202&lt;W201,W202&gt;W201),"Mod Bullish",W202&lt;V201,"Bearish",AND(W202&lt;W201,W202&gt;V201,V202&lt;V201),"Mod Bearish",AND(W202&lt;W201,V202&gt;V201),"Inside",AND(W202&gt;W201,V202&lt;V201),"Outside")</f>
        <v>Bullish</v>
      </c>
      <c r="Y202" s="29">
        <f t="shared" ref="Y202:Y213" si="816">(W202-V202)*100/S202</f>
        <v>0.12703849343924248</v>
      </c>
      <c r="Z202" s="12">
        <f t="shared" ref="Z202:Z213" si="817">(P202-Q202)*100/S202</f>
        <v>0.87482919319517094</v>
      </c>
    </row>
    <row r="203" spans="1:26" x14ac:dyDescent="0.3">
      <c r="A203" s="39">
        <v>43536</v>
      </c>
      <c r="B203" s="10" t="s">
        <v>28</v>
      </c>
      <c r="C203">
        <f>'Index CPR'!C203</f>
        <v>11231.35</v>
      </c>
      <c r="D203">
        <f>'Index CPR'!D203</f>
        <v>11320.4</v>
      </c>
      <c r="E203">
        <f>'Index CPR'!E203</f>
        <v>11227</v>
      </c>
      <c r="F203">
        <f>'Index CPR'!F203</f>
        <v>11301.2</v>
      </c>
      <c r="G203" s="12">
        <f>'Index CPR'!G203</f>
        <v>11282.866666666669</v>
      </c>
      <c r="H203" s="12">
        <f>'Index CPR'!H203</f>
        <v>11273.7</v>
      </c>
      <c r="I203" s="12">
        <f>'Index CPR'!I203</f>
        <v>11292.033333333336</v>
      </c>
      <c r="J203" s="12">
        <f t="shared" si="802"/>
        <v>11273.7</v>
      </c>
      <c r="K203" s="12">
        <f t="shared" si="803"/>
        <v>11292.033333333336</v>
      </c>
      <c r="L203" t="str">
        <f t="shared" si="812"/>
        <v>Bullish</v>
      </c>
      <c r="M203" s="29">
        <f t="shared" si="813"/>
        <v>0.16248825653057222</v>
      </c>
      <c r="N203" s="13">
        <f t="shared" si="814"/>
        <v>0.8278038087247297</v>
      </c>
      <c r="O203" s="12">
        <f>'Index CPR'!N203</f>
        <v>28168.2</v>
      </c>
      <c r="P203" s="12">
        <f>'Index CPR'!O203</f>
        <v>28488.1</v>
      </c>
      <c r="Q203" s="12">
        <f>'Index CPR'!P203</f>
        <v>28142.25</v>
      </c>
      <c r="R203" s="12">
        <f>'Index CPR'!Q203</f>
        <v>28443.7</v>
      </c>
      <c r="S203" s="12">
        <f>'Index CPR'!R203</f>
        <v>28358.016666666666</v>
      </c>
      <c r="T203" s="12">
        <f>'Index CPR'!S203</f>
        <v>28315.174999999999</v>
      </c>
      <c r="U203" s="12">
        <f>'Index CPR'!T203</f>
        <v>28400.858333333334</v>
      </c>
      <c r="V203" s="12">
        <f t="shared" si="807"/>
        <v>28315.174999999999</v>
      </c>
      <c r="W203" s="12">
        <f t="shared" si="808"/>
        <v>28400.858333333334</v>
      </c>
      <c r="X203" t="str">
        <f t="shared" si="815"/>
        <v>Bullish</v>
      </c>
      <c r="Y203" s="29">
        <f t="shared" si="816"/>
        <v>0.30214854000720892</v>
      </c>
      <c r="Z203" s="12">
        <f t="shared" si="817"/>
        <v>1.2195845854288065</v>
      </c>
    </row>
    <row r="204" spans="1:26" x14ac:dyDescent="0.3">
      <c r="A204" s="39">
        <v>43537</v>
      </c>
      <c r="B204" s="10" t="s">
        <v>29</v>
      </c>
      <c r="C204">
        <f>'Index CPR'!C204</f>
        <v>11326.2</v>
      </c>
      <c r="D204">
        <f>'Index CPR'!D204</f>
        <v>11352.3</v>
      </c>
      <c r="E204">
        <f>'Index CPR'!E204</f>
        <v>11276.6</v>
      </c>
      <c r="F204">
        <f>'Index CPR'!F204</f>
        <v>11341.7</v>
      </c>
      <c r="G204" s="12">
        <f>'Index CPR'!G204</f>
        <v>11323.533333333335</v>
      </c>
      <c r="H204" s="12">
        <f>'Index CPR'!H204</f>
        <v>11314.45</v>
      </c>
      <c r="I204" s="12">
        <f>'Index CPR'!I204</f>
        <v>11332.616666666669</v>
      </c>
      <c r="J204" s="12">
        <f t="shared" si="802"/>
        <v>11314.45</v>
      </c>
      <c r="K204" s="12">
        <f t="shared" si="803"/>
        <v>11332.616666666669</v>
      </c>
      <c r="L204" t="str">
        <f t="shared" si="812"/>
        <v>Bullish</v>
      </c>
      <c r="M204" s="29">
        <f t="shared" si="813"/>
        <v>0.16043284487175272</v>
      </c>
      <c r="N204" s="13">
        <f t="shared" si="814"/>
        <v>0.66851924899765292</v>
      </c>
      <c r="O204" s="12">
        <f>'Index CPR'!N204</f>
        <v>28480.3</v>
      </c>
      <c r="P204" s="12">
        <f>'Index CPR'!O204</f>
        <v>28927.7</v>
      </c>
      <c r="Q204" s="12">
        <f>'Index CPR'!P204</f>
        <v>28353.65</v>
      </c>
      <c r="R204" s="12">
        <f>'Index CPR'!Q204</f>
        <v>28884.3</v>
      </c>
      <c r="S204" s="12">
        <f>'Index CPR'!R204</f>
        <v>28721.883333333335</v>
      </c>
      <c r="T204" s="12">
        <f>'Index CPR'!S204</f>
        <v>28640.675000000003</v>
      </c>
      <c r="U204" s="12">
        <f>'Index CPR'!T204</f>
        <v>28803.091666666667</v>
      </c>
      <c r="V204" s="12">
        <f t="shared" si="807"/>
        <v>28640.675000000003</v>
      </c>
      <c r="W204" s="12">
        <f t="shared" si="808"/>
        <v>28803.091666666667</v>
      </c>
      <c r="X204" t="str">
        <f t="shared" si="815"/>
        <v>Bullish</v>
      </c>
      <c r="Y204" s="29">
        <f t="shared" si="816"/>
        <v>0.56548055982864709</v>
      </c>
      <c r="Z204" s="12">
        <f t="shared" si="817"/>
        <v>1.9986502742101959</v>
      </c>
    </row>
    <row r="205" spans="1:26" x14ac:dyDescent="0.3">
      <c r="A205" s="39">
        <v>43538</v>
      </c>
      <c r="B205" s="10" t="s">
        <v>30</v>
      </c>
      <c r="C205">
        <f>'Index CPR'!C205</f>
        <v>11382.5</v>
      </c>
      <c r="D205">
        <f>'Index CPR'!D205</f>
        <v>11383.45</v>
      </c>
      <c r="E205">
        <f>'Index CPR'!E205</f>
        <v>11313.75</v>
      </c>
      <c r="F205">
        <f>'Index CPR'!F205</f>
        <v>11343.25</v>
      </c>
      <c r="G205" s="12">
        <f>'Index CPR'!G205</f>
        <v>11346.816666666666</v>
      </c>
      <c r="H205" s="12">
        <f>'Index CPR'!H205</f>
        <v>11348.6</v>
      </c>
      <c r="I205" s="12">
        <f>'Index CPR'!I205</f>
        <v>11345.033333333331</v>
      </c>
      <c r="J205" s="12">
        <f t="shared" si="802"/>
        <v>11345.033333333331</v>
      </c>
      <c r="K205" s="12">
        <f t="shared" si="803"/>
        <v>11348.6</v>
      </c>
      <c r="L205" t="str">
        <f t="shared" si="812"/>
        <v>Bullish</v>
      </c>
      <c r="M205" s="29">
        <f t="shared" si="813"/>
        <v>3.1433191981915645E-2</v>
      </c>
      <c r="N205" s="13">
        <f t="shared" si="814"/>
        <v>0.61426920031903864</v>
      </c>
      <c r="O205" s="12">
        <f>'Index CPR'!N205</f>
        <v>29028.9</v>
      </c>
      <c r="P205" s="12">
        <f>'Index CPR'!O205</f>
        <v>29070.35</v>
      </c>
      <c r="Q205" s="12">
        <f>'Index CPR'!P205</f>
        <v>28819.75</v>
      </c>
      <c r="R205" s="12">
        <f>'Index CPR'!Q205</f>
        <v>28923.1</v>
      </c>
      <c r="S205" s="12">
        <f>'Index CPR'!R205</f>
        <v>28937.733333333334</v>
      </c>
      <c r="T205" s="12">
        <f>'Index CPR'!S205</f>
        <v>28945.05</v>
      </c>
      <c r="U205" s="12">
        <f>'Index CPR'!T205</f>
        <v>28930.416666666668</v>
      </c>
      <c r="V205" s="12">
        <f t="shared" si="807"/>
        <v>28930.416666666668</v>
      </c>
      <c r="W205" s="12">
        <f t="shared" si="808"/>
        <v>28945.05</v>
      </c>
      <c r="X205" t="str">
        <f t="shared" si="815"/>
        <v>Bullish</v>
      </c>
      <c r="Y205" s="29">
        <f t="shared" si="816"/>
        <v>5.0568346749105181E-2</v>
      </c>
      <c r="Z205" s="12">
        <f t="shared" si="817"/>
        <v>0.86599733681052604</v>
      </c>
    </row>
    <row r="206" spans="1:26" x14ac:dyDescent="0.3">
      <c r="A206" s="39">
        <v>43539</v>
      </c>
      <c r="B206" s="10" t="s">
        <v>26</v>
      </c>
      <c r="C206">
        <f>'Index CPR'!C206</f>
        <v>11376.85</v>
      </c>
      <c r="D206">
        <f>'Index CPR'!D206</f>
        <v>11487</v>
      </c>
      <c r="E206">
        <f>'Index CPR'!E206</f>
        <v>11370.8</v>
      </c>
      <c r="F206">
        <f>'Index CPR'!F206</f>
        <v>11426.85</v>
      </c>
      <c r="G206" s="12">
        <f>'Index CPR'!G206</f>
        <v>11428.216666666667</v>
      </c>
      <c r="H206" s="12">
        <f>'Index CPR'!H206</f>
        <v>11428.9</v>
      </c>
      <c r="I206" s="12">
        <f>'Index CPR'!I206</f>
        <v>11427.533333333335</v>
      </c>
      <c r="J206" s="12">
        <f t="shared" si="802"/>
        <v>11427.533333333335</v>
      </c>
      <c r="K206" s="12">
        <f t="shared" si="803"/>
        <v>11428.9</v>
      </c>
      <c r="L206" t="str">
        <f t="shared" si="812"/>
        <v>Bullish</v>
      </c>
      <c r="M206" s="29">
        <f t="shared" si="813"/>
        <v>1.1958704551438928E-2</v>
      </c>
      <c r="N206" s="13">
        <f t="shared" si="814"/>
        <v>1.0167815625943453</v>
      </c>
      <c r="O206" s="12">
        <f>'Index CPR'!N206</f>
        <v>29007</v>
      </c>
      <c r="P206" s="12">
        <f>'Index CPR'!O206</f>
        <v>29520.7</v>
      </c>
      <c r="Q206" s="12">
        <f>'Index CPR'!P206</f>
        <v>28990.85</v>
      </c>
      <c r="R206" s="12">
        <f>'Index CPR'!Q206</f>
        <v>29381.45</v>
      </c>
      <c r="S206" s="12">
        <f>'Index CPR'!R206</f>
        <v>29297.666666666668</v>
      </c>
      <c r="T206" s="12">
        <f>'Index CPR'!S206</f>
        <v>29255.775000000001</v>
      </c>
      <c r="U206" s="12">
        <f>'Index CPR'!T206</f>
        <v>29339.558333333334</v>
      </c>
      <c r="V206" s="12">
        <f t="shared" si="807"/>
        <v>29255.775000000001</v>
      </c>
      <c r="W206" s="12">
        <f t="shared" si="808"/>
        <v>29339.558333333334</v>
      </c>
      <c r="X206" t="str">
        <f t="shared" si="815"/>
        <v>Bullish</v>
      </c>
      <c r="Y206" s="29">
        <f t="shared" si="816"/>
        <v>0.28597271682613923</v>
      </c>
      <c r="Z206" s="12">
        <f t="shared" si="817"/>
        <v>1.8085057968211422</v>
      </c>
    </row>
    <row r="207" spans="1:26" x14ac:dyDescent="0.3">
      <c r="A207" s="39">
        <v>43542</v>
      </c>
      <c r="B207" s="10" t="s">
        <v>27</v>
      </c>
      <c r="C207">
        <f>'Index CPR'!C207</f>
        <v>11473.85</v>
      </c>
      <c r="D207">
        <f>'Index CPR'!D207</f>
        <v>11530.15</v>
      </c>
      <c r="E207">
        <f>'Index CPR'!E207</f>
        <v>11412.5</v>
      </c>
      <c r="F207">
        <f>'Index CPR'!F207</f>
        <v>11462.2</v>
      </c>
      <c r="G207" s="12">
        <f>'Index CPR'!G207</f>
        <v>11468.283333333335</v>
      </c>
      <c r="H207" s="12">
        <f>'Index CPR'!H207</f>
        <v>11471.325000000001</v>
      </c>
      <c r="I207" s="12">
        <f>'Index CPR'!I207</f>
        <v>11465.241666666669</v>
      </c>
      <c r="J207" s="12">
        <f t="shared" ref="J207:J227" si="818">MIN(H207:I207)</f>
        <v>11465.241666666669</v>
      </c>
      <c r="K207" s="12">
        <f t="shared" ref="K207:K227" si="819">MAX(H207:I207)</f>
        <v>11471.325000000001</v>
      </c>
      <c r="L207" t="str">
        <f t="shared" si="812"/>
        <v>Bullish</v>
      </c>
      <c r="M207" s="29">
        <f t="shared" si="813"/>
        <v>5.3044846874775967E-2</v>
      </c>
      <c r="N207" s="13">
        <f t="shared" si="814"/>
        <v>1.0258728057236084</v>
      </c>
      <c r="O207" s="12">
        <f>'Index CPR'!N207</f>
        <v>29521.599999999999</v>
      </c>
      <c r="P207" s="12">
        <f>'Index CPR'!O207</f>
        <v>29812</v>
      </c>
      <c r="Q207" s="12">
        <f>'Index CPR'!P207</f>
        <v>29361.65</v>
      </c>
      <c r="R207" s="12">
        <f>'Index CPR'!Q207</f>
        <v>29596.1</v>
      </c>
      <c r="S207" s="12">
        <f>'Index CPR'!R207</f>
        <v>29589.916666666668</v>
      </c>
      <c r="T207" s="12">
        <f>'Index CPR'!S207</f>
        <v>29586.825000000001</v>
      </c>
      <c r="U207" s="12">
        <f>'Index CPR'!T207</f>
        <v>29593.008333333335</v>
      </c>
      <c r="V207" s="12">
        <f t="shared" ref="V207:V227" si="820">MIN(T207:U207)</f>
        <v>29586.825000000001</v>
      </c>
      <c r="W207" s="12">
        <f t="shared" ref="W207:W227" si="821">MAX(T207:U207)</f>
        <v>29593.008333333335</v>
      </c>
      <c r="X207" t="str">
        <f t="shared" si="815"/>
        <v>Bullish</v>
      </c>
      <c r="Y207" s="29">
        <f t="shared" si="816"/>
        <v>2.0896758186209726E-2</v>
      </c>
      <c r="Z207" s="12">
        <f t="shared" si="817"/>
        <v>1.5219711669797376</v>
      </c>
    </row>
    <row r="208" spans="1:26" x14ac:dyDescent="0.3">
      <c r="A208" s="39">
        <v>43543</v>
      </c>
      <c r="B208" s="10" t="s">
        <v>28</v>
      </c>
      <c r="C208">
        <f>'Index CPR'!C208</f>
        <v>11500.3</v>
      </c>
      <c r="D208">
        <f>'Index CPR'!D208</f>
        <v>11543.85</v>
      </c>
      <c r="E208">
        <f>'Index CPR'!E208</f>
        <v>11451.25</v>
      </c>
      <c r="F208">
        <f>'Index CPR'!F208</f>
        <v>11532.4</v>
      </c>
      <c r="G208" s="12">
        <f>'Index CPR'!G208</f>
        <v>11509.166666666666</v>
      </c>
      <c r="H208" s="12">
        <f>'Index CPR'!H208</f>
        <v>11497.55</v>
      </c>
      <c r="I208" s="12">
        <f>'Index CPR'!I208</f>
        <v>11520.783333333333</v>
      </c>
      <c r="J208" s="12">
        <f t="shared" si="818"/>
        <v>11497.55</v>
      </c>
      <c r="K208" s="12">
        <f t="shared" si="819"/>
        <v>11520.783333333333</v>
      </c>
      <c r="L208" t="str">
        <f t="shared" si="812"/>
        <v>Bullish</v>
      </c>
      <c r="M208" s="29">
        <f t="shared" si="813"/>
        <v>0.20186807617117003</v>
      </c>
      <c r="N208" s="13">
        <f t="shared" si="814"/>
        <v>0.80457606255883307</v>
      </c>
      <c r="O208" s="12">
        <f>'Index CPR'!N208</f>
        <v>29702.6</v>
      </c>
      <c r="P208" s="12">
        <f>'Index CPR'!O208</f>
        <v>29799.75</v>
      </c>
      <c r="Q208" s="12">
        <f>'Index CPR'!P208</f>
        <v>29547.7</v>
      </c>
      <c r="R208" s="12">
        <f>'Index CPR'!Q208</f>
        <v>29767.85</v>
      </c>
      <c r="S208" s="12">
        <f>'Index CPR'!R208</f>
        <v>29705.099999999995</v>
      </c>
      <c r="T208" s="12">
        <f>'Index CPR'!S208</f>
        <v>29673.724999999999</v>
      </c>
      <c r="U208" s="12">
        <f>'Index CPR'!T208</f>
        <v>29736.474999999991</v>
      </c>
      <c r="V208" s="12">
        <f t="shared" si="820"/>
        <v>29673.724999999999</v>
      </c>
      <c r="W208" s="12">
        <f t="shared" si="821"/>
        <v>29736.474999999991</v>
      </c>
      <c r="X208" t="str">
        <f t="shared" si="815"/>
        <v>Bullish</v>
      </c>
      <c r="Y208" s="29">
        <f t="shared" si="816"/>
        <v>0.21124318719678686</v>
      </c>
      <c r="Z208" s="12">
        <f t="shared" si="817"/>
        <v>0.84850749534591474</v>
      </c>
    </row>
    <row r="209" spans="1:26" x14ac:dyDescent="0.3">
      <c r="A209" s="39">
        <v>43544</v>
      </c>
      <c r="B209" s="10" t="s">
        <v>29</v>
      </c>
      <c r="C209">
        <f>'Index CPR'!C209</f>
        <v>11553.35</v>
      </c>
      <c r="D209">
        <f>'Index CPR'!D209</f>
        <v>11556.1</v>
      </c>
      <c r="E209">
        <f>'Index CPR'!E209</f>
        <v>11503.1</v>
      </c>
      <c r="F209">
        <f>'Index CPR'!F209</f>
        <v>11521.05</v>
      </c>
      <c r="G209" s="12">
        <f>'Index CPR'!G209</f>
        <v>11526.75</v>
      </c>
      <c r="H209" s="12">
        <f>'Index CPR'!H209</f>
        <v>11529.6</v>
      </c>
      <c r="I209" s="12">
        <f>'Index CPR'!I209</f>
        <v>11523.9</v>
      </c>
      <c r="J209" s="12">
        <f t="shared" si="818"/>
        <v>11523.9</v>
      </c>
      <c r="K209" s="12">
        <f t="shared" si="819"/>
        <v>11529.6</v>
      </c>
      <c r="L209" t="str">
        <f t="shared" si="812"/>
        <v>Bullish</v>
      </c>
      <c r="M209" s="29">
        <f t="shared" si="813"/>
        <v>4.9450191944830309E-2</v>
      </c>
      <c r="N209" s="13">
        <f t="shared" si="814"/>
        <v>0.45980003036415296</v>
      </c>
      <c r="O209" s="12">
        <f>'Index CPR'!N209</f>
        <v>29769.65</v>
      </c>
      <c r="P209" s="12">
        <f>'Index CPR'!O209</f>
        <v>29885.200000000001</v>
      </c>
      <c r="Q209" s="12">
        <f>'Index CPR'!P209</f>
        <v>29633.5</v>
      </c>
      <c r="R209" s="12">
        <f>'Index CPR'!Q209</f>
        <v>29832.2</v>
      </c>
      <c r="S209" s="12">
        <f>'Index CPR'!R209</f>
        <v>29783.633333333331</v>
      </c>
      <c r="T209" s="12">
        <f>'Index CPR'!S209</f>
        <v>29759.35</v>
      </c>
      <c r="U209" s="12">
        <f>'Index CPR'!T209</f>
        <v>29807.916666666664</v>
      </c>
      <c r="V209" s="12">
        <f t="shared" si="820"/>
        <v>29759.35</v>
      </c>
      <c r="W209" s="12">
        <f t="shared" si="821"/>
        <v>29807.916666666664</v>
      </c>
      <c r="X209" t="str">
        <f t="shared" si="815"/>
        <v>Bullish</v>
      </c>
      <c r="Y209" s="29">
        <f t="shared" si="816"/>
        <v>0.16306494954163539</v>
      </c>
      <c r="Z209" s="12">
        <f t="shared" si="817"/>
        <v>0.84509501303288748</v>
      </c>
    </row>
    <row r="210" spans="1:26" x14ac:dyDescent="0.3">
      <c r="A210" s="39">
        <v>43546</v>
      </c>
      <c r="B210" s="10" t="s">
        <v>26</v>
      </c>
      <c r="C210">
        <f>'Index CPR'!C210</f>
        <v>11549.2</v>
      </c>
      <c r="D210">
        <f>'Index CPR'!D210</f>
        <v>11572.8</v>
      </c>
      <c r="E210">
        <f>'Index CPR'!E210</f>
        <v>11434.55</v>
      </c>
      <c r="F210">
        <f>'Index CPR'!F210</f>
        <v>11456.9</v>
      </c>
      <c r="G210" s="12">
        <f>'Index CPR'!G210</f>
        <v>11488.083333333334</v>
      </c>
      <c r="H210" s="12">
        <f>'Index CPR'!H210</f>
        <v>11503.674999999999</v>
      </c>
      <c r="I210" s="12">
        <f>'Index CPR'!I210</f>
        <v>11472.491666666669</v>
      </c>
      <c r="J210" s="12">
        <f t="shared" si="818"/>
        <v>11472.491666666669</v>
      </c>
      <c r="K210" s="12">
        <f t="shared" si="819"/>
        <v>11503.674999999999</v>
      </c>
      <c r="L210" t="str">
        <f t="shared" si="812"/>
        <v>Bearish</v>
      </c>
      <c r="M210" s="29">
        <f t="shared" si="813"/>
        <v>0.27144069579344393</v>
      </c>
      <c r="N210" s="13">
        <f t="shared" si="814"/>
        <v>1.2034209361874986</v>
      </c>
      <c r="O210" s="12">
        <f>'Index CPR'!N210</f>
        <v>29920.75</v>
      </c>
      <c r="P210" s="12">
        <f>'Index CPR'!O210</f>
        <v>30008.1</v>
      </c>
      <c r="Q210" s="12">
        <f>'Index CPR'!P210</f>
        <v>29508.7</v>
      </c>
      <c r="R210" s="12">
        <f>'Index CPR'!Q210</f>
        <v>29582.5</v>
      </c>
      <c r="S210" s="12">
        <f>'Index CPR'!R210</f>
        <v>29699.766666666666</v>
      </c>
      <c r="T210" s="12">
        <f>'Index CPR'!S210</f>
        <v>29758.400000000001</v>
      </c>
      <c r="U210" s="12">
        <f>'Index CPR'!T210</f>
        <v>29641.133333333331</v>
      </c>
      <c r="V210" s="12">
        <f t="shared" si="820"/>
        <v>29641.133333333331</v>
      </c>
      <c r="W210" s="12">
        <f t="shared" si="821"/>
        <v>29758.400000000001</v>
      </c>
      <c r="X210" t="str">
        <f t="shared" si="815"/>
        <v>Bearish</v>
      </c>
      <c r="Y210" s="29">
        <f t="shared" si="816"/>
        <v>0.39484036350455076</v>
      </c>
      <c r="Z210" s="12">
        <f t="shared" si="817"/>
        <v>1.6814946918774822</v>
      </c>
    </row>
    <row r="211" spans="1:26" x14ac:dyDescent="0.3">
      <c r="A211" s="39">
        <v>43549</v>
      </c>
      <c r="B211" s="10" t="s">
        <v>27</v>
      </c>
      <c r="C211">
        <f>'Index CPR'!C211</f>
        <v>11395.65</v>
      </c>
      <c r="D211">
        <f>'Index CPR'!D211</f>
        <v>11395.65</v>
      </c>
      <c r="E211">
        <f>'Index CPR'!E211</f>
        <v>11311.6</v>
      </c>
      <c r="F211">
        <f>'Index CPR'!F211</f>
        <v>11354.25</v>
      </c>
      <c r="G211" s="12">
        <f>'Index CPR'!G211</f>
        <v>11353.833333333334</v>
      </c>
      <c r="H211" s="12">
        <f>'Index CPR'!H211</f>
        <v>11353.625</v>
      </c>
      <c r="I211" s="12">
        <f>'Index CPR'!I211</f>
        <v>11354.041666666668</v>
      </c>
      <c r="J211" s="12">
        <f t="shared" si="818"/>
        <v>11353.625</v>
      </c>
      <c r="K211" s="12">
        <f t="shared" si="819"/>
        <v>11354.041666666668</v>
      </c>
      <c r="L211" t="str">
        <f t="shared" si="812"/>
        <v>Bearish</v>
      </c>
      <c r="M211" s="29">
        <f t="shared" si="813"/>
        <v>3.6698325088549769E-3</v>
      </c>
      <c r="N211" s="13">
        <f t="shared" si="814"/>
        <v>0.740278613684065</v>
      </c>
      <c r="O211" s="12">
        <f>'Index CPR'!N211</f>
        <v>29329.4</v>
      </c>
      <c r="P211" s="12">
        <f>'Index CPR'!O211</f>
        <v>29329.4</v>
      </c>
      <c r="Q211" s="12">
        <f>'Index CPR'!P211</f>
        <v>29156.25</v>
      </c>
      <c r="R211" s="12">
        <f>'Index CPR'!Q211</f>
        <v>29281.200000000001</v>
      </c>
      <c r="S211" s="12">
        <f>'Index CPR'!R211</f>
        <v>29255.616666666669</v>
      </c>
      <c r="T211" s="12">
        <f>'Index CPR'!S211</f>
        <v>29242.825000000001</v>
      </c>
      <c r="U211" s="12">
        <f>'Index CPR'!T211</f>
        <v>29268.408333333336</v>
      </c>
      <c r="V211" s="12">
        <f t="shared" si="820"/>
        <v>29242.825000000001</v>
      </c>
      <c r="W211" s="12">
        <f t="shared" si="821"/>
        <v>29268.408333333336</v>
      </c>
      <c r="X211" t="str">
        <f t="shared" si="815"/>
        <v>Bearish</v>
      </c>
      <c r="Y211" s="29">
        <f t="shared" si="816"/>
        <v>8.7447595532945829E-2</v>
      </c>
      <c r="Z211" s="12">
        <f t="shared" si="817"/>
        <v>0.59185216286103959</v>
      </c>
    </row>
    <row r="212" spans="1:26" x14ac:dyDescent="0.3">
      <c r="A212" s="39">
        <v>43550</v>
      </c>
      <c r="B212" s="10" t="s">
        <v>28</v>
      </c>
      <c r="C212">
        <f>'Index CPR'!C212</f>
        <v>11375.2</v>
      </c>
      <c r="D212">
        <f>'Index CPR'!D212</f>
        <v>11496.75</v>
      </c>
      <c r="E212">
        <f>'Index CPR'!E212</f>
        <v>11352.45</v>
      </c>
      <c r="F212">
        <f>'Index CPR'!F212</f>
        <v>11483.25</v>
      </c>
      <c r="G212" s="12">
        <f>'Index CPR'!G212</f>
        <v>11444.15</v>
      </c>
      <c r="H212" s="12">
        <f>'Index CPR'!H212</f>
        <v>11424.6</v>
      </c>
      <c r="I212" s="12">
        <f>'Index CPR'!I212</f>
        <v>11463.699999999999</v>
      </c>
      <c r="J212" s="12">
        <f t="shared" si="818"/>
        <v>11424.6</v>
      </c>
      <c r="K212" s="12">
        <f t="shared" si="819"/>
        <v>11463.699999999999</v>
      </c>
      <c r="L212" t="str">
        <f t="shared" si="812"/>
        <v>Bullish</v>
      </c>
      <c r="M212" s="29">
        <f t="shared" si="813"/>
        <v>0.34165927569979898</v>
      </c>
      <c r="N212" s="13">
        <f t="shared" si="814"/>
        <v>1.260906227199043</v>
      </c>
      <c r="O212" s="12">
        <f>'Index CPR'!N212</f>
        <v>29300.400000000001</v>
      </c>
      <c r="P212" s="12">
        <f>'Index CPR'!O212</f>
        <v>29950.15</v>
      </c>
      <c r="Q212" s="12">
        <f>'Index CPR'!P212</f>
        <v>29278.5</v>
      </c>
      <c r="R212" s="12">
        <f>'Index CPR'!Q212</f>
        <v>29882.15</v>
      </c>
      <c r="S212" s="12">
        <f>'Index CPR'!R212</f>
        <v>29703.600000000002</v>
      </c>
      <c r="T212" s="12">
        <f>'Index CPR'!S212</f>
        <v>29614.325000000001</v>
      </c>
      <c r="U212" s="12">
        <f>'Index CPR'!T212</f>
        <v>29792.875000000004</v>
      </c>
      <c r="V212" s="12">
        <f t="shared" si="820"/>
        <v>29614.325000000001</v>
      </c>
      <c r="W212" s="12">
        <f t="shared" si="821"/>
        <v>29792.875000000004</v>
      </c>
      <c r="X212" t="str">
        <f t="shared" si="815"/>
        <v>Bullish</v>
      </c>
      <c r="Y212" s="29">
        <f t="shared" si="816"/>
        <v>0.60110558989483731</v>
      </c>
      <c r="Z212" s="12">
        <f t="shared" si="817"/>
        <v>2.2611737297836001</v>
      </c>
    </row>
    <row r="213" spans="1:26" x14ac:dyDescent="0.3">
      <c r="A213" s="39">
        <v>43551</v>
      </c>
      <c r="B213" s="10" t="s">
        <v>29</v>
      </c>
      <c r="C213">
        <f>'Index CPR'!C213</f>
        <v>11531.45</v>
      </c>
      <c r="D213">
        <f>'Index CPR'!D213</f>
        <v>11546.2</v>
      </c>
      <c r="E213">
        <f>'Index CPR'!E213</f>
        <v>11413</v>
      </c>
      <c r="F213">
        <f>'Index CPR'!F213</f>
        <v>11445.05</v>
      </c>
      <c r="G213" s="12">
        <f>'Index CPR'!G213</f>
        <v>11468.083333333334</v>
      </c>
      <c r="H213" s="12">
        <f>'Index CPR'!H213</f>
        <v>11479.6</v>
      </c>
      <c r="I213" s="12">
        <f>'Index CPR'!I213</f>
        <v>11456.566666666668</v>
      </c>
      <c r="J213" s="12">
        <f t="shared" si="818"/>
        <v>11456.566666666668</v>
      </c>
      <c r="K213" s="12">
        <f t="shared" si="819"/>
        <v>11479.6</v>
      </c>
      <c r="L213" t="str">
        <f t="shared" si="812"/>
        <v>Mod Bullish</v>
      </c>
      <c r="M213" s="29">
        <f t="shared" si="813"/>
        <v>0.20084727904255592</v>
      </c>
      <c r="N213" s="13">
        <f t="shared" si="814"/>
        <v>1.1614844096296306</v>
      </c>
      <c r="O213" s="12">
        <f>'Index CPR'!N213</f>
        <v>30034.15</v>
      </c>
      <c r="P213" s="12">
        <f>'Index CPR'!O213</f>
        <v>30262.55</v>
      </c>
      <c r="Q213" s="12">
        <f>'Index CPR'!P213</f>
        <v>29790.25</v>
      </c>
      <c r="R213" s="12">
        <f>'Index CPR'!Q213</f>
        <v>30019.8</v>
      </c>
      <c r="S213" s="12">
        <f>'Index CPR'!R213</f>
        <v>30024.2</v>
      </c>
      <c r="T213" s="12">
        <f>'Index CPR'!S213</f>
        <v>30026.400000000001</v>
      </c>
      <c r="U213" s="12">
        <f>'Index CPR'!T213</f>
        <v>30022</v>
      </c>
      <c r="V213" s="12">
        <f t="shared" si="820"/>
        <v>30022</v>
      </c>
      <c r="W213" s="12">
        <f t="shared" si="821"/>
        <v>30026.400000000001</v>
      </c>
      <c r="X213" t="str">
        <f t="shared" si="815"/>
        <v>Bullish</v>
      </c>
      <c r="Y213" s="29">
        <f t="shared" si="816"/>
        <v>1.4654845091630935E-2</v>
      </c>
      <c r="Z213" s="12">
        <f t="shared" si="817"/>
        <v>1.5730643947215888</v>
      </c>
    </row>
    <row r="214" spans="1:26" x14ac:dyDescent="0.3">
      <c r="A214" s="39">
        <v>43552</v>
      </c>
      <c r="B214" s="10" t="s">
        <v>30</v>
      </c>
      <c r="C214">
        <f>'Index CPR'!C214</f>
        <v>11463.65</v>
      </c>
      <c r="D214">
        <f>'Index CPR'!D214</f>
        <v>11588.5</v>
      </c>
      <c r="E214">
        <f>'Index CPR'!E214</f>
        <v>11452.45</v>
      </c>
      <c r="F214">
        <f>'Index CPR'!F214</f>
        <v>11570</v>
      </c>
      <c r="G214" s="12">
        <f>'Index CPR'!G214</f>
        <v>11536.983333333332</v>
      </c>
      <c r="H214" s="12">
        <f>'Index CPR'!H214</f>
        <v>11520.475</v>
      </c>
      <c r="I214" s="12">
        <f>'Index CPR'!I214</f>
        <v>11553.491666666663</v>
      </c>
      <c r="J214" s="12">
        <f t="shared" si="818"/>
        <v>11520.475</v>
      </c>
      <c r="K214" s="12">
        <f t="shared" si="819"/>
        <v>11553.491666666663</v>
      </c>
      <c r="L214" t="str">
        <f t="shared" ref="L214:L215" si="822">_xlfn.IFS(AND(J214&gt;K213),"Bullish",AND(J214&gt;J213,J214&lt;K213,K214&gt;K213),"Mod Bullish",K214&lt;J213,"Bearish",AND(K214&lt;K213,K214&gt;J213,J214&lt;J213),"Mod Bearish",AND(K214&lt;K213,J214&gt;J213),"Inside",AND(K214&gt;K213,J214&lt;J213),"Outside")</f>
        <v>Bullish</v>
      </c>
      <c r="M214" s="29">
        <f t="shared" ref="M214:M215" si="823">(K214-J214)*100/G214</f>
        <v>0.28618110742406194</v>
      </c>
      <c r="N214" s="13">
        <f t="shared" ref="N214:N215" si="824">(D214-E214)*100/G214</f>
        <v>1.1792510751655123</v>
      </c>
      <c r="O214" s="12">
        <f>'Index CPR'!N214</f>
        <v>30064.799999999999</v>
      </c>
      <c r="P214" s="12">
        <f>'Index CPR'!O214</f>
        <v>30496.05</v>
      </c>
      <c r="Q214" s="12">
        <f>'Index CPR'!P214</f>
        <v>29969.1</v>
      </c>
      <c r="R214" s="12">
        <f>'Index CPR'!Q214</f>
        <v>30420.55</v>
      </c>
      <c r="S214" s="12">
        <f>'Index CPR'!R214</f>
        <v>30295.233333333334</v>
      </c>
      <c r="T214" s="12">
        <f>'Index CPR'!S214</f>
        <v>30232.574999999997</v>
      </c>
      <c r="U214" s="12">
        <f>'Index CPR'!T214</f>
        <v>30357.89166666667</v>
      </c>
      <c r="V214" s="12">
        <f t="shared" si="820"/>
        <v>30232.574999999997</v>
      </c>
      <c r="W214" s="12">
        <f t="shared" si="821"/>
        <v>30357.89166666667</v>
      </c>
      <c r="X214" t="str">
        <f t="shared" ref="X214:X215" si="825">_xlfn.IFS(AND(V214&gt;W213),"Bullish",AND(V214&gt;V213,V214&lt;W213,W214&gt;W213),"Mod Bullish",W214&lt;V213,"Bearish",AND(W214&lt;W213,W214&gt;V213,V214&lt;V213),"Mod Bearish",AND(W214&lt;W213,V214&gt;V213),"Inside",AND(W214&gt;W213,V214&lt;V213),"Outside")</f>
        <v>Bullish</v>
      </c>
      <c r="Y214" s="29">
        <f t="shared" ref="Y214:Y215" si="826">(W214-V214)*100/S214</f>
        <v>0.41365143251360653</v>
      </c>
      <c r="Z214" s="12">
        <f t="shared" ref="Z214:Z215" si="827">(P214-Q214)*100/S214</f>
        <v>1.7393825431283494</v>
      </c>
    </row>
    <row r="215" spans="1:26" x14ac:dyDescent="0.3">
      <c r="A215" s="39">
        <v>43553</v>
      </c>
      <c r="B215" s="10" t="s">
        <v>26</v>
      </c>
      <c r="C215">
        <f>'Index CPR'!C215</f>
        <v>11625.45</v>
      </c>
      <c r="D215">
        <f>'Index CPR'!D215</f>
        <v>11630.35</v>
      </c>
      <c r="E215">
        <f>'Index CPR'!E215</f>
        <v>11570.15</v>
      </c>
      <c r="F215">
        <f>'Index CPR'!F215</f>
        <v>11623.9</v>
      </c>
      <c r="G215" s="12">
        <f>'Index CPR'!G215</f>
        <v>11608.133333333333</v>
      </c>
      <c r="H215" s="12">
        <f>'Index CPR'!H215</f>
        <v>11600.25</v>
      </c>
      <c r="I215" s="12">
        <f>'Index CPR'!I215</f>
        <v>11616.016666666666</v>
      </c>
      <c r="J215" s="12">
        <f t="shared" si="818"/>
        <v>11600.25</v>
      </c>
      <c r="K215" s="12">
        <f t="shared" si="819"/>
        <v>11616.016666666666</v>
      </c>
      <c r="L215" t="str">
        <f t="shared" si="822"/>
        <v>Bullish</v>
      </c>
      <c r="M215" s="29">
        <f t="shared" si="823"/>
        <v>0.13582430709502324</v>
      </c>
      <c r="N215" s="13">
        <f t="shared" si="824"/>
        <v>0.5186018998173757</v>
      </c>
      <c r="O215" s="12">
        <f>'Index CPR'!N215</f>
        <v>30480.35</v>
      </c>
      <c r="P215" s="12">
        <f>'Index CPR'!O215</f>
        <v>30499.15</v>
      </c>
      <c r="Q215" s="12">
        <f>'Index CPR'!P215</f>
        <v>30235.9</v>
      </c>
      <c r="R215" s="12">
        <f>'Index CPR'!Q215</f>
        <v>30426.799999999999</v>
      </c>
      <c r="S215" s="12">
        <f>'Index CPR'!R215</f>
        <v>30387.283333333336</v>
      </c>
      <c r="T215" s="12">
        <f>'Index CPR'!S215</f>
        <v>30367.525000000001</v>
      </c>
      <c r="U215" s="12">
        <f>'Index CPR'!T215</f>
        <v>30407.041666666672</v>
      </c>
      <c r="V215" s="12">
        <f t="shared" si="820"/>
        <v>30367.525000000001</v>
      </c>
      <c r="W215" s="12">
        <f t="shared" si="821"/>
        <v>30407.041666666672</v>
      </c>
      <c r="X215" t="str">
        <f t="shared" si="825"/>
        <v>Bullish</v>
      </c>
      <c r="Y215" s="29">
        <f t="shared" si="826"/>
        <v>0.13004343373901492</v>
      </c>
      <c r="Z215" s="12">
        <f t="shared" si="827"/>
        <v>0.86631633737138936</v>
      </c>
    </row>
    <row r="216" spans="1:26" x14ac:dyDescent="0.3">
      <c r="A216" s="39">
        <v>43556</v>
      </c>
      <c r="B216" s="10" t="s">
        <v>27</v>
      </c>
      <c r="C216">
        <f>'Index CPR'!C216</f>
        <v>11665.2</v>
      </c>
      <c r="D216">
        <f>'Index CPR'!D216</f>
        <v>11738.1</v>
      </c>
      <c r="E216">
        <f>'Index CPR'!E216</f>
        <v>11644.75</v>
      </c>
      <c r="F216">
        <f>'Index CPR'!F216</f>
        <v>11669.15</v>
      </c>
      <c r="G216" s="12">
        <f>'Index CPR'!G216</f>
        <v>11684</v>
      </c>
      <c r="H216" s="12">
        <f>'Index CPR'!H216</f>
        <v>11691.424999999999</v>
      </c>
      <c r="I216" s="12">
        <f>'Index CPR'!I216</f>
        <v>11676.575000000001</v>
      </c>
      <c r="J216" s="12">
        <f t="shared" si="818"/>
        <v>11676.575000000001</v>
      </c>
      <c r="K216" s="12">
        <f t="shared" si="819"/>
        <v>11691.424999999999</v>
      </c>
      <c r="L216" t="str">
        <f t="shared" ref="L216:L218" si="828">_xlfn.IFS(AND(J216&gt;K215),"Bullish",AND(J216&gt;J215,J216&lt;K215,K216&gt;K215),"Mod Bullish",K216&lt;J215,"Bearish",AND(K216&lt;K215,K216&gt;J215,J216&lt;J215),"Mod Bearish",AND(K216&lt;K215,J216&gt;J215),"Inside",AND(K216&gt;K215,J216&lt;J215),"Outside")</f>
        <v>Bullish</v>
      </c>
      <c r="M216" s="29">
        <f t="shared" ref="M216:M218" si="829">(K216-J216)*100/G216</f>
        <v>0.12709688462853941</v>
      </c>
      <c r="N216" s="13">
        <f t="shared" ref="N216:N218" si="830">(D216-E216)*100/G216</f>
        <v>0.79895583704211193</v>
      </c>
      <c r="O216" s="12">
        <f>'Index CPR'!N216</f>
        <v>30537.599999999999</v>
      </c>
      <c r="P216" s="12">
        <f>'Index CPR'!O216</f>
        <v>30648.1</v>
      </c>
      <c r="Q216" s="12">
        <f>'Index CPR'!P216</f>
        <v>30218.35</v>
      </c>
      <c r="R216" s="12">
        <f>'Index CPR'!Q216</f>
        <v>30326.5</v>
      </c>
      <c r="S216" s="12">
        <f>'Index CPR'!R216</f>
        <v>30397.649999999998</v>
      </c>
      <c r="T216" s="12">
        <f>'Index CPR'!S216</f>
        <v>30433.224999999999</v>
      </c>
      <c r="U216" s="12">
        <f>'Index CPR'!T216</f>
        <v>30362.074999999997</v>
      </c>
      <c r="V216" s="12">
        <f t="shared" si="820"/>
        <v>30362.074999999997</v>
      </c>
      <c r="W216" s="12">
        <f t="shared" si="821"/>
        <v>30433.224999999999</v>
      </c>
      <c r="X216" t="str">
        <f t="shared" ref="X216:X218" si="831">_xlfn.IFS(AND(V216&gt;W215),"Bullish",AND(V216&gt;V215,V216&lt;W215,W216&gt;W215),"Mod Bullish",W216&lt;V215,"Bearish",AND(W216&lt;W215,W216&gt;V215,V216&lt;V215),"Mod Bearish",AND(W216&lt;W215,V216&gt;V215),"Inside",AND(W216&gt;W215,V216&lt;V215),"Outside")</f>
        <v>Outside</v>
      </c>
      <c r="Y216" s="29">
        <f t="shared" ref="Y216:Y218" si="832">(W216-V216)*100/S216</f>
        <v>0.23406414640605921</v>
      </c>
      <c r="Z216" s="12">
        <f t="shared" ref="Z216:Z218" si="833">(P216-Q216)*100/S216</f>
        <v>1.4137606032045242</v>
      </c>
    </row>
    <row r="217" spans="1:26" x14ac:dyDescent="0.3">
      <c r="A217" s="39">
        <v>43557</v>
      </c>
      <c r="B217" s="10" t="s">
        <v>28</v>
      </c>
      <c r="C217">
        <f>'Index CPR'!C217</f>
        <v>11711.55</v>
      </c>
      <c r="D217">
        <f>'Index CPR'!D217</f>
        <v>11729.35</v>
      </c>
      <c r="E217">
        <f>'Index CPR'!E217</f>
        <v>11655.85</v>
      </c>
      <c r="F217">
        <f>'Index CPR'!F217</f>
        <v>11713.2</v>
      </c>
      <c r="G217" s="12">
        <f>'Index CPR'!G217</f>
        <v>11699.466666666667</v>
      </c>
      <c r="H217" s="12">
        <f>'Index CPR'!H217</f>
        <v>11692.6</v>
      </c>
      <c r="I217" s="12">
        <f>'Index CPR'!I217</f>
        <v>11706.333333333334</v>
      </c>
      <c r="J217" s="12">
        <f t="shared" si="818"/>
        <v>11692.6</v>
      </c>
      <c r="K217" s="12">
        <f t="shared" si="819"/>
        <v>11706.333333333334</v>
      </c>
      <c r="L217" t="str">
        <f t="shared" si="828"/>
        <v>Bullish</v>
      </c>
      <c r="M217" s="29">
        <f t="shared" si="829"/>
        <v>0.11738426822875324</v>
      </c>
      <c r="N217" s="13">
        <f t="shared" si="830"/>
        <v>0.62823376564173861</v>
      </c>
      <c r="O217" s="12">
        <f>'Index CPR'!N217</f>
        <v>30450.1</v>
      </c>
      <c r="P217" s="12">
        <f>'Index CPR'!O217</f>
        <v>30452.9</v>
      </c>
      <c r="Q217" s="12">
        <f>'Index CPR'!P217</f>
        <v>30155.85</v>
      </c>
      <c r="R217" s="12">
        <f>'Index CPR'!Q217</f>
        <v>30354.25</v>
      </c>
      <c r="S217" s="12">
        <f>'Index CPR'!R217</f>
        <v>30321</v>
      </c>
      <c r="T217" s="12">
        <f>'Index CPR'!S217</f>
        <v>30304.375</v>
      </c>
      <c r="U217" s="12">
        <f>'Index CPR'!T217</f>
        <v>30337.625</v>
      </c>
      <c r="V217" s="12">
        <f t="shared" si="820"/>
        <v>30304.375</v>
      </c>
      <c r="W217" s="12">
        <f t="shared" si="821"/>
        <v>30337.625</v>
      </c>
      <c r="X217" t="str">
        <f t="shared" si="831"/>
        <v>Bearish</v>
      </c>
      <c r="Y217" s="29">
        <f t="shared" si="832"/>
        <v>0.10965997163681937</v>
      </c>
      <c r="Z217" s="12">
        <f t="shared" si="833"/>
        <v>0.9796840473599252</v>
      </c>
    </row>
    <row r="218" spans="1:26" x14ac:dyDescent="0.3">
      <c r="A218" s="39">
        <v>43558</v>
      </c>
      <c r="B218" s="10" t="s">
        <v>29</v>
      </c>
      <c r="C218">
        <f>'Index CPR'!C218</f>
        <v>11735.3</v>
      </c>
      <c r="D218">
        <f>'Index CPR'!D218</f>
        <v>11761</v>
      </c>
      <c r="E218">
        <f>'Index CPR'!E218</f>
        <v>11629.15</v>
      </c>
      <c r="F218">
        <f>'Index CPR'!F218</f>
        <v>11643.95</v>
      </c>
      <c r="G218" s="12">
        <f>'Index CPR'!G218</f>
        <v>11678.033333333335</v>
      </c>
      <c r="H218" s="12">
        <f>'Index CPR'!H218</f>
        <v>11695.075000000001</v>
      </c>
      <c r="I218" s="12">
        <f>'Index CPR'!I218</f>
        <v>11660.991666666669</v>
      </c>
      <c r="J218" s="12">
        <f t="shared" si="818"/>
        <v>11660.991666666669</v>
      </c>
      <c r="K218" s="12">
        <f t="shared" si="819"/>
        <v>11695.075000000001</v>
      </c>
      <c r="L218" t="str">
        <f t="shared" si="828"/>
        <v>Mod Bearish</v>
      </c>
      <c r="M218" s="29">
        <f t="shared" si="829"/>
        <v>0.29185850357222348</v>
      </c>
      <c r="N218" s="13">
        <f t="shared" si="830"/>
        <v>1.1290428468263807</v>
      </c>
      <c r="O218" s="12">
        <f>'Index CPR'!N218</f>
        <v>30440.85</v>
      </c>
      <c r="P218" s="12">
        <f>'Index CPR'!O218</f>
        <v>30602.55</v>
      </c>
      <c r="Q218" s="12">
        <f>'Index CPR'!P218</f>
        <v>30036.25</v>
      </c>
      <c r="R218" s="12">
        <f>'Index CPR'!Q218</f>
        <v>30093.3</v>
      </c>
      <c r="S218" s="12">
        <f>'Index CPR'!R218</f>
        <v>30244.033333333336</v>
      </c>
      <c r="T218" s="12">
        <f>'Index CPR'!S218</f>
        <v>30319.4</v>
      </c>
      <c r="U218" s="12">
        <f>'Index CPR'!T218</f>
        <v>30168.666666666672</v>
      </c>
      <c r="V218" s="12">
        <f t="shared" si="820"/>
        <v>30168.666666666672</v>
      </c>
      <c r="W218" s="12">
        <f t="shared" si="821"/>
        <v>30319.4</v>
      </c>
      <c r="X218" t="str">
        <f t="shared" si="831"/>
        <v>Mod Bearish</v>
      </c>
      <c r="Y218" s="29">
        <f t="shared" si="832"/>
        <v>0.49839031610641632</v>
      </c>
      <c r="Z218" s="12">
        <f t="shared" si="833"/>
        <v>1.872435444567025</v>
      </c>
    </row>
    <row r="219" spans="1:26" x14ac:dyDescent="0.3">
      <c r="A219" s="39">
        <v>43559</v>
      </c>
      <c r="B219" s="10" t="s">
        <v>30</v>
      </c>
      <c r="C219">
        <f>'Index CPR'!C219</f>
        <v>11660.2</v>
      </c>
      <c r="D219">
        <f>'Index CPR'!D219</f>
        <v>11662.55</v>
      </c>
      <c r="E219">
        <f>'Index CPR'!E219</f>
        <v>11559.2</v>
      </c>
      <c r="F219">
        <f>'Index CPR'!F219</f>
        <v>11598</v>
      </c>
      <c r="G219" s="12">
        <f>'Index CPR'!G219</f>
        <v>11606.583333333334</v>
      </c>
      <c r="H219" s="12">
        <f>'Index CPR'!H219</f>
        <v>11610.875</v>
      </c>
      <c r="I219" s="12">
        <f>'Index CPR'!I219</f>
        <v>11602.291666666668</v>
      </c>
      <c r="J219" s="12">
        <f t="shared" si="818"/>
        <v>11602.291666666668</v>
      </c>
      <c r="K219" s="12">
        <f t="shared" si="819"/>
        <v>11610.875</v>
      </c>
      <c r="L219" t="str">
        <f t="shared" ref="L219:L220" si="834">_xlfn.IFS(AND(J219&gt;K218),"Bullish",AND(J219&gt;J218,J219&lt;K218,K219&gt;K218),"Mod Bullish",K219&lt;J218,"Bearish",AND(K219&lt;K218,K219&gt;J218,J219&lt;J218),"Mod Bearish",AND(K219&lt;K218,J219&gt;J218),"Inside",AND(K219&gt;K218,J219&lt;J218),"Outside")</f>
        <v>Bearish</v>
      </c>
      <c r="M219" s="29">
        <f t="shared" ref="M219:M220" si="835">(K219-J219)*100/G219</f>
        <v>7.3952282827982288E-2</v>
      </c>
      <c r="N219" s="13">
        <f t="shared" ref="N219:N220" si="836">(D219-E219)*100/G219</f>
        <v>0.89044292391529412</v>
      </c>
      <c r="O219" s="12">
        <f>'Index CPR'!N219</f>
        <v>30147.3</v>
      </c>
      <c r="P219" s="12">
        <f>'Index CPR'!O219</f>
        <v>30245.7</v>
      </c>
      <c r="Q219" s="12">
        <f>'Index CPR'!P219</f>
        <v>29809.9</v>
      </c>
      <c r="R219" s="12">
        <f>'Index CPR'!Q219</f>
        <v>29904.9</v>
      </c>
      <c r="S219" s="12">
        <f>'Index CPR'!R219</f>
        <v>29986.833333333332</v>
      </c>
      <c r="T219" s="12">
        <f>'Index CPR'!S219</f>
        <v>30027.800000000003</v>
      </c>
      <c r="U219" s="12">
        <f>'Index CPR'!T219</f>
        <v>29945.866666666661</v>
      </c>
      <c r="V219" s="12">
        <f t="shared" si="820"/>
        <v>29945.866666666661</v>
      </c>
      <c r="W219" s="12">
        <f t="shared" si="821"/>
        <v>30027.800000000003</v>
      </c>
      <c r="X219" t="str">
        <f t="shared" ref="X219:X220" si="837">_xlfn.IFS(AND(V219&gt;W218),"Bullish",AND(V219&gt;V218,V219&lt;W218,W219&gt;W218),"Mod Bullish",W219&lt;V218,"Bearish",AND(W219&lt;W218,W219&gt;V218,V219&lt;V218),"Mod Bearish",AND(W219&lt;W218,V219&gt;V218),"Inside",AND(W219&gt;W218,V219&lt;V218),"Outside")</f>
        <v>Bearish</v>
      </c>
      <c r="Y219" s="29">
        <f t="shared" ref="Y219:Y220" si="838">(W219-V219)*100/S219</f>
        <v>0.27323102917394271</v>
      </c>
      <c r="Z219" s="12">
        <f t="shared" ref="Z219:Z220" si="839">(P219-Q219)*100/S219</f>
        <v>1.4533045058664613</v>
      </c>
    </row>
    <row r="220" spans="1:26" x14ac:dyDescent="0.3">
      <c r="A220" s="39">
        <v>43560</v>
      </c>
      <c r="B220" s="10" t="s">
        <v>26</v>
      </c>
      <c r="C220">
        <f>'Index CPR'!C220</f>
        <v>11638.4</v>
      </c>
      <c r="D220">
        <f>'Index CPR'!D220</f>
        <v>11689.65</v>
      </c>
      <c r="E220">
        <f>'Index CPR'!E220</f>
        <v>11609.5</v>
      </c>
      <c r="F220">
        <f>'Index CPR'!F220</f>
        <v>11665.95</v>
      </c>
      <c r="G220" s="12">
        <f>'Index CPR'!G220</f>
        <v>11655.033333333335</v>
      </c>
      <c r="H220" s="12">
        <f>'Index CPR'!H220</f>
        <v>11649.575000000001</v>
      </c>
      <c r="I220" s="12">
        <f>'Index CPR'!I220</f>
        <v>11660.491666666669</v>
      </c>
      <c r="J220" s="12">
        <f t="shared" si="818"/>
        <v>11649.575000000001</v>
      </c>
      <c r="K220" s="12">
        <f t="shared" si="819"/>
        <v>11660.491666666669</v>
      </c>
      <c r="L220" t="str">
        <f t="shared" si="834"/>
        <v>Bullish</v>
      </c>
      <c r="M220" s="29">
        <f t="shared" si="835"/>
        <v>9.3664825783434436E-2</v>
      </c>
      <c r="N220" s="13">
        <f t="shared" si="836"/>
        <v>0.68768572090455593</v>
      </c>
      <c r="O220" s="12">
        <f>'Index CPR'!N220</f>
        <v>30002.85</v>
      </c>
      <c r="P220" s="12">
        <f>'Index CPR'!O220</f>
        <v>30174</v>
      </c>
      <c r="Q220" s="12">
        <f>'Index CPR'!P220</f>
        <v>29850</v>
      </c>
      <c r="R220" s="12">
        <f>'Index CPR'!Q220</f>
        <v>30084.65</v>
      </c>
      <c r="S220" s="12">
        <f>'Index CPR'!R220</f>
        <v>30036.216666666664</v>
      </c>
      <c r="T220" s="12">
        <f>'Index CPR'!S220</f>
        <v>30012</v>
      </c>
      <c r="U220" s="12">
        <f>'Index CPR'!T220</f>
        <v>30060.433333333327</v>
      </c>
      <c r="V220" s="12">
        <f t="shared" si="820"/>
        <v>30012</v>
      </c>
      <c r="W220" s="12">
        <f t="shared" si="821"/>
        <v>30060.433333333327</v>
      </c>
      <c r="X220" t="str">
        <f t="shared" si="837"/>
        <v>Mod Bullish</v>
      </c>
      <c r="Y220" s="29">
        <f t="shared" si="838"/>
        <v>0.16124978012652624</v>
      </c>
      <c r="Z220" s="12">
        <f t="shared" si="839"/>
        <v>1.0786977720784854</v>
      </c>
    </row>
    <row r="221" spans="1:26" x14ac:dyDescent="0.3">
      <c r="A221" s="39">
        <v>43563</v>
      </c>
      <c r="B221" s="10" t="s">
        <v>27</v>
      </c>
      <c r="C221">
        <f>'Index CPR'!C221</f>
        <v>11704.35</v>
      </c>
      <c r="D221">
        <f>'Index CPR'!D221</f>
        <v>11710.3</v>
      </c>
      <c r="E221">
        <f>'Index CPR'!E221</f>
        <v>11549.1</v>
      </c>
      <c r="F221">
        <f>'Index CPR'!F221</f>
        <v>11604.5</v>
      </c>
      <c r="G221" s="12">
        <f>'Index CPR'!G221</f>
        <v>11621.300000000001</v>
      </c>
      <c r="H221" s="12">
        <f>'Index CPR'!H221</f>
        <v>11629.7</v>
      </c>
      <c r="I221" s="12">
        <f>'Index CPR'!I221</f>
        <v>11612.900000000001</v>
      </c>
      <c r="J221" s="12">
        <f t="shared" si="818"/>
        <v>11612.900000000001</v>
      </c>
      <c r="K221" s="12">
        <f t="shared" si="819"/>
        <v>11629.7</v>
      </c>
      <c r="L221" t="str">
        <f t="shared" ref="L221" si="840">_xlfn.IFS(AND(J221&gt;K220),"Bullish",AND(J221&gt;J220,J221&lt;K220,K221&gt;K220),"Mod Bullish",K221&lt;J220,"Bearish",AND(K221&lt;K220,K221&gt;J220,J221&lt;J220),"Mod Bearish",AND(K221&lt;K220,J221&gt;J220),"Inside",AND(K221&gt;K220,J221&lt;J220),"Outside")</f>
        <v>Bearish</v>
      </c>
      <c r="M221" s="29">
        <f t="shared" ref="M221" si="841">(K221-J221)*100/G221</f>
        <v>0.14456214020805994</v>
      </c>
      <c r="N221" s="13">
        <f t="shared" ref="N221" si="842">(D221-E221)*100/G221</f>
        <v>1.3871081548535782</v>
      </c>
      <c r="O221" s="12">
        <f>'Index CPR'!N221</f>
        <v>30201.5</v>
      </c>
      <c r="P221" s="12">
        <f>'Index CPR'!O221</f>
        <v>30232.05</v>
      </c>
      <c r="Q221" s="12">
        <f>'Index CPR'!P221</f>
        <v>29716.6</v>
      </c>
      <c r="R221" s="12">
        <f>'Index CPR'!Q221</f>
        <v>29845.3</v>
      </c>
      <c r="S221" s="12">
        <f>'Index CPR'!R221</f>
        <v>29931.316666666666</v>
      </c>
      <c r="T221" s="12">
        <f>'Index CPR'!S221</f>
        <v>29974.324999999997</v>
      </c>
      <c r="U221" s="12">
        <f>'Index CPR'!T221</f>
        <v>29888.308333333334</v>
      </c>
      <c r="V221" s="12">
        <f t="shared" si="820"/>
        <v>29888.308333333334</v>
      </c>
      <c r="W221" s="12">
        <f t="shared" si="821"/>
        <v>29974.324999999997</v>
      </c>
      <c r="X221" t="str">
        <f t="shared" ref="X221" si="843">_xlfn.IFS(AND(V221&gt;W220),"Bullish",AND(V221&gt;V220,V221&lt;W220,W221&gt;W220),"Mod Bullish",W221&lt;V220,"Bearish",AND(W221&lt;W220,W221&gt;V220,V221&lt;V220),"Mod Bearish",AND(W221&lt;W220,V221&gt;V220),"Inside",AND(W221&gt;W220,V221&lt;V220),"Outside")</f>
        <v>Bearish</v>
      </c>
      <c r="Y221" s="29">
        <f t="shared" ref="Y221" si="844">(W221-V221)*100/S221</f>
        <v>0.28738016314015408</v>
      </c>
      <c r="Z221" s="12">
        <f t="shared" ref="Z221" si="845">(P221-Q221)*100/S221</f>
        <v>1.7221093403286103</v>
      </c>
    </row>
    <row r="222" spans="1:26" x14ac:dyDescent="0.3">
      <c r="A222" s="39">
        <v>43564</v>
      </c>
      <c r="B222" s="10" t="s">
        <v>28</v>
      </c>
      <c r="C222">
        <f>'Index CPR'!C222</f>
        <v>11612.05</v>
      </c>
      <c r="D222">
        <f>'Index CPR'!D222</f>
        <v>11683.9</v>
      </c>
      <c r="E222">
        <f>'Index CPR'!E222</f>
        <v>11569.7</v>
      </c>
      <c r="F222">
        <f>'Index CPR'!F222</f>
        <v>11671.95</v>
      </c>
      <c r="G222" s="12">
        <f>'Index CPR'!G222</f>
        <v>11641.85</v>
      </c>
      <c r="H222" s="12">
        <f>'Index CPR'!H222</f>
        <v>11626.8</v>
      </c>
      <c r="I222" s="12">
        <f>'Index CPR'!I222</f>
        <v>11656.900000000001</v>
      </c>
      <c r="J222" s="12">
        <f t="shared" si="818"/>
        <v>11626.8</v>
      </c>
      <c r="K222" s="12">
        <f t="shared" si="819"/>
        <v>11656.900000000001</v>
      </c>
      <c r="L222" t="str">
        <f t="shared" ref="L222" si="846">_xlfn.IFS(AND(J222&gt;K221),"Bullish",AND(J222&gt;J221,J222&lt;K221,K222&gt;K221),"Mod Bullish",K222&lt;J221,"Bearish",AND(K222&lt;K221,K222&gt;J221,J222&lt;J221),"Mod Bearish",AND(K222&lt;K221,J222&gt;J221),"Inside",AND(K222&gt;K221,J222&lt;J221),"Outside")</f>
        <v>Mod Bullish</v>
      </c>
      <c r="M222" s="29">
        <f t="shared" ref="M222" si="847">(K222-J222)*100/G222</f>
        <v>0.25854997272772096</v>
      </c>
      <c r="N222" s="13">
        <f t="shared" ref="N222" si="848">(D222-E222)*100/G222</f>
        <v>0.98094375034894721</v>
      </c>
      <c r="O222" s="12">
        <f>'Index CPR'!N222</f>
        <v>29901.5</v>
      </c>
      <c r="P222" s="12">
        <f>'Index CPR'!O222</f>
        <v>30165.05</v>
      </c>
      <c r="Q222" s="12">
        <f>'Index CPR'!P222</f>
        <v>29703.55</v>
      </c>
      <c r="R222" s="12">
        <f>'Index CPR'!Q222</f>
        <v>30113.85</v>
      </c>
      <c r="S222" s="12">
        <f>'Index CPR'!R222</f>
        <v>29994.149999999998</v>
      </c>
      <c r="T222" s="12">
        <f>'Index CPR'!S222</f>
        <v>29934.3</v>
      </c>
      <c r="U222" s="12">
        <f>'Index CPR'!T222</f>
        <v>30053.999999999996</v>
      </c>
      <c r="V222" s="12">
        <f t="shared" si="820"/>
        <v>29934.3</v>
      </c>
      <c r="W222" s="12">
        <f t="shared" si="821"/>
        <v>30053.999999999996</v>
      </c>
      <c r="X222" t="str">
        <f t="shared" ref="X222" si="849">_xlfn.IFS(AND(V222&gt;W221),"Bullish",AND(V222&gt;V221,V222&lt;W221,W222&gt;W221),"Mod Bullish",W222&lt;V221,"Bearish",AND(W222&lt;W221,W222&gt;V221,V222&lt;V221),"Mod Bearish",AND(W222&lt;W221,V222&gt;V221),"Inside",AND(W222&gt;W221,V222&lt;V221),"Outside")</f>
        <v>Mod Bullish</v>
      </c>
      <c r="Y222" s="29">
        <f t="shared" ref="Y222" si="850">(W222-V222)*100/S222</f>
        <v>0.39907782017492444</v>
      </c>
      <c r="Z222" s="12">
        <f t="shared" ref="Z222" si="851">(P222-Q222)*100/S222</f>
        <v>1.5386333668398673</v>
      </c>
    </row>
    <row r="223" spans="1:26" x14ac:dyDescent="0.3">
      <c r="A223" s="39">
        <v>43565</v>
      </c>
      <c r="B223" s="10" t="s">
        <v>29</v>
      </c>
      <c r="C223">
        <f>'Index CPR'!C223</f>
        <v>11646.85</v>
      </c>
      <c r="D223">
        <f>'Index CPR'!D223</f>
        <v>11680.05</v>
      </c>
      <c r="E223">
        <f>'Index CPR'!E223</f>
        <v>11571.75</v>
      </c>
      <c r="F223">
        <f>'Index CPR'!F223</f>
        <v>11584.3</v>
      </c>
      <c r="G223" s="12">
        <f>'Index CPR'!G223</f>
        <v>11612.033333333333</v>
      </c>
      <c r="H223" s="12">
        <f>'Index CPR'!H223</f>
        <v>11625.9</v>
      </c>
      <c r="I223" s="12">
        <f>'Index CPR'!I223</f>
        <v>11598.166666666666</v>
      </c>
      <c r="J223" s="12">
        <f t="shared" si="818"/>
        <v>11598.166666666666</v>
      </c>
      <c r="K223" s="12">
        <f t="shared" si="819"/>
        <v>11625.9</v>
      </c>
      <c r="L223" t="str">
        <f t="shared" ref="L223" si="852">_xlfn.IFS(AND(J223&gt;K222),"Bullish",AND(J223&gt;J222,J223&lt;K222,K223&gt;K222),"Mod Bullish",K223&lt;J222,"Bearish",AND(K223&lt;K222,K223&gt;J222,J223&lt;J222),"Mod Bearish",AND(K223&lt;K222,J223&gt;J222),"Inside",AND(K223&gt;K222,J223&lt;J222),"Outside")</f>
        <v>Bearish</v>
      </c>
      <c r="M223" s="29">
        <f t="shared" ref="M223" si="853">(K223-J223)*100/G223</f>
        <v>0.23883270515356406</v>
      </c>
      <c r="N223" s="13">
        <f t="shared" ref="N223" si="854">(D223-E223)*100/G223</f>
        <v>0.93265319596624718</v>
      </c>
      <c r="O223" s="12">
        <f>'Index CPR'!N223</f>
        <v>29916.6</v>
      </c>
      <c r="P223" s="12">
        <f>'Index CPR'!O223</f>
        <v>30155.75</v>
      </c>
      <c r="Q223" s="12">
        <f>'Index CPR'!P223</f>
        <v>29768.1</v>
      </c>
      <c r="R223" s="12">
        <f>'Index CPR'!Q223</f>
        <v>29803.5</v>
      </c>
      <c r="S223" s="12">
        <f>'Index CPR'!R223</f>
        <v>29909.116666666669</v>
      </c>
      <c r="T223" s="12">
        <f>'Index CPR'!S223</f>
        <v>29961.924999999999</v>
      </c>
      <c r="U223" s="12">
        <f>'Index CPR'!T223</f>
        <v>29856.308333333338</v>
      </c>
      <c r="V223" s="12">
        <f t="shared" si="820"/>
        <v>29856.308333333338</v>
      </c>
      <c r="W223" s="12">
        <f t="shared" si="821"/>
        <v>29961.924999999999</v>
      </c>
      <c r="X223" t="str">
        <f t="shared" ref="X223" si="855">_xlfn.IFS(AND(V223&gt;W222),"Bullish",AND(V223&gt;V222,V223&lt;W222,W223&gt;W222),"Mod Bullish",W223&lt;V222,"Bearish",AND(W223&lt;W222,W223&gt;V222,V223&lt;V222),"Mod Bearish",AND(W223&lt;W222,V223&gt;V222),"Inside",AND(W223&gt;W222,V223&lt;V222),"Outside")</f>
        <v>Mod Bearish</v>
      </c>
      <c r="Y223" s="29">
        <f t="shared" ref="Y223" si="856">(W223-V223)*100/S223</f>
        <v>0.35312532912203914</v>
      </c>
      <c r="Z223" s="12">
        <f t="shared" ref="Z223" si="857">(P223-Q223)*100/S223</f>
        <v>1.2960931087344096</v>
      </c>
    </row>
    <row r="224" spans="1:26" x14ac:dyDescent="0.3">
      <c r="A224" s="39">
        <v>43566</v>
      </c>
      <c r="B224" s="10" t="s">
        <v>30</v>
      </c>
      <c r="C224">
        <f>'Index CPR'!C224</f>
        <v>11592.55</v>
      </c>
      <c r="D224">
        <f>'Index CPR'!D224</f>
        <v>11606.7</v>
      </c>
      <c r="E224">
        <f>'Index CPR'!E224</f>
        <v>11550.55</v>
      </c>
      <c r="F224">
        <f>'Index CPR'!F224</f>
        <v>11596.7</v>
      </c>
      <c r="G224" s="12">
        <f>'Index CPR'!G224</f>
        <v>11584.65</v>
      </c>
      <c r="H224" s="12">
        <f>'Index CPR'!H224</f>
        <v>11578.625</v>
      </c>
      <c r="I224" s="12">
        <f>'Index CPR'!I224</f>
        <v>11590.674999999999</v>
      </c>
      <c r="J224" s="12">
        <f t="shared" si="818"/>
        <v>11578.625</v>
      </c>
      <c r="K224" s="12">
        <f t="shared" si="819"/>
        <v>11590.674999999999</v>
      </c>
      <c r="L224" t="str">
        <f t="shared" ref="L224" si="858">_xlfn.IFS(AND(J224&gt;K223),"Bullish",AND(J224&gt;J223,J224&lt;K223,K224&gt;K223),"Mod Bullish",K224&lt;J223,"Bearish",AND(K224&lt;K223,K224&gt;J223,J224&lt;J223),"Mod Bearish",AND(K224&lt;K223,J224&gt;J223),"Inside",AND(K224&gt;K223,J224&lt;J223),"Outside")</f>
        <v>Bearish</v>
      </c>
      <c r="M224" s="29">
        <f t="shared" ref="M224" si="859">(K224-J224)*100/G224</f>
        <v>0.10401695346859226</v>
      </c>
      <c r="N224" s="13">
        <f t="shared" ref="N224" si="860">(D224-E224)*100/G224</f>
        <v>0.48469310682671862</v>
      </c>
      <c r="O224" s="12">
        <f>'Index CPR'!N224</f>
        <v>29841.85</v>
      </c>
      <c r="P224" s="12">
        <f>'Index CPR'!O224</f>
        <v>29852.25</v>
      </c>
      <c r="Q224" s="12">
        <f>'Index CPR'!P224</f>
        <v>29640.25</v>
      </c>
      <c r="R224" s="12">
        <f>'Index CPR'!Q224</f>
        <v>29786.1</v>
      </c>
      <c r="S224" s="12">
        <f>'Index CPR'!R224</f>
        <v>29759.533333333336</v>
      </c>
      <c r="T224" s="12">
        <f>'Index CPR'!S224</f>
        <v>29746.25</v>
      </c>
      <c r="U224" s="12">
        <f>'Index CPR'!T224</f>
        <v>29772.816666666673</v>
      </c>
      <c r="V224" s="12">
        <f t="shared" si="820"/>
        <v>29746.25</v>
      </c>
      <c r="W224" s="12">
        <f t="shared" si="821"/>
        <v>29772.816666666673</v>
      </c>
      <c r="X224" t="str">
        <f t="shared" ref="X224" si="861">_xlfn.IFS(AND(V224&gt;W223),"Bullish",AND(V224&gt;V223,V224&lt;W223,W224&gt;W223),"Mod Bullish",W224&lt;V223,"Bearish",AND(W224&lt;W223,W224&gt;V223,V224&lt;V223),"Mod Bearish",AND(W224&lt;W223,V224&gt;V223),"Inside",AND(W224&gt;W223,V224&lt;V223),"Outside")</f>
        <v>Bearish</v>
      </c>
      <c r="Y224" s="29">
        <f t="shared" ref="Y224" si="862">(W224-V224)*100/S224</f>
        <v>8.9271113122314769E-2</v>
      </c>
      <c r="Z224" s="12">
        <f t="shared" ref="Z224" si="863">(P224-Q224)*100/S224</f>
        <v>0.71237676218041046</v>
      </c>
    </row>
    <row r="225" spans="1:26" x14ac:dyDescent="0.3">
      <c r="A225" s="39">
        <v>43567</v>
      </c>
      <c r="B225" s="10" t="s">
        <v>26</v>
      </c>
      <c r="C225">
        <f>'Index CPR'!C225</f>
        <v>11612.85</v>
      </c>
      <c r="D225">
        <f>'Index CPR'!D225</f>
        <v>11657.35</v>
      </c>
      <c r="E225">
        <f>'Index CPR'!E225</f>
        <v>11578.8</v>
      </c>
      <c r="F225">
        <f>'Index CPR'!F225</f>
        <v>11643.45</v>
      </c>
      <c r="G225" s="12">
        <f>'Index CPR'!G225</f>
        <v>11626.533333333335</v>
      </c>
      <c r="H225" s="12">
        <f>'Index CPR'!H225</f>
        <v>11618.075000000001</v>
      </c>
      <c r="I225" s="12">
        <f>'Index CPR'!I225</f>
        <v>11634.991666666669</v>
      </c>
      <c r="J225" s="12">
        <f t="shared" ref="J225" si="864">MIN(H225:I225)</f>
        <v>11618.075000000001</v>
      </c>
      <c r="K225" s="12">
        <f t="shared" ref="K225" si="865">MAX(H225:I225)</f>
        <v>11634.991666666669</v>
      </c>
      <c r="L225" t="str">
        <f t="shared" ref="L225" si="866">_xlfn.IFS(AND(J225&gt;K224),"Bullish",AND(J225&gt;J224,J225&lt;K224,K225&gt;K224),"Mod Bullish",K225&lt;J224,"Bearish",AND(K225&lt;K224,K225&gt;J224,J225&lt;J224),"Mod Bearish",AND(K225&lt;K224,J225&gt;J224),"Inside",AND(K225&gt;K224,J225&lt;J224),"Outside")</f>
        <v>Bullish</v>
      </c>
      <c r="M225" s="29">
        <f t="shared" ref="M225" si="867">(K225-J225)*100/G225</f>
        <v>0.14550052179498513</v>
      </c>
      <c r="N225" s="13">
        <f t="shared" ref="N225" si="868">(D225-E225)*100/G225</f>
        <v>0.67560981203913817</v>
      </c>
      <c r="O225" s="12">
        <f>'Index CPR'!N225</f>
        <v>29780.55</v>
      </c>
      <c r="P225" s="12">
        <f>'Index CPR'!O225</f>
        <v>30000.95</v>
      </c>
      <c r="Q225" s="12">
        <f>'Index CPR'!P225</f>
        <v>29707</v>
      </c>
      <c r="R225" s="12">
        <f>'Index CPR'!Q225</f>
        <v>29938.55</v>
      </c>
      <c r="S225" s="12">
        <f>'Index CPR'!R225</f>
        <v>29882.166666666668</v>
      </c>
      <c r="T225" s="12">
        <f>'Index CPR'!S225</f>
        <v>29853.974999999999</v>
      </c>
      <c r="U225" s="12">
        <f>'Index CPR'!T225</f>
        <v>29910.358333333337</v>
      </c>
      <c r="V225" s="12">
        <f t="shared" si="820"/>
        <v>29853.974999999999</v>
      </c>
      <c r="W225" s="12">
        <f t="shared" si="821"/>
        <v>29910.358333333337</v>
      </c>
      <c r="X225" t="str">
        <f t="shared" ref="X225" si="869">_xlfn.IFS(AND(V225&gt;W224),"Bullish",AND(V225&gt;V224,V225&lt;W224,W225&gt;W224),"Mod Bullish",W225&lt;V224,"Bearish",AND(W225&lt;W224,W225&gt;V224,V225&lt;V224),"Mod Bearish",AND(W225&lt;W224,V225&gt;V224),"Inside",AND(W225&gt;W224,V225&lt;V224),"Outside")</f>
        <v>Bullish</v>
      </c>
      <c r="Y225" s="29">
        <f t="shared" ref="Y225" si="870">(W225-V225)*100/S225</f>
        <v>0.18868555939162823</v>
      </c>
      <c r="Z225" s="12">
        <f t="shared" ref="Z225" si="871">(P225-Q225)*100/S225</f>
        <v>0.98369707685185936</v>
      </c>
    </row>
    <row r="226" spans="1:26" x14ac:dyDescent="0.3">
      <c r="A226" s="39">
        <v>43570</v>
      </c>
      <c r="B226" s="10" t="s">
        <v>27</v>
      </c>
      <c r="C226">
        <f>'Index CPR'!C226</f>
        <v>11667</v>
      </c>
      <c r="D226">
        <f>'Index CPR'!D226</f>
        <v>11704.6</v>
      </c>
      <c r="E226">
        <f>'Index CPR'!E226</f>
        <v>11648.25</v>
      </c>
      <c r="F226">
        <f>'Index CPR'!F226</f>
        <v>11690.35</v>
      </c>
      <c r="G226" s="12">
        <f>'Index CPR'!G226</f>
        <v>11681.066666666666</v>
      </c>
      <c r="H226" s="12">
        <f>'Index CPR'!H226</f>
        <v>11676.424999999999</v>
      </c>
      <c r="I226" s="12">
        <f>'Index CPR'!I226</f>
        <v>11685.708333333332</v>
      </c>
      <c r="J226" s="12">
        <f t="shared" si="818"/>
        <v>11676.424999999999</v>
      </c>
      <c r="K226" s="12">
        <f t="shared" si="819"/>
        <v>11685.708333333332</v>
      </c>
      <c r="L226" t="str">
        <f t="shared" ref="L226" si="872">_xlfn.IFS(AND(J226&gt;K225),"Bullish",AND(J226&gt;J225,J226&lt;K225,K226&gt;K225),"Mod Bullish",K226&lt;J225,"Bearish",AND(K226&lt;K225,K226&gt;J225,J226&lt;J225),"Mod Bearish",AND(K226&lt;K225,J226&gt;J225),"Inside",AND(K226&gt;K225,J226&lt;J225),"Outside")</f>
        <v>Bullish</v>
      </c>
      <c r="M226" s="29">
        <f t="shared" ref="M226" si="873">(K226-J226)*100/G226</f>
        <v>7.9473335768418835E-2</v>
      </c>
      <c r="N226" s="13">
        <f t="shared" ref="N226" si="874">(D226-E226)*100/G226</f>
        <v>0.4824045749246676</v>
      </c>
      <c r="O226" s="12">
        <f>'Index CPR'!N226</f>
        <v>29983.5</v>
      </c>
      <c r="P226" s="12">
        <f>'Index CPR'!O226</f>
        <v>30163.1</v>
      </c>
      <c r="Q226" s="12">
        <f>'Index CPR'!P226</f>
        <v>29919.1</v>
      </c>
      <c r="R226" s="12">
        <f>'Index CPR'!Q226</f>
        <v>30104.25</v>
      </c>
      <c r="S226" s="12">
        <f>'Index CPR'!R226</f>
        <v>30062.149999999998</v>
      </c>
      <c r="T226" s="12">
        <f>'Index CPR'!S226</f>
        <v>30041.1</v>
      </c>
      <c r="U226" s="12">
        <f>'Index CPR'!T226</f>
        <v>30083.199999999997</v>
      </c>
      <c r="V226" s="12">
        <f t="shared" si="820"/>
        <v>30041.1</v>
      </c>
      <c r="W226" s="12">
        <f t="shared" si="821"/>
        <v>30083.199999999997</v>
      </c>
      <c r="X226" t="str">
        <f t="shared" ref="X226" si="875">_xlfn.IFS(AND(V226&gt;W225),"Bullish",AND(V226&gt;V225,V226&lt;W225,W226&gt;W225),"Mod Bullish",W226&lt;V225,"Bearish",AND(W226&lt;W225,W226&gt;V225,V226&lt;V225),"Mod Bearish",AND(W226&lt;W225,V226&gt;V225),"Inside",AND(W226&gt;W225,V226&lt;V225),"Outside")</f>
        <v>Bullish</v>
      </c>
      <c r="Y226" s="29">
        <f t="shared" ref="Y226" si="876">(W226-V226)*100/S226</f>
        <v>0.14004321048227938</v>
      </c>
      <c r="Z226" s="12">
        <f t="shared" ref="Z226" si="877">(P226-Q226)*100/S226</f>
        <v>0.81165186122749045</v>
      </c>
    </row>
    <row r="227" spans="1:26" x14ac:dyDescent="0.3">
      <c r="A227" s="39">
        <v>43571</v>
      </c>
      <c r="B227" s="10" t="s">
        <v>28</v>
      </c>
      <c r="C227">
        <f>'Index CPR'!C227</f>
        <v>11736.2</v>
      </c>
      <c r="D227">
        <f>'Index CPR'!D227</f>
        <v>11810.95</v>
      </c>
      <c r="E227">
        <f>'Index CPR'!E227</f>
        <v>11731.55</v>
      </c>
      <c r="F227">
        <f>'Index CPR'!F227</f>
        <v>11787.15</v>
      </c>
      <c r="G227" s="12">
        <f>'Index CPR'!G227</f>
        <v>11776.550000000001</v>
      </c>
      <c r="H227" s="12">
        <f>'Index CPR'!H227</f>
        <v>11771.25</v>
      </c>
      <c r="I227" s="12">
        <f>'Index CPR'!I227</f>
        <v>11781.850000000002</v>
      </c>
      <c r="J227" s="12">
        <f t="shared" si="818"/>
        <v>11771.25</v>
      </c>
      <c r="K227" s="12">
        <f t="shared" si="819"/>
        <v>11781.850000000002</v>
      </c>
      <c r="L227" t="str">
        <f t="shared" ref="L227" si="878">_xlfn.IFS(AND(J227&gt;K226),"Bullish",AND(J227&gt;J226,J227&lt;K226,K227&gt;K226),"Mod Bullish",K227&lt;J226,"Bearish",AND(K227&lt;K226,K227&gt;J226,J227&lt;J226),"Mod Bearish",AND(K227&lt;K226,J227&gt;J226),"Inside",AND(K227&gt;K226,J227&lt;J226),"Outside")</f>
        <v>Bullish</v>
      </c>
      <c r="M227" s="29">
        <f t="shared" ref="M227" si="879">(K227-J227)*100/G227</f>
        <v>9.0009383053629308E-2</v>
      </c>
      <c r="N227" s="13">
        <f t="shared" ref="N227" si="880">(D227-E227)*100/G227</f>
        <v>0.67422122777894589</v>
      </c>
      <c r="O227" s="12">
        <f>'Index CPR'!N227</f>
        <v>30236.25</v>
      </c>
      <c r="P227" s="12">
        <f>'Index CPR'!O227</f>
        <v>30590.95</v>
      </c>
      <c r="Q227" s="12">
        <f>'Index CPR'!P227</f>
        <v>30228.2</v>
      </c>
      <c r="R227" s="12">
        <f>'Index CPR'!Q227</f>
        <v>30531.35</v>
      </c>
      <c r="S227" s="12">
        <f>'Index CPR'!R227</f>
        <v>30450.166666666668</v>
      </c>
      <c r="T227" s="12">
        <f>'Index CPR'!S227</f>
        <v>30409.575000000001</v>
      </c>
      <c r="U227" s="12">
        <f>'Index CPR'!T227</f>
        <v>30490.758333333335</v>
      </c>
      <c r="V227" s="12">
        <f t="shared" si="820"/>
        <v>30409.575000000001</v>
      </c>
      <c r="W227" s="12">
        <f t="shared" si="821"/>
        <v>30490.758333333335</v>
      </c>
      <c r="X227" t="str">
        <f t="shared" ref="X227" si="881">_xlfn.IFS(AND(V227&gt;W226),"Bullish",AND(V227&gt;V226,V227&lt;W226,W227&gt;W226),"Mod Bullish",W227&lt;V226,"Bearish",AND(W227&lt;W226,W227&gt;V226,V227&lt;V226),"Mod Bearish",AND(W227&lt;W226,V227&gt;V226),"Inside",AND(W227&gt;W226,V227&lt;V226),"Outside")</f>
        <v>Bullish</v>
      </c>
      <c r="Y227" s="29">
        <f t="shared" ref="Y227" si="882">(W227-V227)*100/S227</f>
        <v>0.26661047284908446</v>
      </c>
      <c r="Z227" s="12">
        <f t="shared" ref="Z227" si="883">(P227-Q227)*100/S227</f>
        <v>1.1912906880641048</v>
      </c>
    </row>
    <row r="228" spans="1:26" x14ac:dyDescent="0.3">
      <c r="A228" s="39">
        <v>43573</v>
      </c>
      <c r="B228" s="10" t="s">
        <v>30</v>
      </c>
      <c r="C228">
        <f>'Index CPR'!C228</f>
        <v>11856.15</v>
      </c>
      <c r="D228">
        <f>'Index CPR'!D228</f>
        <v>11856.15</v>
      </c>
      <c r="E228">
        <f>'Index CPR'!E228</f>
        <v>11738.5</v>
      </c>
      <c r="F228">
        <f>'Index CPR'!F228</f>
        <v>11752.8</v>
      </c>
      <c r="G228" s="12">
        <f>'Index CPR'!G228</f>
        <v>11782.483333333332</v>
      </c>
      <c r="H228" s="12">
        <f>'Index CPR'!H228</f>
        <v>11797.325000000001</v>
      </c>
      <c r="I228" s="12">
        <f>'Index CPR'!I228</f>
        <v>11767.641666666663</v>
      </c>
      <c r="J228" s="12">
        <f t="shared" ref="J228:J233" si="884">MIN(H228:I228)</f>
        <v>11767.641666666663</v>
      </c>
      <c r="K228" s="12">
        <f t="shared" ref="K228:K233" si="885">MAX(H228:I228)</f>
        <v>11797.325000000001</v>
      </c>
      <c r="L228" t="str">
        <f t="shared" ref="L228:L229" si="886">_xlfn.IFS(AND(J228&gt;K227),"Bullish",AND(J228&gt;J227,J228&lt;K227,K228&gt;K227),"Mod Bullish",K228&lt;J227,"Bearish",AND(K228&lt;K227,K228&gt;J227,J228&lt;J227),"Mod Bearish",AND(K228&lt;K227,J228&gt;J227),"Inside",AND(K228&gt;K227,J228&lt;J227),"Outside")</f>
        <v>Outside</v>
      </c>
      <c r="M228" s="29">
        <f t="shared" ref="M228:M229" si="887">(K228-J228)*100/G228</f>
        <v>0.25192764966076431</v>
      </c>
      <c r="N228" s="13">
        <f t="shared" ref="N228:N229" si="888">(D228-E228)*100/G228</f>
        <v>0.99851615887425815</v>
      </c>
      <c r="O228" s="12">
        <f>'Index CPR'!N228</f>
        <v>30656.5</v>
      </c>
      <c r="P228" s="12">
        <f>'Index CPR'!O228</f>
        <v>30669.8</v>
      </c>
      <c r="Q228" s="12">
        <f>'Index CPR'!P228</f>
        <v>30142.2</v>
      </c>
      <c r="R228" s="12">
        <f>'Index CPR'!Q228</f>
        <v>30223.4</v>
      </c>
      <c r="S228" s="12">
        <f>'Index CPR'!R228</f>
        <v>30345.133333333331</v>
      </c>
      <c r="T228" s="12">
        <f>'Index CPR'!S228</f>
        <v>30406</v>
      </c>
      <c r="U228" s="12">
        <f>'Index CPR'!T228</f>
        <v>30284.266666666663</v>
      </c>
      <c r="V228" s="12">
        <f t="shared" ref="V228:V233" si="889">MIN(T228:U228)</f>
        <v>30284.266666666663</v>
      </c>
      <c r="W228" s="12">
        <f t="shared" ref="W228:W233" si="890">MAX(T228:U228)</f>
        <v>30406</v>
      </c>
      <c r="X228" t="str">
        <f t="shared" ref="X228:X229" si="891">_xlfn.IFS(AND(V228&gt;W227),"Bullish",AND(V228&gt;V227,V228&lt;W227,W228&gt;W227),"Mod Bullish",W228&lt;V227,"Bearish",AND(W228&lt;W227,W228&gt;V227,V228&lt;V227),"Mod Bearish",AND(W228&lt;W227,V228&gt;V227),"Inside",AND(W228&gt;W227,V228&lt;V227),"Outside")</f>
        <v>Bearish</v>
      </c>
      <c r="Y228" s="29">
        <f t="shared" ref="Y228:Y229" si="892">(W228-V228)*100/S228</f>
        <v>0.40116262464932506</v>
      </c>
      <c r="Z228" s="12">
        <f t="shared" ref="Z228:Z229" si="893">(P228-Q228)*100/S228</f>
        <v>1.7386642998218229</v>
      </c>
    </row>
    <row r="229" spans="1:26" x14ac:dyDescent="0.3">
      <c r="A229" s="39">
        <v>43577</v>
      </c>
      <c r="B229" s="10" t="s">
        <v>27</v>
      </c>
      <c r="C229">
        <f>'Index CPR'!C229</f>
        <v>11727.05</v>
      </c>
      <c r="D229">
        <f>'Index CPR'!D229</f>
        <v>11727.05</v>
      </c>
      <c r="E229">
        <f>'Index CPR'!E229</f>
        <v>11583.95</v>
      </c>
      <c r="F229">
        <f>'Index CPR'!F229</f>
        <v>11594.45</v>
      </c>
      <c r="G229" s="12">
        <f>'Index CPR'!G229</f>
        <v>11635.15</v>
      </c>
      <c r="H229" s="12">
        <f>'Index CPR'!H229</f>
        <v>11655.5</v>
      </c>
      <c r="I229" s="12">
        <f>'Index CPR'!I229</f>
        <v>11614.8</v>
      </c>
      <c r="J229" s="12">
        <f t="shared" si="884"/>
        <v>11614.8</v>
      </c>
      <c r="K229" s="12">
        <f t="shared" si="885"/>
        <v>11655.5</v>
      </c>
      <c r="L229" t="str">
        <f t="shared" si="886"/>
        <v>Bearish</v>
      </c>
      <c r="M229" s="29">
        <f t="shared" si="887"/>
        <v>0.34980210826676689</v>
      </c>
      <c r="N229" s="13">
        <f t="shared" si="888"/>
        <v>1.2298938990902442</v>
      </c>
      <c r="O229" s="12">
        <f>'Index CPR'!N229</f>
        <v>30282.5</v>
      </c>
      <c r="P229" s="12">
        <f>'Index CPR'!O229</f>
        <v>30289.9</v>
      </c>
      <c r="Q229" s="12">
        <f>'Index CPR'!P229</f>
        <v>29647.55</v>
      </c>
      <c r="R229" s="12">
        <f>'Index CPR'!Q229</f>
        <v>29687.95</v>
      </c>
      <c r="S229" s="12">
        <f>'Index CPR'!R229</f>
        <v>29875.133333333331</v>
      </c>
      <c r="T229" s="12">
        <f>'Index CPR'!S229</f>
        <v>29968.724999999999</v>
      </c>
      <c r="U229" s="12">
        <f>'Index CPR'!T229</f>
        <v>29781.541666666664</v>
      </c>
      <c r="V229" s="12">
        <f t="shared" si="889"/>
        <v>29781.541666666664</v>
      </c>
      <c r="W229" s="12">
        <f t="shared" si="890"/>
        <v>29968.724999999999</v>
      </c>
      <c r="X229" t="str">
        <f t="shared" si="891"/>
        <v>Bearish</v>
      </c>
      <c r="Y229" s="29">
        <f t="shared" si="892"/>
        <v>0.6265522943272811</v>
      </c>
      <c r="Z229" s="12">
        <f t="shared" si="893"/>
        <v>2.1501159269582133</v>
      </c>
    </row>
    <row r="230" spans="1:26" x14ac:dyDescent="0.3">
      <c r="A230" s="39">
        <v>43578</v>
      </c>
      <c r="B230" s="10" t="s">
        <v>28</v>
      </c>
      <c r="C230">
        <f>'Index CPR'!C230</f>
        <v>11612.95</v>
      </c>
      <c r="D230">
        <f>'Index CPR'!D230</f>
        <v>11645.95</v>
      </c>
      <c r="E230">
        <f>'Index CPR'!E230</f>
        <v>11564.8</v>
      </c>
      <c r="F230">
        <f>'Index CPR'!F230</f>
        <v>11575.95</v>
      </c>
      <c r="G230" s="12">
        <f>'Index CPR'!G230</f>
        <v>11595.566666666666</v>
      </c>
      <c r="H230" s="12">
        <f>'Index CPR'!H230</f>
        <v>11605.375</v>
      </c>
      <c r="I230" s="12">
        <f>'Index CPR'!I230</f>
        <v>11585.758333333331</v>
      </c>
      <c r="J230" s="12">
        <f t="shared" si="884"/>
        <v>11585.758333333331</v>
      </c>
      <c r="K230" s="12">
        <f t="shared" si="885"/>
        <v>11605.375</v>
      </c>
      <c r="L230" t="str">
        <f t="shared" ref="L230" si="894">_xlfn.IFS(AND(J230&gt;K229),"Bullish",AND(J230&gt;J229,J230&lt;K229,K230&gt;K229),"Mod Bullish",K230&lt;J229,"Bearish",AND(K230&lt;K229,K230&gt;J229,J230&lt;J229),"Mod Bearish",AND(K230&lt;K229,J230&gt;J229),"Inside",AND(K230&gt;K229,J230&lt;J229),"Outside")</f>
        <v>Bearish</v>
      </c>
      <c r="M230" s="29">
        <f t="shared" ref="M230" si="895">(K230-J230)*100/G230</f>
        <v>0.16917385092580159</v>
      </c>
      <c r="N230" s="13">
        <f t="shared" ref="N230" si="896">(D230-E230)*100/G230</f>
        <v>0.6998364317397292</v>
      </c>
      <c r="O230" s="12">
        <f>'Index CPR'!N230</f>
        <v>29761.95</v>
      </c>
      <c r="P230" s="12">
        <f>'Index CPR'!O230</f>
        <v>29906.5</v>
      </c>
      <c r="Q230" s="12">
        <f>'Index CPR'!P230</f>
        <v>29455.45</v>
      </c>
      <c r="R230" s="12">
        <f>'Index CPR'!Q230</f>
        <v>29479.7</v>
      </c>
      <c r="S230" s="12">
        <f>'Index CPR'!R230</f>
        <v>29613.883333333331</v>
      </c>
      <c r="T230" s="12">
        <f>'Index CPR'!S230</f>
        <v>29680.974999999999</v>
      </c>
      <c r="U230" s="12">
        <f>'Index CPR'!T230</f>
        <v>29546.791666666664</v>
      </c>
      <c r="V230" s="12">
        <f t="shared" si="889"/>
        <v>29546.791666666664</v>
      </c>
      <c r="W230" s="12">
        <f t="shared" si="890"/>
        <v>29680.974999999999</v>
      </c>
      <c r="X230" t="str">
        <f t="shared" ref="X230" si="897">_xlfn.IFS(AND(V230&gt;W229),"Bullish",AND(V230&gt;V229,V230&lt;W229,W230&gt;W229),"Mod Bullish",W230&lt;V229,"Bearish",AND(W230&lt;W229,W230&gt;V229,V230&lt;V229),"Mod Bearish",AND(W230&lt;W229,V230&gt;V229),"Inside",AND(W230&gt;W229,V230&lt;V229),"Outside")</f>
        <v>Bearish</v>
      </c>
      <c r="Y230" s="29">
        <f t="shared" ref="Y230" si="898">(W230-V230)*100/S230</f>
        <v>0.45310954940616582</v>
      </c>
      <c r="Z230" s="12">
        <f t="shared" ref="Z230" si="899">(P230-Q230)*100/S230</f>
        <v>1.5231031841484235</v>
      </c>
    </row>
    <row r="231" spans="1:26" x14ac:dyDescent="0.3">
      <c r="A231" s="39">
        <v>43579</v>
      </c>
      <c r="B231" s="10" t="s">
        <v>29</v>
      </c>
      <c r="C231">
        <f>'Index CPR'!C231</f>
        <v>11601.5</v>
      </c>
      <c r="D231">
        <f>'Index CPR'!D231</f>
        <v>11740.85</v>
      </c>
      <c r="E231">
        <f>'Index CPR'!E231</f>
        <v>11578.85</v>
      </c>
      <c r="F231">
        <f>'Index CPR'!F231</f>
        <v>11726.15</v>
      </c>
      <c r="G231" s="12">
        <f>'Index CPR'!G231</f>
        <v>11681.949999999999</v>
      </c>
      <c r="H231" s="12">
        <f>'Index CPR'!H231</f>
        <v>11659.85</v>
      </c>
      <c r="I231" s="12">
        <f>'Index CPR'!I231</f>
        <v>11704.049999999997</v>
      </c>
      <c r="J231" s="12">
        <f t="shared" si="884"/>
        <v>11659.85</v>
      </c>
      <c r="K231" s="12">
        <f t="shared" si="885"/>
        <v>11704.049999999997</v>
      </c>
      <c r="L231" t="str">
        <f t="shared" ref="L231" si="900">_xlfn.IFS(AND(J231&gt;K230),"Bullish",AND(J231&gt;J230,J231&lt;K230,K231&gt;K230),"Mod Bullish",K231&lt;J230,"Bearish",AND(K231&lt;K230,K231&gt;J230,J231&lt;J230),"Mod Bearish",AND(K231&lt;K230,J231&gt;J230),"Inside",AND(K231&gt;K230,J231&lt;J230),"Outside")</f>
        <v>Bullish</v>
      </c>
      <c r="M231" s="29">
        <f t="shared" ref="M231" si="901">(K231-J231)*100/G231</f>
        <v>0.3783614893061269</v>
      </c>
      <c r="N231" s="13">
        <f t="shared" ref="N231" si="902">(D231-E231)*100/G231</f>
        <v>1.3867547798098778</v>
      </c>
      <c r="O231" s="12">
        <f>'Index CPR'!N231</f>
        <v>29550.5</v>
      </c>
      <c r="P231" s="12">
        <f>'Index CPR'!O231</f>
        <v>29914.85</v>
      </c>
      <c r="Q231" s="12">
        <f>'Index CPR'!P231</f>
        <v>29435.05</v>
      </c>
      <c r="R231" s="12">
        <f>'Index CPR'!Q231</f>
        <v>29860.799999999999</v>
      </c>
      <c r="S231" s="12">
        <f>'Index CPR'!R231</f>
        <v>29736.899999999998</v>
      </c>
      <c r="T231" s="12">
        <f>'Index CPR'!S231</f>
        <v>29674.949999999997</v>
      </c>
      <c r="U231" s="12">
        <f>'Index CPR'!T231</f>
        <v>29798.85</v>
      </c>
      <c r="V231" s="12">
        <f t="shared" si="889"/>
        <v>29674.949999999997</v>
      </c>
      <c r="W231" s="12">
        <f t="shared" si="890"/>
        <v>29798.85</v>
      </c>
      <c r="X231" t="str">
        <f t="shared" ref="X231" si="903">_xlfn.IFS(AND(V231&gt;W230),"Bullish",AND(V231&gt;V230,V231&lt;W230,W231&gt;W230),"Mod Bullish",W231&lt;V230,"Bearish",AND(W231&lt;W230,W231&gt;V230,V231&lt;V230),"Mod Bearish",AND(W231&lt;W230,V231&gt;V230),"Inside",AND(W231&gt;W230,V231&lt;V230),"Outside")</f>
        <v>Mod Bullish</v>
      </c>
      <c r="Y231" s="29">
        <f t="shared" ref="Y231" si="904">(W231-V231)*100/S231</f>
        <v>0.41665405607175415</v>
      </c>
      <c r="Z231" s="12">
        <f t="shared" ref="Z231" si="905">(P231-Q231)*100/S231</f>
        <v>1.6134835843682405</v>
      </c>
    </row>
    <row r="232" spans="1:26" x14ac:dyDescent="0.3">
      <c r="A232" s="39">
        <v>43580</v>
      </c>
      <c r="B232" s="10" t="s">
        <v>30</v>
      </c>
      <c r="C232">
        <f>'Index CPR'!C232</f>
        <v>11735.7</v>
      </c>
      <c r="D232">
        <f>'Index CPR'!D232</f>
        <v>11796.75</v>
      </c>
      <c r="E232">
        <f>'Index CPR'!E232</f>
        <v>11624.3</v>
      </c>
      <c r="F232">
        <f>'Index CPR'!F232</f>
        <v>11641.8</v>
      </c>
      <c r="G232" s="12">
        <f>'Index CPR'!G232</f>
        <v>11687.616666666667</v>
      </c>
      <c r="H232" s="12">
        <f>'Index CPR'!H232</f>
        <v>11710.525</v>
      </c>
      <c r="I232" s="12">
        <f>'Index CPR'!I232</f>
        <v>11664.708333333334</v>
      </c>
      <c r="J232" s="12">
        <f t="shared" si="884"/>
        <v>11664.708333333334</v>
      </c>
      <c r="K232" s="12">
        <f t="shared" si="885"/>
        <v>11710.525</v>
      </c>
      <c r="L232" t="str">
        <f t="shared" ref="L232" si="906">_xlfn.IFS(AND(J232&gt;K231),"Bullish",AND(J232&gt;J231,J232&lt;K231,K232&gt;K231),"Mod Bullish",K232&lt;J231,"Bearish",AND(K232&lt;K231,K232&gt;J231,J232&lt;J231),"Mod Bearish",AND(K232&lt;K231,J232&gt;J231),"Inside",AND(K232&gt;K231,J232&lt;J231),"Outside")</f>
        <v>Mod Bullish</v>
      </c>
      <c r="M232" s="29">
        <f t="shared" ref="M232" si="907">(K232-J232)*100/G232</f>
        <v>0.39201034713378147</v>
      </c>
      <c r="N232" s="13">
        <f t="shared" ref="N232" si="908">(D232-E232)*100/G232</f>
        <v>1.4754932927585811</v>
      </c>
      <c r="O232" s="12">
        <f>'Index CPR'!N232</f>
        <v>29927.05</v>
      </c>
      <c r="P232" s="12">
        <f>'Index CPR'!O232</f>
        <v>30057.7</v>
      </c>
      <c r="Q232" s="12">
        <f>'Index CPR'!P232</f>
        <v>29511.95</v>
      </c>
      <c r="R232" s="12">
        <f>'Index CPR'!Q232</f>
        <v>29561.35</v>
      </c>
      <c r="S232" s="12">
        <f>'Index CPR'!R232</f>
        <v>29710.333333333332</v>
      </c>
      <c r="T232" s="12">
        <f>'Index CPR'!S232</f>
        <v>29784.825000000001</v>
      </c>
      <c r="U232" s="12">
        <f>'Index CPR'!T232</f>
        <v>29635.841666666664</v>
      </c>
      <c r="V232" s="12">
        <f t="shared" si="889"/>
        <v>29635.841666666664</v>
      </c>
      <c r="W232" s="12">
        <f t="shared" si="890"/>
        <v>29784.825000000001</v>
      </c>
      <c r="X232" t="str">
        <f>_xlfn.IFS(AND(V232&gt;W231),"Bullish",AND(V232&gt;V231,V232&lt;W231,W232&gt;W231),"Mod Bullish",W232&lt;V231,"Bearish",AND(W232&lt;W231,W232&gt;V231,V232&lt;V231),"Mod Bearish",AND(W232&lt;W231,V232&gt;V231),"Inside",AND(W232&gt;W231,V232&lt;V231),"Outside")</f>
        <v>Mod Bearish</v>
      </c>
      <c r="Y232" s="29">
        <f>(W232-V232)*100/S232</f>
        <v>0.50145291761565747</v>
      </c>
      <c r="Z232" s="12">
        <f>(P232-Q232)*100/S232</f>
        <v>1.8369029854932628</v>
      </c>
    </row>
    <row r="233" spans="1:26" x14ac:dyDescent="0.3">
      <c r="A233" s="39">
        <v>43581</v>
      </c>
      <c r="B233" s="10" t="s">
        <v>26</v>
      </c>
      <c r="C233">
        <f>'Index CPR'!C233</f>
        <v>11683.75</v>
      </c>
      <c r="D233">
        <f>'Index CPR'!D233</f>
        <v>11762.9</v>
      </c>
      <c r="E233">
        <f>'Index CPR'!E233</f>
        <v>11661.75</v>
      </c>
      <c r="F233">
        <f>'Index CPR'!F233</f>
        <v>11754.65</v>
      </c>
      <c r="G233" s="12">
        <f>'Index CPR'!G233</f>
        <v>11726.433333333334</v>
      </c>
      <c r="H233" s="12">
        <f>'Index CPR'!H233</f>
        <v>11712.325000000001</v>
      </c>
      <c r="I233" s="12">
        <f>'Index CPR'!I233</f>
        <v>11740.541666666668</v>
      </c>
      <c r="J233" s="12">
        <f t="shared" si="884"/>
        <v>11712.325000000001</v>
      </c>
      <c r="K233" s="12">
        <f t="shared" si="885"/>
        <v>11740.541666666668</v>
      </c>
      <c r="L233" t="str">
        <f t="shared" ref="L233:L236" si="909">_xlfn.IFS(AND(J233&gt;K232),"Bullish",AND(J233&gt;J232,J233&lt;K232,K233&gt;K232),"Mod Bullish",K233&lt;J232,"Bearish",AND(K233&lt;K232,K233&gt;J232,J233&lt;J232),"Mod Bearish",AND(K233&lt;K232,J233&gt;J232),"Inside",AND(K233&gt;K232,J233&lt;J232),"Outside")</f>
        <v>Bullish</v>
      </c>
      <c r="M233" s="29">
        <f t="shared" ref="M233:M236" si="910">(K233-J233)*100/G233</f>
        <v>0.24062445813305394</v>
      </c>
      <c r="N233" s="13">
        <f t="shared" ref="N233:N236" si="911">(D233-E233)*100/G233</f>
        <v>0.86258112014735622</v>
      </c>
      <c r="O233" s="12">
        <f>'Index CPR'!N233</f>
        <v>29764.85</v>
      </c>
      <c r="P233" s="12">
        <f>'Index CPR'!O233</f>
        <v>30048.2</v>
      </c>
      <c r="Q233" s="12">
        <f>'Index CPR'!P233</f>
        <v>29563.15</v>
      </c>
      <c r="R233" s="12">
        <f>'Index CPR'!Q233</f>
        <v>30013.5</v>
      </c>
      <c r="S233" s="12">
        <f>'Index CPR'!R233</f>
        <v>29874.95</v>
      </c>
      <c r="T233" s="12">
        <f>'Index CPR'!S233</f>
        <v>29805.675000000003</v>
      </c>
      <c r="U233" s="12">
        <f>'Index CPR'!T233</f>
        <v>29944.224999999999</v>
      </c>
      <c r="V233" s="12">
        <f t="shared" si="889"/>
        <v>29805.675000000003</v>
      </c>
      <c r="W233" s="12">
        <f t="shared" si="890"/>
        <v>29944.224999999999</v>
      </c>
      <c r="X233" t="str">
        <f t="shared" ref="X233:X236" si="912">_xlfn.IFS(AND(V233&gt;W232),"Bullish",AND(V233&gt;V232,V233&lt;W232,W233&gt;W232),"Mod Bullish",W233&lt;V232,"Bearish",AND(W233&lt;W232,W233&gt;V232,V233&lt;V232),"Mod Bearish",AND(W233&lt;W232,V233&gt;V232),"Inside",AND(W233&gt;W232,V233&lt;V232),"Outside")</f>
        <v>Bullish</v>
      </c>
      <c r="Y233" s="29">
        <f t="shared" ref="Y233:Y236" si="913">(W233-V233)*100/S233</f>
        <v>0.46376646655474113</v>
      </c>
      <c r="Z233" s="12">
        <f t="shared" ref="Z233:Z236" si="914">(P233-Q233)*100/S233</f>
        <v>1.6236010436837527</v>
      </c>
    </row>
    <row r="234" spans="1:26" x14ac:dyDescent="0.3">
      <c r="A234" s="39">
        <v>43585</v>
      </c>
      <c r="B234" s="10" t="s">
        <v>28</v>
      </c>
      <c r="C234">
        <f>'Index CPR'!C234</f>
        <v>11748.75</v>
      </c>
      <c r="D234">
        <f>'Index CPR'!D234</f>
        <v>11756.25</v>
      </c>
      <c r="E234">
        <f>'Index CPR'!E234</f>
        <v>11655.9</v>
      </c>
      <c r="F234">
        <f>'Index CPR'!F234</f>
        <v>11748.15</v>
      </c>
      <c r="G234" s="12">
        <f>'Index CPR'!G234</f>
        <v>11720.1</v>
      </c>
      <c r="H234" s="12">
        <f>'Index CPR'!H234</f>
        <v>11706.075000000001</v>
      </c>
      <c r="I234" s="12">
        <f>'Index CPR'!I234</f>
        <v>11734.125</v>
      </c>
      <c r="J234" s="12">
        <f t="shared" ref="J234:J236" si="915">MIN(H234:I234)</f>
        <v>11706.075000000001</v>
      </c>
      <c r="K234" s="12">
        <f t="shared" ref="K234:K236" si="916">MAX(H234:I234)</f>
        <v>11734.125</v>
      </c>
      <c r="L234" t="str">
        <f t="shared" si="909"/>
        <v>Mod Bearish</v>
      </c>
      <c r="M234" s="29">
        <f t="shared" si="910"/>
        <v>0.23933242890418402</v>
      </c>
      <c r="N234" s="13">
        <f t="shared" si="911"/>
        <v>0.85622136329895104</v>
      </c>
      <c r="O234" s="12">
        <f>'Index CPR'!N234</f>
        <v>29920.400000000001</v>
      </c>
      <c r="P234" s="12">
        <f>'Index CPR'!O234</f>
        <v>29920.400000000001</v>
      </c>
      <c r="Q234" s="12">
        <f>'Index CPR'!P234</f>
        <v>29550.05</v>
      </c>
      <c r="R234" s="12">
        <f>'Index CPR'!Q234</f>
        <v>29764.799999999999</v>
      </c>
      <c r="S234" s="12">
        <f>'Index CPR'!R234</f>
        <v>29745.083333333332</v>
      </c>
      <c r="T234" s="12">
        <f>'Index CPR'!S234</f>
        <v>29735.224999999999</v>
      </c>
      <c r="U234" s="12">
        <f>'Index CPR'!T234</f>
        <v>29754.941666666666</v>
      </c>
      <c r="V234" s="12">
        <f t="shared" ref="V234:V236" si="917">MIN(T234:U234)</f>
        <v>29735.224999999999</v>
      </c>
      <c r="W234" s="12">
        <f t="shared" ref="W234:W236" si="918">MAX(T234:U234)</f>
        <v>29754.941666666666</v>
      </c>
      <c r="X234" t="str">
        <f t="shared" si="912"/>
        <v>Bearish</v>
      </c>
      <c r="Y234" s="29">
        <f t="shared" si="913"/>
        <v>6.6285464544562217E-2</v>
      </c>
      <c r="Z234" s="12">
        <f t="shared" si="914"/>
        <v>1.2450797190572185</v>
      </c>
    </row>
    <row r="235" spans="1:26" x14ac:dyDescent="0.3">
      <c r="A235" s="39">
        <v>43587</v>
      </c>
      <c r="B235" s="10" t="s">
        <v>30</v>
      </c>
      <c r="C235">
        <f>'Index CPR'!C235</f>
        <v>11725.55</v>
      </c>
      <c r="D235">
        <f>'Index CPR'!D235</f>
        <v>11789.3</v>
      </c>
      <c r="E235">
        <f>'Index CPR'!E235</f>
        <v>11699.55</v>
      </c>
      <c r="F235">
        <f>'Index CPR'!F235</f>
        <v>11724.75</v>
      </c>
      <c r="G235" s="12">
        <f>'Index CPR'!G235</f>
        <v>11737.866666666667</v>
      </c>
      <c r="H235" s="12">
        <f>'Index CPR'!H235</f>
        <v>11744.424999999999</v>
      </c>
      <c r="I235" s="12">
        <f>'Index CPR'!I235</f>
        <v>11731.308333333334</v>
      </c>
      <c r="J235" s="12">
        <f t="shared" si="915"/>
        <v>11731.308333333334</v>
      </c>
      <c r="K235" s="12">
        <f t="shared" si="916"/>
        <v>11744.424999999999</v>
      </c>
      <c r="L235" t="str">
        <f t="shared" si="909"/>
        <v>Mod Bullish</v>
      </c>
      <c r="M235" s="29">
        <f t="shared" si="910"/>
        <v>0.11174659790534028</v>
      </c>
      <c r="N235" s="13">
        <f t="shared" si="911"/>
        <v>0.76461935161414907</v>
      </c>
      <c r="O235" s="12">
        <f>'Index CPR'!N235</f>
        <v>29699.8</v>
      </c>
      <c r="P235" s="12">
        <f>'Index CPR'!O235</f>
        <v>29919.35</v>
      </c>
      <c r="Q235" s="12">
        <f>'Index CPR'!P235</f>
        <v>29638.799999999999</v>
      </c>
      <c r="R235" s="12">
        <f>'Index CPR'!Q235</f>
        <v>29708.6</v>
      </c>
      <c r="S235" s="12">
        <f>'Index CPR'!R235</f>
        <v>29755.583333333332</v>
      </c>
      <c r="T235" s="12">
        <f>'Index CPR'!S235</f>
        <v>29779.074999999997</v>
      </c>
      <c r="U235" s="12">
        <f>'Index CPR'!T235</f>
        <v>29732.091666666667</v>
      </c>
      <c r="V235" s="12">
        <f t="shared" si="917"/>
        <v>29732.091666666667</v>
      </c>
      <c r="W235" s="12">
        <f t="shared" si="918"/>
        <v>29779.074999999997</v>
      </c>
      <c r="X235" t="str">
        <f t="shared" si="912"/>
        <v>Outside</v>
      </c>
      <c r="Y235" s="29">
        <f t="shared" si="913"/>
        <v>0.15789753743694021</v>
      </c>
      <c r="Z235" s="12">
        <f t="shared" si="914"/>
        <v>0.94284826097062779</v>
      </c>
    </row>
    <row r="236" spans="1:26" x14ac:dyDescent="0.3">
      <c r="A236" s="39">
        <v>43588</v>
      </c>
      <c r="B236" s="10" t="s">
        <v>26</v>
      </c>
      <c r="C236">
        <f>'Index CPR'!C236</f>
        <v>11722.6</v>
      </c>
      <c r="D236">
        <f>'Index CPR'!D236</f>
        <v>11770.9</v>
      </c>
      <c r="E236">
        <f>'Index CPR'!E236</f>
        <v>11699.35</v>
      </c>
      <c r="F236">
        <f>'Index CPR'!F236</f>
        <v>11712.25</v>
      </c>
      <c r="G236" s="12">
        <f>'Index CPR'!G236</f>
        <v>11727.5</v>
      </c>
      <c r="H236" s="12">
        <f>'Index CPR'!H236</f>
        <v>11735.125</v>
      </c>
      <c r="I236" s="12">
        <f>'Index CPR'!I236</f>
        <v>11719.875</v>
      </c>
      <c r="J236" s="12">
        <f t="shared" si="915"/>
        <v>11719.875</v>
      </c>
      <c r="K236" s="12">
        <f t="shared" si="916"/>
        <v>11735.125</v>
      </c>
      <c r="L236" t="str">
        <f t="shared" si="909"/>
        <v>Mod Bearish</v>
      </c>
      <c r="M236" s="29">
        <f t="shared" si="910"/>
        <v>0.13003623960775954</v>
      </c>
      <c r="N236" s="13">
        <f t="shared" si="911"/>
        <v>0.61010445534000657</v>
      </c>
      <c r="O236" s="12">
        <f>'Index CPR'!N236</f>
        <v>29811.65</v>
      </c>
      <c r="P236" s="12">
        <f>'Index CPR'!O236</f>
        <v>30121.75</v>
      </c>
      <c r="Q236" s="12">
        <f>'Index CPR'!P236</f>
        <v>29795.1</v>
      </c>
      <c r="R236" s="12">
        <f>'Index CPR'!Q236</f>
        <v>29954.15</v>
      </c>
      <c r="S236" s="12">
        <f>'Index CPR'!R236</f>
        <v>29957</v>
      </c>
      <c r="T236" s="12">
        <f>'Index CPR'!S236</f>
        <v>29958.424999999999</v>
      </c>
      <c r="U236" s="12">
        <f>'Index CPR'!T236</f>
        <v>29955.575000000001</v>
      </c>
      <c r="V236" s="12">
        <f t="shared" si="917"/>
        <v>29955.575000000001</v>
      </c>
      <c r="W236" s="12">
        <f t="shared" si="918"/>
        <v>29958.424999999999</v>
      </c>
      <c r="X236" t="str">
        <f t="shared" si="912"/>
        <v>Bullish</v>
      </c>
      <c r="Y236" s="29">
        <f t="shared" si="913"/>
        <v>9.5136362118988706E-3</v>
      </c>
      <c r="Z236" s="12">
        <f t="shared" si="914"/>
        <v>1.0903962346029357</v>
      </c>
    </row>
    <row r="237" spans="1:26" x14ac:dyDescent="0.3">
      <c r="A237" s="39">
        <v>43591</v>
      </c>
      <c r="B237" s="10" t="s">
        <v>27</v>
      </c>
      <c r="C237">
        <f>'Index CPR'!C237</f>
        <v>11605.8</v>
      </c>
      <c r="D237">
        <f>'Index CPR'!D237</f>
        <v>11635.55</v>
      </c>
      <c r="E237">
        <f>'Index CPR'!E237</f>
        <v>11571.35</v>
      </c>
      <c r="F237">
        <f>'Index CPR'!F237</f>
        <v>11598.25</v>
      </c>
      <c r="G237" s="12">
        <f>'Index CPR'!G237</f>
        <v>11601.716666666667</v>
      </c>
      <c r="H237" s="12">
        <f>'Index CPR'!H237</f>
        <v>11603.45</v>
      </c>
      <c r="I237" s="12">
        <f>'Index CPR'!I237</f>
        <v>11599.983333333334</v>
      </c>
      <c r="J237" s="12">
        <f t="shared" ref="J237" si="919">MIN(H237:I237)</f>
        <v>11599.983333333334</v>
      </c>
      <c r="K237" s="12">
        <f t="shared" ref="K237" si="920">MAX(H237:I237)</f>
        <v>11603.45</v>
      </c>
      <c r="L237" t="str">
        <f t="shared" ref="L237" si="921">_xlfn.IFS(AND(J237&gt;K236),"Bullish",AND(J237&gt;J236,J237&lt;K236,K237&gt;K236),"Mod Bullish",K237&lt;J236,"Bearish",AND(K237&lt;K236,K237&gt;J236,J237&lt;J236),"Mod Bearish",AND(K237&lt;K236,J237&gt;J236),"Inside",AND(K237&gt;K236,J237&lt;J236),"Outside")</f>
        <v>Bearish</v>
      </c>
      <c r="M237" s="29">
        <f t="shared" ref="M237" si="922">(K237-J237)*100/G237</f>
        <v>2.988063548067299E-2</v>
      </c>
      <c r="N237" s="13">
        <f t="shared" ref="N237" si="923">(D237-E237)*100/G237</f>
        <v>0.55336638399776106</v>
      </c>
      <c r="O237" s="12">
        <f>'Index CPR'!N237</f>
        <v>29626.5</v>
      </c>
      <c r="P237" s="12">
        <f>'Index CPR'!O237</f>
        <v>29757.4</v>
      </c>
      <c r="Q237" s="12">
        <f>'Index CPR'!P237</f>
        <v>29528.6</v>
      </c>
      <c r="R237" s="12">
        <f>'Index CPR'!Q237</f>
        <v>29618.45</v>
      </c>
      <c r="S237" s="12">
        <f>'Index CPR'!R237</f>
        <v>29634.816666666666</v>
      </c>
      <c r="T237" s="12">
        <f>'Index CPR'!S237</f>
        <v>29643</v>
      </c>
      <c r="U237" s="12">
        <f>'Index CPR'!T237</f>
        <v>29626.633333333331</v>
      </c>
      <c r="V237" s="12">
        <f t="shared" ref="V237" si="924">MIN(T237:U237)</f>
        <v>29626.633333333331</v>
      </c>
      <c r="W237" s="12">
        <f t="shared" ref="W237" si="925">MAX(T237:U237)</f>
        <v>29643</v>
      </c>
      <c r="X237" t="str">
        <f t="shared" ref="X237" si="926">_xlfn.IFS(AND(V237&gt;W236),"Bullish",AND(V237&gt;V236,V237&lt;W236,W237&gt;W236),"Mod Bullish",W237&lt;V236,"Bearish",AND(W237&lt;W236,W237&gt;V236,V237&lt;V236),"Mod Bearish",AND(W237&lt;W236,V237&gt;V236),"Inside",AND(W237&gt;W236,V237&lt;V236),"Outside")</f>
        <v>Bearish</v>
      </c>
      <c r="Y237" s="29">
        <f t="shared" ref="Y237" si="927">(W237-V237)*100/S237</f>
        <v>5.5227831677723466E-2</v>
      </c>
      <c r="Z237" s="12">
        <f t="shared" ref="Z237" si="928">(P237-Q237)*100/S237</f>
        <v>0.77206484039888756</v>
      </c>
    </row>
    <row r="238" spans="1:26" x14ac:dyDescent="0.3">
      <c r="A238" s="39">
        <v>43592</v>
      </c>
      <c r="B238" s="10" t="s">
        <v>28</v>
      </c>
      <c r="C238">
        <f>'Index CPR'!C238</f>
        <v>11651.5</v>
      </c>
      <c r="D238">
        <f>'Index CPR'!D238</f>
        <v>11657.05</v>
      </c>
      <c r="E238">
        <f>'Index CPR'!E238</f>
        <v>11484.45</v>
      </c>
      <c r="F238">
        <f>'Index CPR'!F238</f>
        <v>11497.9</v>
      </c>
      <c r="G238" s="12">
        <f>'Index CPR'!G238</f>
        <v>11546.466666666667</v>
      </c>
      <c r="H238" s="12">
        <f>'Index CPR'!H238</f>
        <v>11570.75</v>
      </c>
      <c r="I238" s="12">
        <f>'Index CPR'!I238</f>
        <v>11522.183333333334</v>
      </c>
      <c r="J238" s="12">
        <f t="shared" ref="J238" si="929">MIN(H238:I238)</f>
        <v>11522.183333333334</v>
      </c>
      <c r="K238" s="12">
        <f t="shared" ref="K238" si="930">MAX(H238:I238)</f>
        <v>11570.75</v>
      </c>
      <c r="L238" t="str">
        <f t="shared" ref="L238" si="931">_xlfn.IFS(AND(J238&gt;K237),"Bullish",AND(J238&gt;J237,J238&lt;K237,K238&gt;K237),"Mod Bullish",K238&lt;J237,"Bearish",AND(K238&lt;K237,K238&gt;J237,J238&lt;J237),"Mod Bearish",AND(K238&lt;K237,J238&gt;J237),"Inside",AND(K238&gt;K237,J238&lt;J237),"Outside")</f>
        <v>Bearish</v>
      </c>
      <c r="M238" s="29">
        <f t="shared" ref="M238" si="932">(K238-J238)*100/G238</f>
        <v>0.42061929479147181</v>
      </c>
      <c r="N238" s="13">
        <f t="shared" ref="N238" si="933">(D238-E238)*100/G238</f>
        <v>1.4948295871175472</v>
      </c>
      <c r="O238" s="12">
        <f>'Index CPR'!N238</f>
        <v>29749.55</v>
      </c>
      <c r="P238" s="12">
        <f>'Index CPR'!O238</f>
        <v>29835.5</v>
      </c>
      <c r="Q238" s="12">
        <f>'Index CPR'!P238</f>
        <v>29244.25</v>
      </c>
      <c r="R238" s="12">
        <f>'Index CPR'!Q238</f>
        <v>29288.2</v>
      </c>
      <c r="S238" s="12">
        <f>'Index CPR'!R238</f>
        <v>29455.983333333334</v>
      </c>
      <c r="T238" s="12">
        <f>'Index CPR'!S238</f>
        <v>29539.875</v>
      </c>
      <c r="U238" s="12">
        <f>'Index CPR'!T238</f>
        <v>29372.091666666667</v>
      </c>
      <c r="V238" s="12">
        <f t="shared" ref="V238" si="934">MIN(T238:U238)</f>
        <v>29372.091666666667</v>
      </c>
      <c r="W238" s="12">
        <f t="shared" ref="W238" si="935">MAX(T238:U238)</f>
        <v>29539.875</v>
      </c>
      <c r="X238" t="str">
        <f t="shared" ref="X238" si="936">_xlfn.IFS(AND(V238&gt;W237),"Bullish",AND(V238&gt;V237,V238&lt;W237,W238&gt;W237),"Mod Bullish",W238&lt;V237,"Bearish",AND(W238&lt;W237,W238&gt;V237,V238&lt;V237),"Mod Bearish",AND(W238&lt;W237,V238&gt;V237),"Inside",AND(W238&gt;W237,V238&lt;V237),"Outside")</f>
        <v>Bearish</v>
      </c>
      <c r="Y238" s="29">
        <f t="shared" ref="Y238" si="937">(W238-V238)*100/S238</f>
        <v>0.5696069672318963</v>
      </c>
      <c r="Z238" s="12">
        <f t="shared" ref="Z238" si="938">(P238-Q238)*100/S238</f>
        <v>2.0072322601124051</v>
      </c>
    </row>
    <row r="239" spans="1:26" x14ac:dyDescent="0.3">
      <c r="A239" s="39">
        <v>43593</v>
      </c>
      <c r="B239" s="10" t="s">
        <v>29</v>
      </c>
      <c r="C239">
        <f>'Index CPR'!C239</f>
        <v>11478.7</v>
      </c>
      <c r="D239">
        <f>'Index CPR'!D239</f>
        <v>11479.1</v>
      </c>
      <c r="E239">
        <f>'Index CPR'!E239</f>
        <v>11346.95</v>
      </c>
      <c r="F239">
        <f>'Index CPR'!F239</f>
        <v>11359.45</v>
      </c>
      <c r="G239" s="12">
        <f>'Index CPR'!G239</f>
        <v>11395.166666666666</v>
      </c>
      <c r="H239" s="12">
        <f>'Index CPR'!H239</f>
        <v>11413.025000000001</v>
      </c>
      <c r="I239" s="12">
        <f>'Index CPR'!I239</f>
        <v>11377.308333333331</v>
      </c>
      <c r="J239" s="12">
        <f t="shared" ref="J239" si="939">MIN(H239:I239)</f>
        <v>11377.308333333331</v>
      </c>
      <c r="K239" s="12">
        <f t="shared" ref="K239" si="940">MAX(H239:I239)</f>
        <v>11413.025000000001</v>
      </c>
      <c r="L239" t="str">
        <f t="shared" ref="L239" si="941">_xlfn.IFS(AND(J239&gt;K238),"Bullish",AND(J239&gt;J238,J239&lt;K238,K239&gt;K238),"Mod Bullish",K239&lt;J238,"Bearish",AND(K239&lt;K238,K239&gt;J238,J239&lt;J238),"Mod Bearish",AND(K239&lt;K238,J239&gt;J238),"Inside",AND(K239&gt;K238,J239&lt;J238),"Outside")</f>
        <v>Bearish</v>
      </c>
      <c r="M239" s="29">
        <f t="shared" ref="M239" si="942">(K239-J239)*100/G239</f>
        <v>0.31343698351643934</v>
      </c>
      <c r="N239" s="13">
        <f t="shared" ref="N239" si="943">(D239-E239)*100/G239</f>
        <v>1.15970221292653</v>
      </c>
      <c r="O239" s="12">
        <f>'Index CPR'!N239</f>
        <v>29261.3</v>
      </c>
      <c r="P239" s="12">
        <f>'Index CPR'!O239</f>
        <v>29261.3</v>
      </c>
      <c r="Q239" s="12">
        <f>'Index CPR'!P239</f>
        <v>28951.35</v>
      </c>
      <c r="R239" s="12">
        <f>'Index CPR'!Q239</f>
        <v>28994.400000000001</v>
      </c>
      <c r="S239" s="12">
        <f>'Index CPR'!R239</f>
        <v>29069.016666666663</v>
      </c>
      <c r="T239" s="12">
        <f>'Index CPR'!S239</f>
        <v>29106.324999999997</v>
      </c>
      <c r="U239" s="12">
        <f>'Index CPR'!T239</f>
        <v>29031.708333333328</v>
      </c>
      <c r="V239" s="12">
        <f t="shared" ref="V239" si="944">MIN(T239:U239)</f>
        <v>29031.708333333328</v>
      </c>
      <c r="W239" s="12">
        <f t="shared" ref="W239" si="945">MAX(T239:U239)</f>
        <v>29106.324999999997</v>
      </c>
      <c r="X239" t="str">
        <f t="shared" ref="X239" si="946">_xlfn.IFS(AND(V239&gt;W238),"Bullish",AND(V239&gt;V238,V239&lt;W238,W239&gt;W238),"Mod Bullish",W239&lt;V238,"Bearish",AND(W239&lt;W238,W239&gt;V238,V239&lt;V238),"Mod Bearish",AND(W239&lt;W238,V239&gt;V238),"Inside",AND(W239&gt;W238,V239&lt;V238),"Outside")</f>
        <v>Bearish</v>
      </c>
      <c r="Y239" s="29">
        <f t="shared" ref="Y239" si="947">(W239-V239)*100/S239</f>
        <v>0.25668796272779076</v>
      </c>
      <c r="Z239" s="12">
        <f t="shared" ref="Z239" si="948">(P239-Q239)*100/S239</f>
        <v>1.0662555378263596</v>
      </c>
    </row>
    <row r="240" spans="1:26" x14ac:dyDescent="0.3">
      <c r="A240" s="39">
        <v>43594</v>
      </c>
      <c r="B240" s="10" t="s">
        <v>30</v>
      </c>
      <c r="C240">
        <f>'Index CPR'!C240</f>
        <v>11322.4</v>
      </c>
      <c r="D240">
        <f>'Index CPR'!D240</f>
        <v>11357.6</v>
      </c>
      <c r="E240">
        <f>'Index CPR'!E240</f>
        <v>11255.05</v>
      </c>
      <c r="F240">
        <f>'Index CPR'!F240</f>
        <v>11301.8</v>
      </c>
      <c r="G240" s="12">
        <f>'Index CPR'!G240</f>
        <v>11304.816666666666</v>
      </c>
      <c r="H240" s="12">
        <f>'Index CPR'!H240</f>
        <v>11306.325000000001</v>
      </c>
      <c r="I240" s="12">
        <f>'Index CPR'!I240</f>
        <v>11303.308333333331</v>
      </c>
      <c r="J240" s="12">
        <f t="shared" ref="J240" si="949">MIN(H240:I240)</f>
        <v>11303.308333333331</v>
      </c>
      <c r="K240" s="12">
        <f t="shared" ref="K240" si="950">MAX(H240:I240)</f>
        <v>11306.325000000001</v>
      </c>
      <c r="L240" t="str">
        <f t="shared" ref="L240" si="951">_xlfn.IFS(AND(J240&gt;K239),"Bullish",AND(J240&gt;J239,J240&lt;K239,K240&gt;K239),"Mod Bullish",K240&lt;J239,"Bearish",AND(K240&lt;K239,K240&gt;J239,J240&lt;J239),"Mod Bearish",AND(K240&lt;K239,J240&gt;J239),"Inside",AND(K240&gt;K239,J240&lt;J239),"Outside")</f>
        <v>Bearish</v>
      </c>
      <c r="M240" s="29">
        <f t="shared" ref="M240" si="952">(K240-J240)*100/G240</f>
        <v>2.6684790701338772E-2</v>
      </c>
      <c r="N240" s="13">
        <f t="shared" ref="N240" si="953">(D240-E240)*100/G240</f>
        <v>0.90713545406162654</v>
      </c>
      <c r="O240" s="12">
        <f>'Index CPR'!N240</f>
        <v>28893.95</v>
      </c>
      <c r="P240" s="12">
        <f>'Index CPR'!O240</f>
        <v>29040.3</v>
      </c>
      <c r="Q240" s="12">
        <f>'Index CPR'!P240</f>
        <v>28784.65</v>
      </c>
      <c r="R240" s="12">
        <f>'Index CPR'!Q240</f>
        <v>28884.6</v>
      </c>
      <c r="S240" s="12">
        <f>'Index CPR'!R240</f>
        <v>28903.183333333331</v>
      </c>
      <c r="T240" s="12">
        <f>'Index CPR'!S240</f>
        <v>28912.474999999999</v>
      </c>
      <c r="U240" s="12">
        <f>'Index CPR'!T240</f>
        <v>28893.891666666663</v>
      </c>
      <c r="V240" s="12">
        <f t="shared" ref="V240" si="954">MIN(T240:U240)</f>
        <v>28893.891666666663</v>
      </c>
      <c r="W240" s="12">
        <f t="shared" ref="W240" si="955">MAX(T240:U240)</f>
        <v>28912.474999999999</v>
      </c>
      <c r="X240" t="str">
        <f t="shared" ref="X240" si="956">_xlfn.IFS(AND(V240&gt;W239),"Bullish",AND(V240&gt;V239,V240&lt;W239,W240&gt;W239),"Mod Bullish",W240&lt;V239,"Bearish",AND(W240&lt;W239,W240&gt;V239,V240&lt;V239),"Mod Bearish",AND(W240&lt;W239,V240&gt;V239),"Inside",AND(W240&gt;W239,V240&lt;V239),"Outside")</f>
        <v>Bearish</v>
      </c>
      <c r="Y240" s="29">
        <f t="shared" ref="Y240" si="957">(W240-V240)*100/S240</f>
        <v>6.4295109362241282E-2</v>
      </c>
      <c r="Z240" s="12">
        <f t="shared" ref="Z240" si="958">(P240-Q240)*100/S240</f>
        <v>0.88450464798859352</v>
      </c>
    </row>
    <row r="241" spans="1:26" x14ac:dyDescent="0.3">
      <c r="A241" s="39">
        <v>43595</v>
      </c>
      <c r="B241" s="10" t="s">
        <v>26</v>
      </c>
      <c r="C241">
        <f>'Index CPR'!C241</f>
        <v>11314.15</v>
      </c>
      <c r="D241">
        <f>'Index CPR'!D241</f>
        <v>11345.8</v>
      </c>
      <c r="E241">
        <f>'Index CPR'!E241</f>
        <v>11251.05</v>
      </c>
      <c r="F241">
        <f>'Index CPR'!F241</f>
        <v>11278.9</v>
      </c>
      <c r="G241" s="12">
        <f>'Index CPR'!G241</f>
        <v>11291.916666666666</v>
      </c>
      <c r="H241" s="12">
        <f>'Index CPR'!H241</f>
        <v>11298.424999999999</v>
      </c>
      <c r="I241" s="12">
        <f>'Index CPR'!I241</f>
        <v>11285.408333333333</v>
      </c>
      <c r="J241" s="12">
        <f t="shared" ref="J241" si="959">MIN(H241:I241)</f>
        <v>11285.408333333333</v>
      </c>
      <c r="K241" s="12">
        <f t="shared" ref="K241" si="960">MAX(H241:I241)</f>
        <v>11298.424999999999</v>
      </c>
      <c r="L241" t="str">
        <f t="shared" ref="L241" si="961">_xlfn.IFS(AND(J241&gt;K240),"Bullish",AND(J241&gt;J240,J241&lt;K240,K241&gt;K240),"Mod Bullish",K241&lt;J240,"Bearish",AND(K241&lt;K240,K241&gt;J240,J241&lt;J240),"Mod Bearish",AND(K241&lt;K240,J241&gt;J240),"Inside",AND(K241&gt;K240,J241&lt;J240),"Outside")</f>
        <v>Bearish</v>
      </c>
      <c r="M241" s="29">
        <f t="shared" ref="M241" si="962">(K241-J241)*100/G241</f>
        <v>0.11527420057120293</v>
      </c>
      <c r="N241" s="13">
        <f t="shared" ref="N241" si="963">(D241-E241)*100/G241</f>
        <v>0.83909581337682571</v>
      </c>
      <c r="O241" s="12">
        <f>'Index CPR'!N241</f>
        <v>28927.599999999999</v>
      </c>
      <c r="P241" s="12">
        <f>'Index CPR'!O241</f>
        <v>29202.85</v>
      </c>
      <c r="Q241" s="12">
        <f>'Index CPR'!P241</f>
        <v>28900.1</v>
      </c>
      <c r="R241" s="12">
        <f>'Index CPR'!Q241</f>
        <v>29040.5</v>
      </c>
      <c r="S241" s="12">
        <f>'Index CPR'!R241</f>
        <v>29047.816666666666</v>
      </c>
      <c r="T241" s="12">
        <f>'Index CPR'!S241</f>
        <v>29051.474999999999</v>
      </c>
      <c r="U241" s="12">
        <f>'Index CPR'!T241</f>
        <v>29044.158333333333</v>
      </c>
      <c r="V241" s="12">
        <f t="shared" ref="V241" si="964">MIN(T241:U241)</f>
        <v>29044.158333333333</v>
      </c>
      <c r="W241" s="12">
        <f t="shared" ref="W241" si="965">MAX(T241:U241)</f>
        <v>29051.474999999999</v>
      </c>
      <c r="X241" t="str">
        <f t="shared" ref="X241" si="966">_xlfn.IFS(AND(V241&gt;W240),"Bullish",AND(V241&gt;V240,V241&lt;W240,W241&gt;W240),"Mod Bullish",W241&lt;V240,"Bearish",AND(W241&lt;W240,W241&gt;V240,V241&lt;V240),"Mod Bearish",AND(W241&lt;W240,V241&gt;V240),"Inside",AND(W241&gt;W240,V241&lt;V240),"Outside")</f>
        <v>Bullish</v>
      </c>
      <c r="Y241" s="29">
        <f t="shared" ref="Y241" si="967">(W241-V241)*100/S241</f>
        <v>2.5188353226773888E-2</v>
      </c>
      <c r="Z241" s="12">
        <f t="shared" ref="Z241" si="968">(P241-Q241)*100/S241</f>
        <v>1.0422470076638004</v>
      </c>
    </row>
    <row r="242" spans="1:26" x14ac:dyDescent="0.3">
      <c r="A242" s="39">
        <v>43598</v>
      </c>
      <c r="B242" s="10" t="s">
        <v>27</v>
      </c>
      <c r="C242">
        <f>'Index CPR'!C242</f>
        <v>11258.7</v>
      </c>
      <c r="D242">
        <f>'Index CPR'!D242</f>
        <v>11300.2</v>
      </c>
      <c r="E242">
        <f>'Index CPR'!E242</f>
        <v>11125.6</v>
      </c>
      <c r="F242">
        <f>'Index CPR'!F242</f>
        <v>11148.2</v>
      </c>
      <c r="G242" s="12">
        <f>'Index CPR'!G242</f>
        <v>11191.333333333334</v>
      </c>
      <c r="H242" s="12">
        <f>'Index CPR'!H242</f>
        <v>11212.900000000001</v>
      </c>
      <c r="I242" s="12">
        <f>'Index CPR'!I242</f>
        <v>11169.766666666666</v>
      </c>
      <c r="J242" s="12">
        <f t="shared" ref="J242" si="969">MIN(H242:I242)</f>
        <v>11169.766666666666</v>
      </c>
      <c r="K242" s="12">
        <f t="shared" ref="K242" si="970">MAX(H242:I242)</f>
        <v>11212.900000000001</v>
      </c>
      <c r="L242" t="str">
        <f t="shared" ref="L242" si="971">_xlfn.IFS(AND(J242&gt;K241),"Bullish",AND(J242&gt;J241,J242&lt;K241,K242&gt;K241),"Mod Bullish",K242&lt;J241,"Bearish",AND(K242&lt;K241,K242&gt;J241,J242&lt;J241),"Mod Bearish",AND(K242&lt;K241,J242&gt;J241),"Inside",AND(K242&gt;K241,J242&lt;J241),"Outside")</f>
        <v>Bearish</v>
      </c>
      <c r="M242" s="29">
        <f t="shared" ref="M242" si="972">(K242-J242)*100/G242</f>
        <v>0.38541728718652851</v>
      </c>
      <c r="N242" s="13">
        <f t="shared" ref="N242" si="973">(D242-E242)*100/G242</f>
        <v>1.5601358193840504</v>
      </c>
      <c r="O242" s="12">
        <f>'Index CPR'!N242</f>
        <v>29026.65</v>
      </c>
      <c r="P242" s="12">
        <f>'Index CPR'!O242</f>
        <v>29049.05</v>
      </c>
      <c r="Q242" s="12">
        <f>'Index CPR'!P242</f>
        <v>28621.1</v>
      </c>
      <c r="R242" s="12">
        <f>'Index CPR'!Q242</f>
        <v>28659.95</v>
      </c>
      <c r="S242" s="12">
        <f>'Index CPR'!R242</f>
        <v>28776.699999999997</v>
      </c>
      <c r="T242" s="12">
        <f>'Index CPR'!S242</f>
        <v>28835.074999999997</v>
      </c>
      <c r="U242" s="12">
        <f>'Index CPR'!T242</f>
        <v>28718.324999999997</v>
      </c>
      <c r="V242" s="12">
        <f t="shared" ref="V242" si="974">MIN(T242:U242)</f>
        <v>28718.324999999997</v>
      </c>
      <c r="W242" s="12">
        <f t="shared" ref="W242" si="975">MAX(T242:U242)</f>
        <v>28835.074999999997</v>
      </c>
      <c r="X242" t="str">
        <f t="shared" ref="X242" si="976">_xlfn.IFS(AND(V242&gt;W241),"Bullish",AND(V242&gt;V241,V242&lt;W241,W242&gt;W241),"Mod Bullish",W242&lt;V241,"Bearish",AND(W242&lt;W241,W242&gt;V241,V242&lt;V241),"Mod Bearish",AND(W242&lt;W241,V242&gt;V241),"Inside",AND(W242&gt;W241,V242&lt;V241),"Outside")</f>
        <v>Bearish</v>
      </c>
      <c r="Y242" s="29">
        <f t="shared" ref="Y242" si="977">(W242-V242)*100/S242</f>
        <v>0.40571017524594555</v>
      </c>
      <c r="Z242" s="12">
        <f t="shared" ref="Z242" si="978">(P242-Q242)*100/S242</f>
        <v>1.4871406380856762</v>
      </c>
    </row>
    <row r="243" spans="1:26" x14ac:dyDescent="0.3">
      <c r="A243" s="39">
        <v>43599</v>
      </c>
      <c r="B243" s="10" t="s">
        <v>28</v>
      </c>
      <c r="C243">
        <f>'Index CPR'!C243</f>
        <v>11151.65</v>
      </c>
      <c r="D243">
        <f>'Index CPR'!D243</f>
        <v>11294.75</v>
      </c>
      <c r="E243">
        <f>'Index CPR'!E243</f>
        <v>11108.3</v>
      </c>
      <c r="F243">
        <f>'Index CPR'!F243</f>
        <v>11222.05</v>
      </c>
      <c r="G243" s="12">
        <f>'Index CPR'!G243</f>
        <v>11208.366666666667</v>
      </c>
      <c r="H243" s="12">
        <f>'Index CPR'!H243</f>
        <v>11201.525</v>
      </c>
      <c r="I243" s="12">
        <f>'Index CPR'!I243</f>
        <v>11215.208333333334</v>
      </c>
      <c r="J243" s="12">
        <f t="shared" ref="J243" si="979">MIN(H243:I243)</f>
        <v>11201.525</v>
      </c>
      <c r="K243" s="12">
        <f t="shared" ref="K243" si="980">MAX(H243:I243)</f>
        <v>11215.208333333334</v>
      </c>
      <c r="L243" t="str">
        <f t="shared" ref="L243" si="981">_xlfn.IFS(AND(J243&gt;K242),"Bullish",AND(J243&gt;J242,J243&lt;K242,K243&gt;K242),"Mod Bullish",K243&lt;J242,"Bearish",AND(K243&lt;K242,K243&gt;J242,J243&lt;J242),"Mod Bearish",AND(K243&lt;K242,J243&gt;J242),"Inside",AND(K243&gt;K242,J243&lt;J242),"Outside")</f>
        <v>Mod Bullish</v>
      </c>
      <c r="M243" s="29">
        <f t="shared" ref="M243" si="982">(K243-J243)*100/G243</f>
        <v>0.12208142131920176</v>
      </c>
      <c r="N243" s="13">
        <f t="shared" ref="N243" si="983">(D243-E243)*100/G243</f>
        <v>1.6634894766112285</v>
      </c>
      <c r="O243" s="12">
        <f>'Index CPR'!N243</f>
        <v>28718.75</v>
      </c>
      <c r="P243" s="12">
        <f>'Index CPR'!O243</f>
        <v>29058.3</v>
      </c>
      <c r="Q243" s="12">
        <f>'Index CPR'!P243</f>
        <v>28582.6</v>
      </c>
      <c r="R243" s="12">
        <f>'Index CPR'!Q243</f>
        <v>28829.200000000001</v>
      </c>
      <c r="S243" s="12">
        <f>'Index CPR'!R243</f>
        <v>28823.366666666665</v>
      </c>
      <c r="T243" s="12">
        <f>'Index CPR'!S243</f>
        <v>28820.449999999997</v>
      </c>
      <c r="U243" s="12">
        <f>'Index CPR'!T243</f>
        <v>28826.283333333333</v>
      </c>
      <c r="V243" s="12">
        <f t="shared" ref="V243" si="984">MIN(T243:U243)</f>
        <v>28820.449999999997</v>
      </c>
      <c r="W243" s="12">
        <f t="shared" ref="W243" si="985">MAX(T243:U243)</f>
        <v>28826.283333333333</v>
      </c>
      <c r="X243" t="str">
        <f t="shared" ref="X243" si="986">_xlfn.IFS(AND(V243&gt;W242),"Bullish",AND(V243&gt;V242,V243&lt;W242,W243&gt;W242),"Mod Bullish",W243&lt;V242,"Bearish",AND(W243&lt;W242,W243&gt;V242,V243&lt;V242),"Mod Bearish",AND(W243&lt;W242,V243&gt;V242),"Inside",AND(W243&gt;W242,V243&lt;V242),"Outside")</f>
        <v>Inside</v>
      </c>
      <c r="Y243" s="29">
        <f t="shared" ref="Y243" si="987">(W243-V243)*100/S243</f>
        <v>2.0238209508266183E-2</v>
      </c>
      <c r="Z243" s="12">
        <f t="shared" ref="Z243" si="988">(P243-Q243)*100/S243</f>
        <v>1.6503970736705547</v>
      </c>
    </row>
    <row r="244" spans="1:26" x14ac:dyDescent="0.3">
      <c r="A244" s="39">
        <v>43600</v>
      </c>
      <c r="B244" s="10" t="s">
        <v>29</v>
      </c>
      <c r="C244">
        <f>'Index CPR'!C244</f>
        <v>11271.7</v>
      </c>
      <c r="D244">
        <f>'Index CPR'!D244</f>
        <v>11286.8</v>
      </c>
      <c r="E244">
        <f>'Index CPR'!E244</f>
        <v>11136.95</v>
      </c>
      <c r="F244">
        <f>'Index CPR'!F244</f>
        <v>11157</v>
      </c>
      <c r="G244" s="12">
        <f>'Index CPR'!G244</f>
        <v>11193.583333333334</v>
      </c>
      <c r="H244" s="12">
        <f>'Index CPR'!H244</f>
        <v>11211.875</v>
      </c>
      <c r="I244" s="12">
        <f>'Index CPR'!I244</f>
        <v>11175.291666666668</v>
      </c>
      <c r="J244" s="12">
        <f t="shared" ref="J244" si="989">MIN(H244:I244)</f>
        <v>11175.291666666668</v>
      </c>
      <c r="K244" s="12">
        <f t="shared" ref="K244" si="990">MAX(H244:I244)</f>
        <v>11211.875</v>
      </c>
      <c r="L244" t="str">
        <f t="shared" ref="L244" si="991">_xlfn.IFS(AND(J244&gt;K243),"Bullish",AND(J244&gt;J243,J244&lt;K243,K244&gt;K243),"Mod Bullish",K244&lt;J243,"Bearish",AND(K244&lt;K243,K244&gt;J243,J244&lt;J243),"Mod Bearish",AND(K244&lt;K243,J244&gt;J243),"Inside",AND(K244&gt;K243,J244&lt;J243),"Outside")</f>
        <v>Mod Bearish</v>
      </c>
      <c r="M244" s="29">
        <f t="shared" ref="M244" si="992">(K244-J244)*100/G244</f>
        <v>0.32682414776321661</v>
      </c>
      <c r="N244" s="13">
        <f t="shared" ref="N244" si="993">(D244-E244)*100/G244</f>
        <v>1.3387133997900451</v>
      </c>
      <c r="O244" s="12">
        <f>'Index CPR'!N244</f>
        <v>28925.45</v>
      </c>
      <c r="P244" s="12">
        <f>'Index CPR'!O244</f>
        <v>28983.15</v>
      </c>
      <c r="Q244" s="12">
        <f>'Index CPR'!P244</f>
        <v>28555.15</v>
      </c>
      <c r="R244" s="12">
        <f>'Index CPR'!Q244</f>
        <v>28616.45</v>
      </c>
      <c r="S244" s="12">
        <f>'Index CPR'!R244</f>
        <v>28718.25</v>
      </c>
      <c r="T244" s="12">
        <f>'Index CPR'!S244</f>
        <v>28769.15</v>
      </c>
      <c r="U244" s="12">
        <f>'Index CPR'!T244</f>
        <v>28667.35</v>
      </c>
      <c r="V244" s="12">
        <f t="shared" ref="V244" si="994">MIN(T244:U244)</f>
        <v>28667.35</v>
      </c>
      <c r="W244" s="12">
        <f t="shared" ref="W244" si="995">MAX(T244:U244)</f>
        <v>28769.15</v>
      </c>
      <c r="X244" t="str">
        <f t="shared" ref="X244" si="996">_xlfn.IFS(AND(V244&gt;W243),"Bullish",AND(V244&gt;V243,V244&lt;W243,W244&gt;W243),"Mod Bullish",W244&lt;V243,"Bearish",AND(W244&lt;W243,W244&gt;V243,V244&lt;V243),"Mod Bearish",AND(W244&lt;W243,V244&gt;V243),"Inside",AND(W244&gt;W243,V244&lt;V243),"Outside")</f>
        <v>Bearish</v>
      </c>
      <c r="Y244" s="29">
        <f t="shared" ref="Y244" si="997">(W244-V244)*100/S244</f>
        <v>0.35447842399868695</v>
      </c>
      <c r="Z244" s="12">
        <f t="shared" ref="Z244" si="998">(P244-Q244)*100/S244</f>
        <v>1.4903415075779338</v>
      </c>
    </row>
    <row r="245" spans="1:26" x14ac:dyDescent="0.3">
      <c r="A245" s="39">
        <v>43601</v>
      </c>
      <c r="B245" s="10" t="s">
        <v>30</v>
      </c>
      <c r="C245">
        <f>'Index CPR'!C245</f>
        <v>11180.35</v>
      </c>
      <c r="D245">
        <f>'Index CPR'!D245</f>
        <v>11281.55</v>
      </c>
      <c r="E245">
        <f>'Index CPR'!E245</f>
        <v>11143.35</v>
      </c>
      <c r="F245">
        <f>'Index CPR'!F245</f>
        <v>11257.1</v>
      </c>
      <c r="G245" s="12">
        <f>'Index CPR'!G245</f>
        <v>11227.333333333334</v>
      </c>
      <c r="H245" s="12">
        <f>'Index CPR'!H245</f>
        <v>11212.45</v>
      </c>
      <c r="I245" s="12">
        <f>'Index CPR'!I245</f>
        <v>11242.216666666667</v>
      </c>
      <c r="J245" s="12">
        <f t="shared" ref="J245" si="999">MIN(H245:I245)</f>
        <v>11212.45</v>
      </c>
      <c r="K245" s="12">
        <f t="shared" ref="K245" si="1000">MAX(H245:I245)</f>
        <v>11242.216666666667</v>
      </c>
      <c r="L245" t="str">
        <f t="shared" ref="L245" si="1001">_xlfn.IFS(AND(J245&gt;K244),"Bullish",AND(J245&gt;J244,J245&lt;K244,K245&gt;K244),"Mod Bullish",K245&lt;J244,"Bearish",AND(K245&lt;K244,K245&gt;J244,J245&lt;J244),"Mod Bearish",AND(K245&lt;K244,J245&gt;J244),"Inside",AND(K245&gt;K244,J245&lt;J244),"Outside")</f>
        <v>Bullish</v>
      </c>
      <c r="M245" s="29">
        <f t="shared" ref="M245" si="1002">(K245-J245)*100/G245</f>
        <v>0.26512677394453793</v>
      </c>
      <c r="N245" s="13">
        <f t="shared" ref="N245" si="1003">(D245-E245)*100/G245</f>
        <v>1.2309245294222335</v>
      </c>
      <c r="O245" s="12">
        <f>'Index CPR'!N245</f>
        <v>28625.9</v>
      </c>
      <c r="P245" s="12">
        <f>'Index CPR'!O245</f>
        <v>28947.599999999999</v>
      </c>
      <c r="Q245" s="12">
        <f>'Index CPR'!P245</f>
        <v>28525.45</v>
      </c>
      <c r="R245" s="12">
        <f>'Index CPR'!Q245</f>
        <v>28855.3</v>
      </c>
      <c r="S245" s="12">
        <f>'Index CPR'!R245</f>
        <v>28776.116666666669</v>
      </c>
      <c r="T245" s="12">
        <f>'Index CPR'!S245</f>
        <v>28736.525000000001</v>
      </c>
      <c r="U245" s="12">
        <f>'Index CPR'!T245</f>
        <v>28815.708333333336</v>
      </c>
      <c r="V245" s="12">
        <f t="shared" ref="V245" si="1004">MIN(T245:U245)</f>
        <v>28736.525000000001</v>
      </c>
      <c r="W245" s="12">
        <f t="shared" ref="W245" si="1005">MAX(T245:U245)</f>
        <v>28815.708333333336</v>
      </c>
      <c r="X245" t="str">
        <f t="shared" ref="X245" si="1006">_xlfn.IFS(AND(V245&gt;W244),"Bullish",AND(V245&gt;V244,V245&lt;W244,W245&gt;W244),"Mod Bullish",W245&lt;V244,"Bearish",AND(W245&lt;W244,W245&gt;V244,V245&lt;V244),"Mod Bearish",AND(W245&lt;W244,V245&gt;V244),"Inside",AND(W245&gt;W244,V245&lt;V244),"Outside")</f>
        <v>Mod Bullish</v>
      </c>
      <c r="Y245" s="29">
        <f t="shared" ref="Y245" si="1007">(W245-V245)*100/S245</f>
        <v>0.27517032353798365</v>
      </c>
      <c r="Z245" s="12">
        <f t="shared" ref="Z245" si="1008">(P245-Q245)*100/S245</f>
        <v>1.4670151809920997</v>
      </c>
    </row>
    <row r="246" spans="1:26" x14ac:dyDescent="0.3">
      <c r="A246" s="39">
        <v>43602</v>
      </c>
      <c r="B246" s="10" t="s">
        <v>26</v>
      </c>
      <c r="C246">
        <f>'Index CPR'!C246</f>
        <v>11261.9</v>
      </c>
      <c r="D246">
        <f>'Index CPR'!D246</f>
        <v>11426.15</v>
      </c>
      <c r="E246">
        <f>'Index CPR'!E246</f>
        <v>11259.85</v>
      </c>
      <c r="F246">
        <f>'Index CPR'!F246</f>
        <v>11407.15</v>
      </c>
      <c r="G246" s="12">
        <f>'Index CPR'!G246</f>
        <v>11364.383333333333</v>
      </c>
      <c r="H246" s="12">
        <f>'Index CPR'!H246</f>
        <v>11343</v>
      </c>
      <c r="I246" s="12">
        <f>'Index CPR'!I246</f>
        <v>11385.766666666666</v>
      </c>
      <c r="J246" s="12">
        <f t="shared" ref="J246" si="1009">MIN(H246:I246)</f>
        <v>11343</v>
      </c>
      <c r="K246" s="12">
        <f t="shared" ref="K246" si="1010">MAX(H246:I246)</f>
        <v>11385.766666666666</v>
      </c>
      <c r="L246" t="str">
        <f t="shared" ref="L246" si="1011">_xlfn.IFS(AND(J246&gt;K245),"Bullish",AND(J246&gt;J245,J246&lt;K245,K246&gt;K245),"Mod Bullish",K246&lt;J245,"Bearish",AND(K246&lt;K245,K246&gt;J245,J246&lt;J245),"Mod Bearish",AND(K246&lt;K245,J246&gt;J245),"Inside",AND(K246&gt;K245,J246&lt;J245),"Outside")</f>
        <v>Bullish</v>
      </c>
      <c r="M246" s="29">
        <f t="shared" ref="M246" si="1012">(K246-J246)*100/G246</f>
        <v>0.37632192977181422</v>
      </c>
      <c r="N246" s="13">
        <f t="shared" ref="N246" si="1013">(D246-E246)*100/G246</f>
        <v>1.4633438095335802</v>
      </c>
      <c r="O246" s="12">
        <f>'Index CPR'!N246</f>
        <v>28881.4</v>
      </c>
      <c r="P246" s="12">
        <f>'Index CPR'!O246</f>
        <v>29559.45</v>
      </c>
      <c r="Q246" s="12">
        <f>'Index CPR'!P246</f>
        <v>28856</v>
      </c>
      <c r="R246" s="12">
        <f>'Index CPR'!Q246</f>
        <v>29450.15</v>
      </c>
      <c r="S246" s="12">
        <f>'Index CPR'!R246</f>
        <v>29288.533333333336</v>
      </c>
      <c r="T246" s="12">
        <f>'Index CPR'!S246</f>
        <v>29207.724999999999</v>
      </c>
      <c r="U246" s="12">
        <f>'Index CPR'!T246</f>
        <v>29369.341666666674</v>
      </c>
      <c r="V246" s="12">
        <f t="shared" ref="V246" si="1014">MIN(T246:U246)</f>
        <v>29207.724999999999</v>
      </c>
      <c r="W246" s="12">
        <f t="shared" ref="W246" si="1015">MAX(T246:U246)</f>
        <v>29369.341666666674</v>
      </c>
      <c r="X246" t="str">
        <f t="shared" ref="X246" si="1016">_xlfn.IFS(AND(V246&gt;W245),"Bullish",AND(V246&gt;V245,V246&lt;W245,W246&gt;W245),"Mod Bullish",W246&lt;V245,"Bearish",AND(W246&lt;W245,W246&gt;V245,V246&lt;V245),"Mod Bearish",AND(W246&lt;W245,V246&gt;V245),"Inside",AND(W246&gt;W245,V246&lt;V245),"Outside")</f>
        <v>Bullish</v>
      </c>
      <c r="Y246" s="29">
        <f t="shared" ref="Y246" si="1017">(W246-V246)*100/S246</f>
        <v>0.55180867142548118</v>
      </c>
      <c r="Z246" s="12">
        <f t="shared" ref="Z246" si="1018">(P246-Q246)*100/S246</f>
        <v>2.401793193240588</v>
      </c>
    </row>
    <row r="247" spans="1:26" x14ac:dyDescent="0.3">
      <c r="A247" s="39">
        <v>43605</v>
      </c>
      <c r="B247" s="10" t="s">
        <v>27</v>
      </c>
      <c r="C247">
        <f>'Index CPR'!C247</f>
        <v>11651.9</v>
      </c>
      <c r="D247">
        <f>'Index CPR'!D247</f>
        <v>11845.2</v>
      </c>
      <c r="E247">
        <f>'Index CPR'!E247</f>
        <v>11591.7</v>
      </c>
      <c r="F247">
        <f>'Index CPR'!F247</f>
        <v>11828.25</v>
      </c>
      <c r="G247" s="12">
        <f>'Index CPR'!G247</f>
        <v>11755.050000000001</v>
      </c>
      <c r="H247" s="12">
        <f>'Index CPR'!H247</f>
        <v>11718.45</v>
      </c>
      <c r="I247" s="12">
        <f>'Index CPR'!I247</f>
        <v>11791.650000000001</v>
      </c>
      <c r="J247" s="12">
        <f t="shared" ref="J247" si="1019">MIN(H247:I247)</f>
        <v>11718.45</v>
      </c>
      <c r="K247" s="12">
        <f t="shared" ref="K247" si="1020">MAX(H247:I247)</f>
        <v>11791.650000000001</v>
      </c>
      <c r="L247" t="str">
        <f t="shared" ref="L247" si="1021">_xlfn.IFS(AND(J247&gt;K246),"Bullish",AND(J247&gt;J246,J247&lt;K246,K247&gt;K246),"Mod Bullish",K247&lt;J246,"Bearish",AND(K247&lt;K246,K247&gt;J246,J247&lt;J246),"Mod Bearish",AND(K247&lt;K246,J247&gt;J246),"Inside",AND(K247&gt;K246,J247&lt;J246),"Outside")</f>
        <v>Bullish</v>
      </c>
      <c r="M247" s="29">
        <f t="shared" ref="M247" si="1022">(K247-J247)*100/G247</f>
        <v>0.62271109012722803</v>
      </c>
      <c r="N247" s="13">
        <f t="shared" ref="N247" si="1023">(D247-E247)*100/G247</f>
        <v>2.1565199637602559</v>
      </c>
      <c r="O247" s="12">
        <f>'Index CPR'!N247</f>
        <v>30230.400000000001</v>
      </c>
      <c r="P247" s="12">
        <f>'Index CPR'!O247</f>
        <v>30827.85</v>
      </c>
      <c r="Q247" s="12">
        <f>'Index CPR'!P247</f>
        <v>30111.200000000001</v>
      </c>
      <c r="R247" s="12">
        <f>'Index CPR'!Q247</f>
        <v>30759.7</v>
      </c>
      <c r="S247" s="12">
        <f>'Index CPR'!R247</f>
        <v>30566.25</v>
      </c>
      <c r="T247" s="12">
        <f>'Index CPR'!S247</f>
        <v>30469.525000000001</v>
      </c>
      <c r="U247" s="12">
        <f>'Index CPR'!T247</f>
        <v>30662.974999999999</v>
      </c>
      <c r="V247" s="12">
        <f t="shared" ref="V247" si="1024">MIN(T247:U247)</f>
        <v>30469.525000000001</v>
      </c>
      <c r="W247" s="12">
        <f t="shared" ref="W247" si="1025">MAX(T247:U247)</f>
        <v>30662.974999999999</v>
      </c>
      <c r="X247" t="str">
        <f t="shared" ref="X247" si="1026">_xlfn.IFS(AND(V247&gt;W246),"Bullish",AND(V247&gt;V246,V247&lt;W246,W247&gt;W246),"Mod Bullish",W247&lt;V246,"Bearish",AND(W247&lt;W246,W247&gt;V246,V247&lt;V246),"Mod Bearish",AND(W247&lt;W246,V247&gt;V246),"Inside",AND(W247&gt;W246,V247&lt;V246),"Outside")</f>
        <v>Bullish</v>
      </c>
      <c r="Y247" s="29">
        <f t="shared" ref="Y247" si="1027">(W247-V247)*100/S247</f>
        <v>0.63288758025599179</v>
      </c>
      <c r="Z247" s="12">
        <f t="shared" ref="Z247" si="1028">(P247-Q247)*100/S247</f>
        <v>2.344579397210969</v>
      </c>
    </row>
    <row r="248" spans="1:26" x14ac:dyDescent="0.3">
      <c r="A248" s="39">
        <v>43606</v>
      </c>
      <c r="B248" s="10" t="s">
        <v>28</v>
      </c>
      <c r="C248">
        <f>'Index CPR'!C248</f>
        <v>11863.65</v>
      </c>
      <c r="D248">
        <f>'Index CPR'!D248</f>
        <v>11883.55</v>
      </c>
      <c r="E248">
        <f>'Index CPR'!E248</f>
        <v>11682.8</v>
      </c>
      <c r="F248">
        <f>'Index CPR'!F248</f>
        <v>11709.1</v>
      </c>
      <c r="G248" s="12">
        <f>'Index CPR'!G248</f>
        <v>11758.483333333332</v>
      </c>
      <c r="H248" s="12">
        <f>'Index CPR'!H248</f>
        <v>11783.174999999999</v>
      </c>
      <c r="I248" s="12">
        <f>'Index CPR'!I248</f>
        <v>11733.791666666664</v>
      </c>
      <c r="J248" s="12">
        <f t="shared" ref="J248" si="1029">MIN(H248:I248)</f>
        <v>11733.791666666664</v>
      </c>
      <c r="K248" s="12">
        <f t="shared" ref="K248" si="1030">MAX(H248:I248)</f>
        <v>11783.174999999999</v>
      </c>
      <c r="L248" t="str">
        <f t="shared" ref="L248" si="1031">_xlfn.IFS(AND(J248&gt;K247),"Bullish",AND(J248&gt;J247,J248&lt;K247,K248&gt;K247),"Mod Bullish",K248&lt;J247,"Bearish",AND(K248&lt;K247,K248&gt;J247,J248&lt;J247),"Mod Bearish",AND(K248&lt;K247,J248&gt;J247),"Inside",AND(K248&gt;K247,J248&lt;J247),"Outside")</f>
        <v>Inside</v>
      </c>
      <c r="M248" s="29">
        <f t="shared" ref="M248" si="1032">(K248-J248)*100/G248</f>
        <v>0.41998046800254885</v>
      </c>
      <c r="N248" s="13">
        <f t="shared" ref="N248" si="1033">(D248-E248)*100/G248</f>
        <v>1.7072780077929555</v>
      </c>
      <c r="O248" s="12">
        <f>'Index CPR'!N248</f>
        <v>30862.1</v>
      </c>
      <c r="P248" s="12">
        <f>'Index CPR'!O248</f>
        <v>30926.7</v>
      </c>
      <c r="Q248" s="12">
        <f>'Index CPR'!P248</f>
        <v>30265.1</v>
      </c>
      <c r="R248" s="12">
        <f>'Index CPR'!Q248</f>
        <v>30308.400000000001</v>
      </c>
      <c r="S248" s="12">
        <f>'Index CPR'!R248</f>
        <v>30500.066666666669</v>
      </c>
      <c r="T248" s="12">
        <f>'Index CPR'!S248</f>
        <v>30595.9</v>
      </c>
      <c r="U248" s="12">
        <f>'Index CPR'!T248</f>
        <v>30404.233333333337</v>
      </c>
      <c r="V248" s="12">
        <f t="shared" ref="V248" si="1034">MIN(T248:U248)</f>
        <v>30404.233333333337</v>
      </c>
      <c r="W248" s="12">
        <f t="shared" ref="W248" si="1035">MAX(T248:U248)</f>
        <v>30595.9</v>
      </c>
      <c r="X248" t="str">
        <f t="shared" ref="X248" si="1036">_xlfn.IFS(AND(V248&gt;W247),"Bullish",AND(V248&gt;V247,V248&lt;W247,W248&gt;W247),"Mod Bullish",W248&lt;V247,"Bearish",AND(W248&lt;W247,W248&gt;V247,V248&lt;V247),"Mod Bearish",AND(W248&lt;W247,V248&gt;V247),"Inside",AND(W248&gt;W247,V248&lt;V247),"Outside")</f>
        <v>Mod Bearish</v>
      </c>
      <c r="Y248" s="29">
        <f t="shared" ref="Y248" si="1037">(W248-V248)*100/S248</f>
        <v>0.62841392696408604</v>
      </c>
      <c r="Z248" s="12">
        <f t="shared" ref="Z248" si="1038">(P248-Q248)*100/S248</f>
        <v>2.1691755865014573</v>
      </c>
    </row>
    <row r="249" spans="1:26" x14ac:dyDescent="0.3">
      <c r="A249" s="39">
        <v>43607</v>
      </c>
      <c r="B249" s="10" t="s">
        <v>29</v>
      </c>
      <c r="C249">
        <f>'Index CPR'!C249</f>
        <v>11727.95</v>
      </c>
      <c r="D249">
        <f>'Index CPR'!D249</f>
        <v>11784.8</v>
      </c>
      <c r="E249">
        <f>'Index CPR'!E249</f>
        <v>11682.4</v>
      </c>
      <c r="F249">
        <f>'Index CPR'!F249</f>
        <v>11737.9</v>
      </c>
      <c r="G249" s="12">
        <f>'Index CPR'!G249</f>
        <v>11735.033333333333</v>
      </c>
      <c r="H249" s="12">
        <f>'Index CPR'!H249</f>
        <v>11733.599999999999</v>
      </c>
      <c r="I249" s="12">
        <f>'Index CPR'!I249</f>
        <v>11736.466666666667</v>
      </c>
      <c r="J249" s="12">
        <f t="shared" ref="J249" si="1039">MIN(H249:I249)</f>
        <v>11733.599999999999</v>
      </c>
      <c r="K249" s="12">
        <f t="shared" ref="K249" si="1040">MAX(H249:I249)</f>
        <v>11736.466666666667</v>
      </c>
      <c r="L249" t="str">
        <f t="shared" ref="L249" si="1041">_xlfn.IFS(AND(J249&gt;K248),"Bullish",AND(J249&gt;J248,J249&lt;K248,K249&gt;K248),"Mod Bullish",K249&lt;J248,"Bearish",AND(K249&lt;K248,K249&gt;J248,J249&lt;J248),"Mod Bearish",AND(K249&lt;K248,J249&gt;J248),"Inside",AND(K249&gt;K248,J249&lt;J248),"Outside")</f>
        <v>Mod Bearish</v>
      </c>
      <c r="M249" s="29">
        <f t="shared" ref="M249" si="1042">(K249-J249)*100/G249</f>
        <v>2.4428278857341185E-2</v>
      </c>
      <c r="N249" s="13">
        <f t="shared" ref="N249" si="1043">(D249-E249)*100/G249</f>
        <v>0.87260084476396582</v>
      </c>
      <c r="O249" s="12">
        <f>'Index CPR'!N249</f>
        <v>30410.65</v>
      </c>
      <c r="P249" s="12">
        <f>'Index CPR'!O249</f>
        <v>30675.1</v>
      </c>
      <c r="Q249" s="12">
        <f>'Index CPR'!P249</f>
        <v>30268.6</v>
      </c>
      <c r="R249" s="12">
        <f>'Index CPR'!Q249</f>
        <v>30526.799999999999</v>
      </c>
      <c r="S249" s="12">
        <f>'Index CPR'!R249</f>
        <v>30490.166666666668</v>
      </c>
      <c r="T249" s="12">
        <f>'Index CPR'!S249</f>
        <v>30471.85</v>
      </c>
      <c r="U249" s="12">
        <f>'Index CPR'!T249</f>
        <v>30508.483333333337</v>
      </c>
      <c r="V249" s="12">
        <f t="shared" ref="V249" si="1044">MIN(T249:U249)</f>
        <v>30471.85</v>
      </c>
      <c r="W249" s="12">
        <f t="shared" ref="W249" si="1045">MAX(T249:U249)</f>
        <v>30508.483333333337</v>
      </c>
      <c r="X249" t="str">
        <f t="shared" ref="X249" si="1046">_xlfn.IFS(AND(V249&gt;W248),"Bullish",AND(V249&gt;V248,V249&lt;W248,W249&gt;W248),"Mod Bullish",W249&lt;V248,"Bearish",AND(W249&lt;W248,W249&gt;V248,V249&lt;V248),"Mod Bearish",AND(W249&lt;W248,V249&gt;V248),"Inside",AND(W249&gt;W248,V249&lt;V248),"Outside")</f>
        <v>Inside</v>
      </c>
      <c r="Y249" s="29">
        <f t="shared" ref="Y249" si="1047">(W249-V249)*100/S249</f>
        <v>0.12014802586628039</v>
      </c>
      <c r="Z249" s="12">
        <f t="shared" ref="Z249" si="1048">(P249-Q249)*100/S249</f>
        <v>1.333216720144746</v>
      </c>
    </row>
    <row r="250" spans="1:26" x14ac:dyDescent="0.3">
      <c r="A250" s="39">
        <v>43608</v>
      </c>
      <c r="B250" s="10" t="s">
        <v>30</v>
      </c>
      <c r="C250">
        <f>'Index CPR'!C250</f>
        <v>11901.3</v>
      </c>
      <c r="D250">
        <f>'Index CPR'!D250</f>
        <v>12041.15</v>
      </c>
      <c r="E250">
        <f>'Index CPR'!E250</f>
        <v>11614.5</v>
      </c>
      <c r="F250">
        <f>'Index CPR'!F250</f>
        <v>11657.05</v>
      </c>
      <c r="G250" s="12">
        <f>'Index CPR'!G250</f>
        <v>11770.9</v>
      </c>
      <c r="H250" s="12">
        <f>'Index CPR'!H250</f>
        <v>11827.825000000001</v>
      </c>
      <c r="I250" s="12">
        <f>'Index CPR'!I250</f>
        <v>11713.974999999999</v>
      </c>
      <c r="J250" s="12">
        <f t="shared" ref="J250:J252" si="1049">MIN(H250:I250)</f>
        <v>11713.974999999999</v>
      </c>
      <c r="K250" s="12">
        <f t="shared" ref="K250:K252" si="1050">MAX(H250:I250)</f>
        <v>11827.825000000001</v>
      </c>
      <c r="L250" t="str">
        <f t="shared" ref="L250:L252" si="1051">_xlfn.IFS(AND(J250&gt;K249),"Bullish",AND(J250&gt;J249,J250&lt;K249,K250&gt;K249),"Mod Bullish",K250&lt;J249,"Bearish",AND(K250&lt;K249,K250&gt;J249,J250&lt;J249),"Mod Bearish",AND(K250&lt;K249,J250&gt;J249),"Inside",AND(K250&gt;K249,J250&lt;J249),"Outside")</f>
        <v>Outside</v>
      </c>
      <c r="M250" s="29">
        <f t="shared" ref="M250:M252" si="1052">(K250-J250)*100/G250</f>
        <v>0.96721576090190375</v>
      </c>
      <c r="N250" s="13">
        <f t="shared" ref="N250:N252" si="1053">(D250-E250)*100/G250</f>
        <v>3.624616639339385</v>
      </c>
      <c r="O250" s="12">
        <f>'Index CPR'!N250</f>
        <v>30962.799999999999</v>
      </c>
      <c r="P250" s="12">
        <f>'Index CPR'!O250</f>
        <v>31705</v>
      </c>
      <c r="Q250" s="12">
        <f>'Index CPR'!P250</f>
        <v>30292.35</v>
      </c>
      <c r="R250" s="12">
        <f>'Index CPR'!Q250</f>
        <v>30409.1</v>
      </c>
      <c r="S250" s="12">
        <f>'Index CPR'!R250</f>
        <v>30802.149999999998</v>
      </c>
      <c r="T250" s="12">
        <f>'Index CPR'!S250</f>
        <v>30998.674999999999</v>
      </c>
      <c r="U250" s="12">
        <f>'Index CPR'!T250</f>
        <v>30605.624999999996</v>
      </c>
      <c r="V250" s="12">
        <f t="shared" ref="V250:V252" si="1054">MIN(T250:U250)</f>
        <v>30605.624999999996</v>
      </c>
      <c r="W250" s="12">
        <f t="shared" ref="W250:W252" si="1055">MAX(T250:U250)</f>
        <v>30998.674999999999</v>
      </c>
      <c r="X250" t="str">
        <f t="shared" ref="X250:X252" si="1056">_xlfn.IFS(AND(V250&gt;W249),"Bullish",AND(V250&gt;V249,V250&lt;W249,W250&gt;W249),"Mod Bullish",W250&lt;V249,"Bearish",AND(W250&lt;W249,W250&gt;V249,V250&lt;V249),"Mod Bearish",AND(W250&lt;W249,V250&gt;V249),"Inside",AND(W250&gt;W249,V250&lt;V249),"Outside")</f>
        <v>Bullish</v>
      </c>
      <c r="Y250" s="29">
        <f t="shared" ref="Y250:Y252" si="1057">(W250-V250)*100/S250</f>
        <v>1.2760472889067904</v>
      </c>
      <c r="Z250" s="12">
        <f t="shared" ref="Z250:Z252" si="1058">(P250-Q250)*100/S250</f>
        <v>4.5862058330343878</v>
      </c>
    </row>
    <row r="251" spans="1:26" x14ac:dyDescent="0.3">
      <c r="A251" s="39">
        <v>43609</v>
      </c>
      <c r="B251" s="10" t="s">
        <v>26</v>
      </c>
      <c r="C251">
        <f>'Index CPR'!C251</f>
        <v>11748</v>
      </c>
      <c r="D251">
        <f>'Index CPR'!D251</f>
        <v>11859</v>
      </c>
      <c r="E251">
        <f>'Index CPR'!E251</f>
        <v>11658.1</v>
      </c>
      <c r="F251">
        <f>'Index CPR'!F251</f>
        <v>11844.1</v>
      </c>
      <c r="G251" s="12">
        <f>'Index CPR'!G251</f>
        <v>11787.066666666666</v>
      </c>
      <c r="H251" s="12">
        <f>'Index CPR'!H251</f>
        <v>11758.55</v>
      </c>
      <c r="I251" s="12">
        <f>'Index CPR'!I251</f>
        <v>11815.583333333332</v>
      </c>
      <c r="J251" s="12">
        <f t="shared" si="1049"/>
        <v>11758.55</v>
      </c>
      <c r="K251" s="12">
        <f t="shared" si="1050"/>
        <v>11815.583333333332</v>
      </c>
      <c r="L251" t="str">
        <f t="shared" si="1051"/>
        <v>Inside</v>
      </c>
      <c r="M251" s="29">
        <f t="shared" si="1052"/>
        <v>0.48386366978495798</v>
      </c>
      <c r="N251" s="13">
        <f t="shared" si="1053"/>
        <v>1.7044104838071077</v>
      </c>
      <c r="O251" s="12">
        <f>'Index CPR'!N251</f>
        <v>30685.5</v>
      </c>
      <c r="P251" s="12">
        <f>'Index CPR'!O251</f>
        <v>31275.4</v>
      </c>
      <c r="Q251" s="12">
        <f>'Index CPR'!P251</f>
        <v>30564.400000000001</v>
      </c>
      <c r="R251" s="12">
        <f>'Index CPR'!Q251</f>
        <v>31212.55</v>
      </c>
      <c r="S251" s="12">
        <f>'Index CPR'!R251</f>
        <v>31017.45</v>
      </c>
      <c r="T251" s="12">
        <f>'Index CPR'!S251</f>
        <v>30919.9</v>
      </c>
      <c r="U251" s="12">
        <f>'Index CPR'!T251</f>
        <v>31115</v>
      </c>
      <c r="V251" s="12">
        <f t="shared" si="1054"/>
        <v>30919.9</v>
      </c>
      <c r="W251" s="12">
        <f t="shared" si="1055"/>
        <v>31115</v>
      </c>
      <c r="X251" t="str">
        <f t="shared" si="1056"/>
        <v>Mod Bullish</v>
      </c>
      <c r="Y251" s="29">
        <f t="shared" si="1057"/>
        <v>0.62900077214599703</v>
      </c>
      <c r="Z251" s="12">
        <f t="shared" si="1058"/>
        <v>2.2922580676361211</v>
      </c>
    </row>
    <row r="252" spans="1:26" x14ac:dyDescent="0.3">
      <c r="A252" s="39">
        <v>43612</v>
      </c>
      <c r="B252" s="10" t="s">
        <v>27</v>
      </c>
      <c r="C252">
        <f>'Index CPR'!C252</f>
        <v>11855.5</v>
      </c>
      <c r="D252">
        <f>'Index CPR'!D252</f>
        <v>11957.15</v>
      </c>
      <c r="E252">
        <f>'Index CPR'!E252</f>
        <v>11812.4</v>
      </c>
      <c r="F252">
        <f>'Index CPR'!F252</f>
        <v>11924.75</v>
      </c>
      <c r="G252" s="12">
        <f>'Index CPR'!G252</f>
        <v>11898.1</v>
      </c>
      <c r="H252" s="12">
        <f>'Index CPR'!H252</f>
        <v>11884.775</v>
      </c>
      <c r="I252" s="12">
        <f>'Index CPR'!I252</f>
        <v>11911.425000000001</v>
      </c>
      <c r="J252" s="12">
        <f t="shared" si="1049"/>
        <v>11884.775</v>
      </c>
      <c r="K252" s="12">
        <f t="shared" si="1050"/>
        <v>11911.425000000001</v>
      </c>
      <c r="L252" t="str">
        <f t="shared" si="1051"/>
        <v>Bullish</v>
      </c>
      <c r="M252" s="29">
        <f t="shared" si="1052"/>
        <v>0.22398534219750593</v>
      </c>
      <c r="N252" s="13">
        <f t="shared" si="1053"/>
        <v>1.2165807986149049</v>
      </c>
      <c r="O252" s="12">
        <f>'Index CPR'!N252</f>
        <v>31234.9</v>
      </c>
      <c r="P252" s="12">
        <f>'Index CPR'!O252</f>
        <v>31700.75</v>
      </c>
      <c r="Q252" s="12">
        <f>'Index CPR'!P252</f>
        <v>31142.5</v>
      </c>
      <c r="R252" s="12">
        <f>'Index CPR'!Q252</f>
        <v>31647.65</v>
      </c>
      <c r="S252" s="12">
        <f>'Index CPR'!R252</f>
        <v>31496.966666666664</v>
      </c>
      <c r="T252" s="12">
        <f>'Index CPR'!S252</f>
        <v>31421.625</v>
      </c>
      <c r="U252" s="12">
        <f>'Index CPR'!T252</f>
        <v>31572.308333333327</v>
      </c>
      <c r="V252" s="12">
        <f t="shared" si="1054"/>
        <v>31421.625</v>
      </c>
      <c r="W252" s="12">
        <f t="shared" si="1055"/>
        <v>31572.308333333327</v>
      </c>
      <c r="X252" t="str">
        <f t="shared" si="1056"/>
        <v>Bullish</v>
      </c>
      <c r="Y252" s="29">
        <f t="shared" si="1057"/>
        <v>0.4784058570719309</v>
      </c>
      <c r="Z252" s="12">
        <f t="shared" si="1058"/>
        <v>1.7723928970937943</v>
      </c>
    </row>
    <row r="253" spans="1:26" x14ac:dyDescent="0.3">
      <c r="A253" s="39">
        <v>43613</v>
      </c>
      <c r="B253" s="10" t="s">
        <v>28</v>
      </c>
      <c r="C253">
        <f>'Index CPR'!C253</f>
        <v>11958.35</v>
      </c>
      <c r="D253">
        <f>'Index CPR'!D253</f>
        <v>11958.55</v>
      </c>
      <c r="E253">
        <f>'Index CPR'!E253</f>
        <v>11864.9</v>
      </c>
      <c r="F253">
        <f>'Index CPR'!F253</f>
        <v>11928.75</v>
      </c>
      <c r="G253" s="12">
        <f>'Index CPR'!G253</f>
        <v>11917.4</v>
      </c>
      <c r="H253" s="12">
        <f>'Index CPR'!H253</f>
        <v>11911.724999999999</v>
      </c>
      <c r="I253" s="12">
        <f>'Index CPR'!I253</f>
        <v>11923.075000000001</v>
      </c>
      <c r="J253" s="12">
        <f t="shared" ref="J253" si="1059">MIN(H253:I253)</f>
        <v>11911.724999999999</v>
      </c>
      <c r="K253" s="12">
        <f t="shared" ref="K253" si="1060">MAX(H253:I253)</f>
        <v>11923.075000000001</v>
      </c>
      <c r="L253" t="str">
        <f t="shared" ref="L253" si="1061">_xlfn.IFS(AND(J253&gt;K252),"Bullish",AND(J253&gt;J252,J253&lt;K252,K253&gt;K252),"Mod Bullish",K253&lt;J252,"Bearish",AND(K253&lt;K252,K253&gt;J252,J253&lt;J252),"Mod Bearish",AND(K253&lt;K252,J253&gt;J252),"Inside",AND(K253&gt;K252,J253&lt;J252),"Outside")</f>
        <v>Bullish</v>
      </c>
      <c r="M253" s="29">
        <f t="shared" ref="M253" si="1062">(K253-J253)*100/G253</f>
        <v>9.5238894389734194E-2</v>
      </c>
      <c r="N253" s="13">
        <f t="shared" ref="N253" si="1063">(D253-E253)*100/G253</f>
        <v>0.78582576736536192</v>
      </c>
      <c r="O253" s="12">
        <f>'Index CPR'!N253</f>
        <v>31711.3</v>
      </c>
      <c r="P253" s="12">
        <f>'Index CPR'!O253</f>
        <v>31712.400000000001</v>
      </c>
      <c r="Q253" s="12">
        <f>'Index CPR'!P253</f>
        <v>31328.6</v>
      </c>
      <c r="R253" s="12">
        <f>'Index CPR'!Q253</f>
        <v>31597.9</v>
      </c>
      <c r="S253" s="12">
        <f>'Index CPR'!R253</f>
        <v>31546.3</v>
      </c>
      <c r="T253" s="12">
        <f>'Index CPR'!S253</f>
        <v>31520.5</v>
      </c>
      <c r="U253" s="12">
        <f>'Index CPR'!T253</f>
        <v>31572.1</v>
      </c>
      <c r="V253" s="12">
        <f t="shared" ref="V253" si="1064">MIN(T253:U253)</f>
        <v>31520.5</v>
      </c>
      <c r="W253" s="12">
        <f t="shared" ref="W253" si="1065">MAX(T253:U253)</f>
        <v>31572.1</v>
      </c>
      <c r="X253" t="str">
        <f t="shared" ref="X253" si="1066">_xlfn.IFS(AND(V253&gt;W252),"Bullish",AND(V253&gt;V252,V253&lt;W252,W253&gt;W252),"Mod Bullish",W253&lt;V252,"Bearish",AND(W253&lt;W252,W253&gt;V252,V253&lt;V252),"Mod Bearish",AND(W253&lt;W252,V253&gt;V252),"Inside",AND(W253&gt;W252,V253&lt;V252),"Outside")</f>
        <v>Inside</v>
      </c>
      <c r="Y253" s="29">
        <f t="shared" ref="Y253" si="1067">(W253-V253)*100/S253</f>
        <v>0.16356910319117787</v>
      </c>
      <c r="Z253" s="12">
        <f t="shared" ref="Z253" si="1068">(P253-Q253)*100/S253</f>
        <v>1.2166244535809363</v>
      </c>
    </row>
    <row r="254" spans="1:26" x14ac:dyDescent="0.3">
      <c r="A254" s="39">
        <v>43614</v>
      </c>
      <c r="B254" s="10" t="s">
        <v>29</v>
      </c>
      <c r="C254">
        <f>'Index CPR'!C254</f>
        <v>11905.8</v>
      </c>
      <c r="D254">
        <f>'Index CPR'!D254</f>
        <v>11931.9</v>
      </c>
      <c r="E254">
        <f>'Index CPR'!E254</f>
        <v>11836.8</v>
      </c>
      <c r="F254">
        <f>'Index CPR'!F254</f>
        <v>11861.1</v>
      </c>
      <c r="G254" s="12">
        <f>'Index CPR'!G254</f>
        <v>11876.599999999999</v>
      </c>
      <c r="H254" s="12">
        <f>'Index CPR'!H254</f>
        <v>11884.349999999999</v>
      </c>
      <c r="I254" s="12">
        <f>'Index CPR'!I254</f>
        <v>11868.849999999999</v>
      </c>
      <c r="J254" s="12">
        <f t="shared" ref="J254" si="1069">MIN(H254:I254)</f>
        <v>11868.849999999999</v>
      </c>
      <c r="K254" s="12">
        <f t="shared" ref="K254" si="1070">MAX(H254:I254)</f>
        <v>11884.349999999999</v>
      </c>
      <c r="L254" t="str">
        <f t="shared" ref="L254" si="1071">_xlfn.IFS(AND(J254&gt;K253),"Bullish",AND(J254&gt;J253,J254&lt;K253,K254&gt;K253),"Mod Bullish",K254&lt;J253,"Bearish",AND(K254&lt;K253,K254&gt;J253,J254&lt;J253),"Mod Bearish",AND(K254&lt;K253,J254&gt;J253),"Inside",AND(K254&gt;K253,J254&lt;J253),"Outside")</f>
        <v>Bearish</v>
      </c>
      <c r="M254" s="29">
        <f t="shared" ref="M254" si="1072">(K254-J254)*100/G254</f>
        <v>0.13050873145513028</v>
      </c>
      <c r="N254" s="13">
        <f t="shared" ref="N254" si="1073">(D254-E254)*100/G254</f>
        <v>0.80073421686341528</v>
      </c>
      <c r="O254" s="12">
        <f>'Index CPR'!N254</f>
        <v>31459.25</v>
      </c>
      <c r="P254" s="12">
        <f>'Index CPR'!O254</f>
        <v>31546.75</v>
      </c>
      <c r="Q254" s="12">
        <f>'Index CPR'!P254</f>
        <v>31257.9</v>
      </c>
      <c r="R254" s="12">
        <f>'Index CPR'!Q254</f>
        <v>31295.55</v>
      </c>
      <c r="S254" s="12">
        <f>'Index CPR'!R254</f>
        <v>31366.733333333334</v>
      </c>
      <c r="T254" s="12">
        <f>'Index CPR'!S254</f>
        <v>31402.325000000001</v>
      </c>
      <c r="U254" s="12">
        <f>'Index CPR'!T254</f>
        <v>31331.141666666666</v>
      </c>
      <c r="V254" s="12">
        <f t="shared" ref="V254" si="1074">MIN(T254:U254)</f>
        <v>31331.141666666666</v>
      </c>
      <c r="W254" s="12">
        <f t="shared" ref="W254" si="1075">MAX(T254:U254)</f>
        <v>31402.325000000001</v>
      </c>
      <c r="X254" t="str">
        <f t="shared" ref="X254" si="1076">_xlfn.IFS(AND(V254&gt;W253),"Bullish",AND(V254&gt;V253,V254&lt;W253,W254&gt;W253),"Mod Bullish",W254&lt;V253,"Bearish",AND(W254&lt;W253,W254&gt;V253,V254&lt;V253),"Mod Bearish",AND(W254&lt;W253,V254&gt;V253),"Inside",AND(W254&gt;W253,V254&lt;V253),"Outside")</f>
        <v>Bearish</v>
      </c>
      <c r="Y254" s="29">
        <f t="shared" ref="Y254" si="1077">(W254-V254)*100/S254</f>
        <v>0.22693894380671126</v>
      </c>
      <c r="Z254" s="12">
        <f t="shared" ref="Z254" si="1078">(P254-Q254)*100/S254</f>
        <v>0.92088008314540848</v>
      </c>
    </row>
    <row r="255" spans="1:26" x14ac:dyDescent="0.3">
      <c r="A255" s="39">
        <v>43615</v>
      </c>
      <c r="B255" s="10" t="s">
        <v>30</v>
      </c>
      <c r="C255">
        <f>'Index CPR'!C255</f>
        <v>11865.3</v>
      </c>
      <c r="D255">
        <f>'Index CPR'!D255</f>
        <v>11968.55</v>
      </c>
      <c r="E255">
        <f>'Index CPR'!E255</f>
        <v>11859.4</v>
      </c>
      <c r="F255">
        <f>'Index CPR'!F255</f>
        <v>11945.9</v>
      </c>
      <c r="G255" s="12">
        <f>'Index CPR'!G255</f>
        <v>11924.616666666667</v>
      </c>
      <c r="H255" s="12">
        <f>'Index CPR'!H255</f>
        <v>11913.974999999999</v>
      </c>
      <c r="I255" s="12">
        <f>'Index CPR'!I255</f>
        <v>11935.258333333335</v>
      </c>
      <c r="J255" s="12">
        <f t="shared" ref="J255" si="1079">MIN(H255:I255)</f>
        <v>11913.974999999999</v>
      </c>
      <c r="K255" s="12">
        <f t="shared" ref="K255" si="1080">MAX(H255:I255)</f>
        <v>11935.258333333335</v>
      </c>
      <c r="L255" t="str">
        <f t="shared" ref="L255" si="1081">_xlfn.IFS(AND(J255&gt;K254),"Bullish",AND(J255&gt;J254,J255&lt;K254,K255&gt;K254),"Mod Bullish",K255&lt;J254,"Bearish",AND(K255&lt;K254,K255&gt;J254,J255&lt;J254),"Mod Bearish",AND(K255&lt;K254,J255&gt;J254),"Inside",AND(K255&gt;K254,J255&lt;J254),"Outside")</f>
        <v>Bullish</v>
      </c>
      <c r="M255" s="29">
        <f t="shared" ref="M255" si="1082">(K255-J255)*100/G255</f>
        <v>0.17848232717476442</v>
      </c>
      <c r="N255" s="13">
        <f t="shared" ref="N255" si="1083">(D255-E255)*100/G255</f>
        <v>0.91533340694389587</v>
      </c>
      <c r="O255" s="12">
        <f>'Index CPR'!N255</f>
        <v>31256.85</v>
      </c>
      <c r="P255" s="12">
        <f>'Index CPR'!O255</f>
        <v>31619.25</v>
      </c>
      <c r="Q255" s="12">
        <f>'Index CPR'!P255</f>
        <v>31236.1</v>
      </c>
      <c r="R255" s="12">
        <f>'Index CPR'!Q255</f>
        <v>31537.1</v>
      </c>
      <c r="S255" s="12">
        <f>'Index CPR'!R255</f>
        <v>31464.149999999998</v>
      </c>
      <c r="T255" s="12">
        <f>'Index CPR'!S255</f>
        <v>31427.674999999999</v>
      </c>
      <c r="U255" s="12">
        <f>'Index CPR'!T255</f>
        <v>31500.624999999996</v>
      </c>
      <c r="V255" s="12">
        <f t="shared" ref="V255" si="1084">MIN(T255:U255)</f>
        <v>31427.674999999999</v>
      </c>
      <c r="W255" s="12">
        <f t="shared" ref="W255" si="1085">MAX(T255:U255)</f>
        <v>31500.624999999996</v>
      </c>
      <c r="X255" t="str">
        <f t="shared" ref="X255" si="1086">_xlfn.IFS(AND(V255&gt;W254),"Bullish",AND(V255&gt;V254,V255&lt;W254,W255&gt;W254),"Mod Bullish",W255&lt;V254,"Bearish",AND(W255&lt;W254,W255&gt;V254,V255&lt;V254),"Mod Bearish",AND(W255&lt;W254,V255&gt;V254),"Inside",AND(W255&gt;W254,V255&lt;V254),"Outside")</f>
        <v>Bullish</v>
      </c>
      <c r="Y255" s="29">
        <f t="shared" ref="Y255" si="1087">(W255-V255)*100/S255</f>
        <v>0.23185117030015778</v>
      </c>
      <c r="Z255" s="12">
        <f t="shared" ref="Z255" si="1088">(P255-Q255)*100/S255</f>
        <v>1.2177351048733287</v>
      </c>
    </row>
    <row r="256" spans="1:26" x14ac:dyDescent="0.3">
      <c r="A256" s="39">
        <v>43616</v>
      </c>
      <c r="B256" s="10" t="s">
        <v>26</v>
      </c>
      <c r="C256">
        <f>'Index CPR'!C256</f>
        <v>11999.8</v>
      </c>
      <c r="D256">
        <f>'Index CPR'!D256</f>
        <v>12039.25</v>
      </c>
      <c r="E256">
        <f>'Index CPR'!E256</f>
        <v>11829.45</v>
      </c>
      <c r="F256">
        <f>'Index CPR'!F256</f>
        <v>11922.8</v>
      </c>
      <c r="G256" s="12">
        <f>'Index CPR'!G256</f>
        <v>11930.5</v>
      </c>
      <c r="H256" s="12">
        <f>'Index CPR'!H256</f>
        <v>11934.35</v>
      </c>
      <c r="I256" s="12">
        <f>'Index CPR'!I256</f>
        <v>11926.65</v>
      </c>
      <c r="J256" s="12">
        <f t="shared" ref="J256" si="1089">MIN(H256:I256)</f>
        <v>11926.65</v>
      </c>
      <c r="K256" s="12">
        <f t="shared" ref="K256" si="1090">MAX(H256:I256)</f>
        <v>11934.35</v>
      </c>
      <c r="L256" t="str">
        <f t="shared" ref="L256" si="1091">_xlfn.IFS(AND(J256&gt;K255),"Bullish",AND(J256&gt;J255,J256&lt;K255,K256&gt;K255),"Mod Bullish",K256&lt;J255,"Bearish",AND(K256&lt;K255,K256&gt;J255,J256&lt;J255),"Mod Bearish",AND(K256&lt;K255,J256&gt;J255),"Inside",AND(K256&gt;K255,J256&lt;J255),"Outside")</f>
        <v>Inside</v>
      </c>
      <c r="M256" s="29">
        <f t="shared" ref="M256" si="1092">(K256-J256)*100/G256</f>
        <v>6.4540463517880453E-2</v>
      </c>
      <c r="N256" s="13">
        <f t="shared" ref="N256" si="1093">(D256-E256)*100/G256</f>
        <v>1.7585180839025965</v>
      </c>
      <c r="O256" s="12">
        <f>'Index CPR'!N256</f>
        <v>31678.9</v>
      </c>
      <c r="P256" s="12">
        <f>'Index CPR'!O256</f>
        <v>31783.599999999999</v>
      </c>
      <c r="Q256" s="12">
        <f>'Index CPR'!P256</f>
        <v>30623.05</v>
      </c>
      <c r="R256" s="12">
        <f>'Index CPR'!Q256</f>
        <v>31375.4</v>
      </c>
      <c r="S256" s="12">
        <f>'Index CPR'!R256</f>
        <v>31260.683333333331</v>
      </c>
      <c r="T256" s="12">
        <f>'Index CPR'!S256</f>
        <v>31203.324999999997</v>
      </c>
      <c r="U256" s="12">
        <f>'Index CPR'!T256</f>
        <v>31318.041666666664</v>
      </c>
      <c r="V256" s="12">
        <f t="shared" ref="V256" si="1094">MIN(T256:U256)</f>
        <v>31203.324999999997</v>
      </c>
      <c r="W256" s="12">
        <f t="shared" ref="W256" si="1095">MAX(T256:U256)</f>
        <v>31318.041666666664</v>
      </c>
      <c r="X256" t="str">
        <f t="shared" ref="X256" si="1096">_xlfn.IFS(AND(V256&gt;W255),"Bullish",AND(V256&gt;V255,V256&lt;W255,W256&gt;W255),"Mod Bullish",W256&lt;V255,"Bearish",AND(W256&lt;W255,W256&gt;V255,V256&lt;V255),"Mod Bearish",AND(W256&lt;W255,V256&gt;V255),"Inside",AND(W256&gt;W255,V256&lt;V255),"Outside")</f>
        <v>Bearish</v>
      </c>
      <c r="Y256" s="29">
        <f t="shared" ref="Y256" si="1097">(W256-V256)*100/S256</f>
        <v>0.36696787924768276</v>
      </c>
      <c r="Z256" s="12">
        <f t="shared" ref="Z256" si="1098">(P256-Q256)*100/S256</f>
        <v>3.7124908231372613</v>
      </c>
    </row>
    <row r="257" spans="1:26" x14ac:dyDescent="0.3">
      <c r="A257" s="39">
        <v>43619</v>
      </c>
      <c r="B257" s="10" t="s">
        <v>27</v>
      </c>
      <c r="C257">
        <f>'Index CPR'!C257</f>
        <v>11953.75</v>
      </c>
      <c r="D257">
        <f>'Index CPR'!D257</f>
        <v>12103.05</v>
      </c>
      <c r="E257">
        <f>'Index CPR'!E257</f>
        <v>11920.1</v>
      </c>
      <c r="F257">
        <f>'Index CPR'!F257</f>
        <v>12088.55</v>
      </c>
      <c r="G257" s="12">
        <f>'Index CPR'!G257</f>
        <v>12037.233333333332</v>
      </c>
      <c r="H257" s="12">
        <f>'Index CPR'!H257</f>
        <v>12011.575000000001</v>
      </c>
      <c r="I257" s="12">
        <f>'Index CPR'!I257</f>
        <v>12062.891666666663</v>
      </c>
      <c r="J257" s="12">
        <f t="shared" ref="J257" si="1099">MIN(H257:I257)</f>
        <v>12011.575000000001</v>
      </c>
      <c r="K257" s="12">
        <f t="shared" ref="K257" si="1100">MAX(H257:I257)</f>
        <v>12062.891666666663</v>
      </c>
      <c r="L257" t="str">
        <f t="shared" ref="L257" si="1101">_xlfn.IFS(AND(J257&gt;K256),"Bullish",AND(J257&gt;J256,J257&lt;K256,K257&gt;K256),"Mod Bullish",K257&lt;J256,"Bearish",AND(K257&lt;K256,K257&gt;J256,J257&lt;J256),"Mod Bearish",AND(K257&lt;K256,J257&gt;J256),"Inside",AND(K257&gt;K256,J257&lt;J256),"Outside")</f>
        <v>Bullish</v>
      </c>
      <c r="M257" s="29">
        <f t="shared" ref="M257" si="1102">(K257-J257)*100/G257</f>
        <v>0.42631612469085145</v>
      </c>
      <c r="N257" s="13">
        <f t="shared" ref="N257" si="1103">(D257-E257)*100/G257</f>
        <v>1.519867522160399</v>
      </c>
      <c r="O257" s="12">
        <f>'Index CPR'!N257</f>
        <v>31406.05</v>
      </c>
      <c r="P257" s="12">
        <f>'Index CPR'!O257</f>
        <v>31674.6</v>
      </c>
      <c r="Q257" s="12">
        <f>'Index CPR'!P257</f>
        <v>31284.7</v>
      </c>
      <c r="R257" s="12">
        <f>'Index CPR'!Q257</f>
        <v>31653.65</v>
      </c>
      <c r="S257" s="12">
        <f>'Index CPR'!R257</f>
        <v>31537.650000000005</v>
      </c>
      <c r="T257" s="12">
        <f>'Index CPR'!S257</f>
        <v>31479.65</v>
      </c>
      <c r="U257" s="12">
        <f>'Index CPR'!T257</f>
        <v>31595.650000000009</v>
      </c>
      <c r="V257" s="12">
        <f t="shared" ref="V257" si="1104">MIN(T257:U257)</f>
        <v>31479.65</v>
      </c>
      <c r="W257" s="12">
        <f t="shared" ref="W257" si="1105">MAX(T257:U257)</f>
        <v>31595.650000000009</v>
      </c>
      <c r="X257" t="str">
        <f t="shared" ref="X257" si="1106">_xlfn.IFS(AND(V257&gt;W256),"Bullish",AND(V257&gt;V256,V257&lt;W256,W257&gt;W256),"Mod Bullish",W257&lt;V256,"Bearish",AND(W257&lt;W256,W257&gt;V256,V257&lt;V256),"Mod Bearish",AND(W257&lt;W256,V257&gt;V256),"Inside",AND(W257&gt;W256,V257&lt;V256),"Outside")</f>
        <v>Bullish</v>
      </c>
      <c r="Y257" s="29">
        <f t="shared" ref="Y257" si="1107">(W257-V257)*100/S257</f>
        <v>0.36781434253981277</v>
      </c>
      <c r="Z257" s="12">
        <f t="shared" ref="Z257" si="1108">(P257-Q257)*100/S257</f>
        <v>1.2363001047953723</v>
      </c>
    </row>
    <row r="258" spans="1:26" x14ac:dyDescent="0.3">
      <c r="A258" s="39">
        <v>43620</v>
      </c>
      <c r="B258" s="10" t="s">
        <v>28</v>
      </c>
      <c r="C258">
        <f>'Index CPR'!C258</f>
        <v>12052.65</v>
      </c>
      <c r="D258">
        <f>'Index CPR'!D258</f>
        <v>12095.2</v>
      </c>
      <c r="E258">
        <f>'Index CPR'!E258</f>
        <v>12005.85</v>
      </c>
      <c r="F258">
        <f>'Index CPR'!F258</f>
        <v>12021.65</v>
      </c>
      <c r="G258" s="12">
        <f>'Index CPR'!G258</f>
        <v>12040.900000000001</v>
      </c>
      <c r="H258" s="12">
        <f>'Index CPR'!H258</f>
        <v>12050.525000000001</v>
      </c>
      <c r="I258" s="12">
        <f>'Index CPR'!I258</f>
        <v>12031.275000000001</v>
      </c>
      <c r="J258" s="12">
        <f t="shared" ref="J258" si="1109">MIN(H258:I258)</f>
        <v>12031.275000000001</v>
      </c>
      <c r="K258" s="12">
        <f t="shared" ref="K258" si="1110">MAX(H258:I258)</f>
        <v>12050.525000000001</v>
      </c>
      <c r="L258" t="str">
        <f t="shared" ref="L258" si="1111">_xlfn.IFS(AND(J258&gt;K257),"Bullish",AND(J258&gt;J257,J258&lt;K257,K258&gt;K257),"Mod Bullish",K258&lt;J257,"Bearish",AND(K258&lt;K257,K258&gt;J257,J258&lt;J257),"Mod Bearish",AND(K258&lt;K257,J258&gt;J257),"Inside",AND(K258&gt;K257,J258&lt;J257),"Outside")</f>
        <v>Inside</v>
      </c>
      <c r="M258" s="29">
        <f t="shared" ref="M258" si="1112">(K258-J258)*100/G258</f>
        <v>0.15987177038261258</v>
      </c>
      <c r="N258" s="13">
        <f t="shared" ref="N258" si="1113">(D258-E258)*100/G258</f>
        <v>0.7420541653863113</v>
      </c>
      <c r="O258" s="12">
        <f>'Index CPR'!N258</f>
        <v>31532.9</v>
      </c>
      <c r="P258" s="12">
        <f>'Index CPR'!O258</f>
        <v>31752.7</v>
      </c>
      <c r="Q258" s="12">
        <f>'Index CPR'!P258</f>
        <v>31512.95</v>
      </c>
      <c r="R258" s="12">
        <f>'Index CPR'!Q258</f>
        <v>31589.05</v>
      </c>
      <c r="S258" s="12">
        <f>'Index CPR'!R258</f>
        <v>31618.233333333334</v>
      </c>
      <c r="T258" s="12">
        <f>'Index CPR'!S258</f>
        <v>31632.825000000001</v>
      </c>
      <c r="U258" s="12">
        <f>'Index CPR'!T258</f>
        <v>31603.641666666666</v>
      </c>
      <c r="V258" s="12">
        <f t="shared" ref="V258" si="1114">MIN(T258:U258)</f>
        <v>31603.641666666666</v>
      </c>
      <c r="W258" s="12">
        <f t="shared" ref="W258" si="1115">MAX(T258:U258)</f>
        <v>31632.825000000001</v>
      </c>
      <c r="X258" t="str">
        <f t="shared" ref="X258" si="1116">_xlfn.IFS(AND(V258&gt;W257),"Bullish",AND(V258&gt;V257,V258&lt;W257,W258&gt;W257),"Mod Bullish",W258&lt;V257,"Bearish",AND(W258&lt;W257,W258&gt;V257,V258&lt;V257),"Mod Bearish",AND(W258&lt;W257,V258&gt;V257),"Inside",AND(W258&gt;W257,V258&lt;V257),"Outside")</f>
        <v>Bullish</v>
      </c>
      <c r="Y258" s="29">
        <f t="shared" ref="Y258" si="1117">(W258-V258)*100/S258</f>
        <v>9.2299063725891195E-2</v>
      </c>
      <c r="Z258" s="12">
        <f t="shared" ref="Z258" si="1118">(P258-Q258)*100/S258</f>
        <v>0.75826500953563714</v>
      </c>
    </row>
    <row r="259" spans="1:26" x14ac:dyDescent="0.3">
      <c r="A259" s="39">
        <v>43622</v>
      </c>
      <c r="B259" s="10" t="s">
        <v>30</v>
      </c>
      <c r="C259">
        <f>'Index CPR'!C259</f>
        <v>12039.8</v>
      </c>
      <c r="D259">
        <f>'Index CPR'!D259</f>
        <v>12039.8</v>
      </c>
      <c r="E259">
        <f>'Index CPR'!E259</f>
        <v>11830.25</v>
      </c>
      <c r="F259">
        <f>'Index CPR'!F259</f>
        <v>11843.75</v>
      </c>
      <c r="G259" s="12">
        <f>'Index CPR'!G259</f>
        <v>11904.6</v>
      </c>
      <c r="H259" s="12">
        <f>'Index CPR'!H259</f>
        <v>11935.025</v>
      </c>
      <c r="I259" s="12">
        <f>'Index CPR'!I259</f>
        <v>11874.175000000001</v>
      </c>
      <c r="J259" s="12">
        <f t="shared" ref="J259" si="1119">MIN(H259:I259)</f>
        <v>11874.175000000001</v>
      </c>
      <c r="K259" s="12">
        <f t="shared" ref="K259" si="1120">MAX(H259:I259)</f>
        <v>11935.025</v>
      </c>
      <c r="L259" t="str">
        <f t="shared" ref="L259" si="1121">_xlfn.IFS(AND(J259&gt;K258),"Bullish",AND(J259&gt;J258,J259&lt;K258,K259&gt;K258),"Mod Bullish",K259&lt;J258,"Bearish",AND(K259&lt;K258,K259&gt;J258,J259&lt;J258),"Mod Bearish",AND(K259&lt;K258,J259&gt;J258),"Inside",AND(K259&gt;K258,J259&lt;J258),"Outside")</f>
        <v>Bearish</v>
      </c>
      <c r="M259" s="29">
        <f t="shared" ref="M259" si="1122">(K259-J259)*100/G259</f>
        <v>0.51114695159852952</v>
      </c>
      <c r="N259" s="13">
        <f t="shared" ref="N259" si="1123">(D259-E259)*100/G259</f>
        <v>1.7602439393175686</v>
      </c>
      <c r="O259" s="12">
        <f>'Index CPR'!N259</f>
        <v>31523.95</v>
      </c>
      <c r="P259" s="12">
        <f>'Index CPR'!O259</f>
        <v>31541.5</v>
      </c>
      <c r="Q259" s="12">
        <f>'Index CPR'!P259</f>
        <v>30800.799999999999</v>
      </c>
      <c r="R259" s="12">
        <f>'Index CPR'!Q259</f>
        <v>30857.4</v>
      </c>
      <c r="S259" s="12">
        <f>'Index CPR'!R259</f>
        <v>31066.566666666669</v>
      </c>
      <c r="T259" s="12">
        <f>'Index CPR'!S259</f>
        <v>31171.15</v>
      </c>
      <c r="U259" s="12">
        <f>'Index CPR'!T259</f>
        <v>30961.983333333337</v>
      </c>
      <c r="V259" s="12">
        <f t="shared" ref="V259" si="1124">MIN(T259:U259)</f>
        <v>30961.983333333337</v>
      </c>
      <c r="W259" s="12">
        <f t="shared" ref="W259" si="1125">MAX(T259:U259)</f>
        <v>31171.15</v>
      </c>
      <c r="X259" t="str">
        <f t="shared" ref="X259" si="1126">_xlfn.IFS(AND(V259&gt;W258),"Bullish",AND(V259&gt;V258,V259&lt;W258,W259&gt;W258),"Mod Bullish",W259&lt;V258,"Bearish",AND(W259&lt;W258,W259&gt;V258,V259&lt;V258),"Mod Bearish",AND(W259&lt;W258,V259&gt;V258),"Inside",AND(W259&gt;W258,V259&lt;V258),"Outside")</f>
        <v>Bearish</v>
      </c>
      <c r="Y259" s="29">
        <f t="shared" ref="Y259" si="1127">(W259-V259)*100/S259</f>
        <v>0.67328542903034305</v>
      </c>
      <c r="Z259" s="12">
        <f t="shared" ref="Z259" si="1128">(P259-Q259)*100/S259</f>
        <v>2.3842351423877997</v>
      </c>
    </row>
    <row r="260" spans="1:26" x14ac:dyDescent="0.3">
      <c r="A260" s="39">
        <v>43623</v>
      </c>
      <c r="B260" s="10" t="s">
        <v>26</v>
      </c>
      <c r="C260">
        <f>'Index CPR'!C260</f>
        <v>11865.2</v>
      </c>
      <c r="D260">
        <f>'Index CPR'!D260</f>
        <v>11897.5</v>
      </c>
      <c r="E260">
        <f>'Index CPR'!E260</f>
        <v>11769.5</v>
      </c>
      <c r="F260">
        <f>'Index CPR'!F260</f>
        <v>11870.65</v>
      </c>
      <c r="G260" s="12">
        <f>'Index CPR'!G260</f>
        <v>11845.883333333333</v>
      </c>
      <c r="H260" s="12">
        <f>'Index CPR'!H260</f>
        <v>11833.5</v>
      </c>
      <c r="I260" s="12">
        <f>'Index CPR'!I260</f>
        <v>11858.266666666666</v>
      </c>
      <c r="J260" s="12">
        <f t="shared" ref="J260" si="1129">MIN(H260:I260)</f>
        <v>11833.5</v>
      </c>
      <c r="K260" s="12">
        <f t="shared" ref="K260" si="1130">MAX(H260:I260)</f>
        <v>11858.266666666666</v>
      </c>
      <c r="L260" t="str">
        <f t="shared" ref="L260" si="1131">_xlfn.IFS(AND(J260&gt;K259),"Bullish",AND(J260&gt;J259,J260&lt;K259,K260&gt;K259),"Mod Bullish",K260&lt;J259,"Bearish",AND(K260&lt;K259,K260&gt;J259,J260&lt;J259),"Mod Bearish",AND(K260&lt;K259,J260&gt;J259),"Inside",AND(K260&gt;K259,J260&lt;J259),"Outside")</f>
        <v>Bearish</v>
      </c>
      <c r="M260" s="29">
        <f t="shared" ref="M260" si="1132">(K260-J260)*100/G260</f>
        <v>0.20907403837901289</v>
      </c>
      <c r="N260" s="13">
        <f t="shared" ref="N260" si="1133">(D260-E260)*100/G260</f>
        <v>1.0805441552831996</v>
      </c>
      <c r="O260" s="12">
        <f>'Index CPR'!N260</f>
        <v>30943.15</v>
      </c>
      <c r="P260" s="12">
        <f>'Index CPR'!O260</f>
        <v>31139.599999999999</v>
      </c>
      <c r="Q260" s="12">
        <f>'Index CPR'!P260</f>
        <v>30627.05</v>
      </c>
      <c r="R260" s="12">
        <f>'Index CPR'!Q260</f>
        <v>31066.55</v>
      </c>
      <c r="S260" s="12">
        <f>'Index CPR'!R260</f>
        <v>30944.399999999998</v>
      </c>
      <c r="T260" s="12">
        <f>'Index CPR'!S260</f>
        <v>30883.324999999997</v>
      </c>
      <c r="U260" s="12">
        <f>'Index CPR'!T260</f>
        <v>31005.474999999999</v>
      </c>
      <c r="V260" s="12">
        <f t="shared" ref="V260" si="1134">MIN(T260:U260)</f>
        <v>30883.324999999997</v>
      </c>
      <c r="W260" s="12">
        <f t="shared" ref="W260" si="1135">MAX(T260:U260)</f>
        <v>31005.474999999999</v>
      </c>
      <c r="X260" t="str">
        <f t="shared" ref="X260" si="1136">_xlfn.IFS(AND(V260&gt;W259),"Bullish",AND(V260&gt;V259,V260&lt;W259,W260&gt;W259),"Mod Bullish",W260&lt;V259,"Bearish",AND(W260&lt;W259,W260&gt;V259,V260&lt;V259),"Mod Bearish",AND(W260&lt;W259,V260&gt;V259),"Inside",AND(W260&gt;W259,V260&lt;V259),"Outside")</f>
        <v>Mod Bearish</v>
      </c>
      <c r="Y260" s="29">
        <f t="shared" ref="Y260" si="1137">(W260-V260)*100/S260</f>
        <v>0.39474024379209638</v>
      </c>
      <c r="Z260" s="12">
        <f t="shared" ref="Z260" si="1138">(P260-Q260)*100/S260</f>
        <v>1.6563578547330027</v>
      </c>
    </row>
    <row r="261" spans="1:26" x14ac:dyDescent="0.3">
      <c r="A261" s="39">
        <v>43626</v>
      </c>
      <c r="B261" s="10" t="s">
        <v>27</v>
      </c>
      <c r="C261">
        <f>'Index CPR'!C261</f>
        <v>11934.9</v>
      </c>
      <c r="D261">
        <f>'Index CPR'!D261</f>
        <v>11975.05</v>
      </c>
      <c r="E261">
        <f>'Index CPR'!E261</f>
        <v>11871.75</v>
      </c>
      <c r="F261">
        <f>'Index CPR'!F261</f>
        <v>11922.7</v>
      </c>
      <c r="G261" s="12">
        <f>'Index CPR'!G261</f>
        <v>11923.166666666666</v>
      </c>
      <c r="H261" s="12">
        <f>'Index CPR'!H261</f>
        <v>11923.4</v>
      </c>
      <c r="I261" s="12">
        <f>'Index CPR'!I261</f>
        <v>11922.933333333332</v>
      </c>
      <c r="J261" s="12">
        <f t="shared" ref="J261:J280" si="1139">MIN(H261:I261)</f>
        <v>11922.933333333332</v>
      </c>
      <c r="K261" s="12">
        <f t="shared" ref="K261:K280" si="1140">MAX(H261:I261)</f>
        <v>11923.4</v>
      </c>
      <c r="L261" t="str">
        <f t="shared" ref="L261:L265" si="1141">_xlfn.IFS(AND(J261&gt;K260),"Bullish",AND(J261&gt;J260,J261&lt;K260,K261&gt;K260),"Mod Bullish",K261&lt;J260,"Bearish",AND(K261&lt;K260,K261&gt;J260,J261&lt;J260),"Mod Bearish",AND(K261&lt;K260,J261&gt;J260),"Inside",AND(K261&gt;K260,J261&lt;J260),"Outside")</f>
        <v>Bullish</v>
      </c>
      <c r="M261" s="29">
        <f t="shared" ref="M261:M265" si="1142">(K261-J261)*100/G261</f>
        <v>3.9139490347962795E-3</v>
      </c>
      <c r="N261" s="13">
        <f t="shared" ref="N261:N265" si="1143">(D261-E261)*100/G261</f>
        <v>0.86638057563006987</v>
      </c>
      <c r="O261" s="12">
        <f>'Index CPR'!N261</f>
        <v>31259.200000000001</v>
      </c>
      <c r="P261" s="12">
        <f>'Index CPR'!O261</f>
        <v>31367.4</v>
      </c>
      <c r="Q261" s="12">
        <f>'Index CPR'!P261</f>
        <v>30861.3</v>
      </c>
      <c r="R261" s="12">
        <f>'Index CPR'!Q261</f>
        <v>31034</v>
      </c>
      <c r="S261" s="12">
        <f>'Index CPR'!R261</f>
        <v>31087.566666666666</v>
      </c>
      <c r="T261" s="12">
        <f>'Index CPR'!S261</f>
        <v>31114.35</v>
      </c>
      <c r="U261" s="12">
        <f>'Index CPR'!T261</f>
        <v>31060.783333333333</v>
      </c>
      <c r="V261" s="12">
        <f t="shared" ref="V261:V280" si="1144">MIN(T261:U261)</f>
        <v>31060.783333333333</v>
      </c>
      <c r="W261" s="12">
        <f t="shared" ref="W261:W280" si="1145">MAX(T261:U261)</f>
        <v>31114.35</v>
      </c>
      <c r="X261" t="str">
        <f t="shared" ref="X261:X265" si="1146">_xlfn.IFS(AND(V261&gt;W260),"Bullish",AND(V261&gt;V260,V261&lt;W260,W261&gt;W260),"Mod Bullish",W261&lt;V260,"Bearish",AND(W261&lt;W260,W261&gt;V260,V261&lt;V260),"Mod Bearish",AND(W261&lt;W260,V261&gt;V260),"Inside",AND(W261&gt;W260,V261&lt;V260),"Outside")</f>
        <v>Bullish</v>
      </c>
      <c r="Y261" s="29">
        <f t="shared" ref="Y261:Y265" si="1147">(W261-V261)*100/S261</f>
        <v>0.17230897239732185</v>
      </c>
      <c r="Z261" s="12">
        <f t="shared" ref="Z261:Z265" si="1148">(P261-Q261)*100/S261</f>
        <v>1.6279820335461086</v>
      </c>
    </row>
    <row r="262" spans="1:26" x14ac:dyDescent="0.3">
      <c r="A262" s="39">
        <v>43627</v>
      </c>
      <c r="B262" s="10" t="s">
        <v>28</v>
      </c>
      <c r="C262">
        <f>'Index CPR'!C262</f>
        <v>11959.85</v>
      </c>
      <c r="D262">
        <f>'Index CPR'!D262</f>
        <v>12000.35</v>
      </c>
      <c r="E262">
        <f>'Index CPR'!E262</f>
        <v>11904.35</v>
      </c>
      <c r="F262">
        <f>'Index CPR'!F262</f>
        <v>11965.6</v>
      </c>
      <c r="G262" s="12">
        <f>'Index CPR'!G262</f>
        <v>11956.766666666668</v>
      </c>
      <c r="H262" s="12">
        <f>'Index CPR'!H262</f>
        <v>11952.35</v>
      </c>
      <c r="I262" s="12">
        <f>'Index CPR'!I262</f>
        <v>11961.183333333336</v>
      </c>
      <c r="J262" s="12">
        <f t="shared" si="1139"/>
        <v>11952.35</v>
      </c>
      <c r="K262" s="12">
        <f t="shared" si="1140"/>
        <v>11961.183333333336</v>
      </c>
      <c r="L262" t="str">
        <f t="shared" si="1141"/>
        <v>Bullish</v>
      </c>
      <c r="M262" s="29">
        <f t="shared" si="1142"/>
        <v>7.3877274514033253E-2</v>
      </c>
      <c r="N262" s="13">
        <f t="shared" si="1143"/>
        <v>0.80289264377493352</v>
      </c>
      <c r="O262" s="12">
        <f>'Index CPR'!N262</f>
        <v>31172.25</v>
      </c>
      <c r="P262" s="12">
        <f>'Index CPR'!O262</f>
        <v>31399.35</v>
      </c>
      <c r="Q262" s="12">
        <f>'Index CPR'!P262</f>
        <v>30973.35</v>
      </c>
      <c r="R262" s="12">
        <f>'Index CPR'!Q262</f>
        <v>31265.45</v>
      </c>
      <c r="S262" s="12">
        <f>'Index CPR'!R262</f>
        <v>31212.716666666664</v>
      </c>
      <c r="T262" s="12">
        <f>'Index CPR'!S262</f>
        <v>31186.35</v>
      </c>
      <c r="U262" s="12">
        <f>'Index CPR'!T262</f>
        <v>31239.083333333328</v>
      </c>
      <c r="V262" s="12">
        <f t="shared" si="1144"/>
        <v>31186.35</v>
      </c>
      <c r="W262" s="12">
        <f t="shared" si="1145"/>
        <v>31239.083333333328</v>
      </c>
      <c r="X262" t="str">
        <f t="shared" si="1146"/>
        <v>Bullish</v>
      </c>
      <c r="Y262" s="29">
        <f t="shared" si="1147"/>
        <v>0.1689482331720456</v>
      </c>
      <c r="Z262" s="12">
        <f t="shared" si="1148"/>
        <v>1.3648283311876623</v>
      </c>
    </row>
    <row r="263" spans="1:26" x14ac:dyDescent="0.3">
      <c r="A263" s="39">
        <v>43628</v>
      </c>
      <c r="B263" s="10" t="s">
        <v>29</v>
      </c>
      <c r="C263">
        <f>'Index CPR'!C263</f>
        <v>11962.45</v>
      </c>
      <c r="D263">
        <f>'Index CPR'!D263</f>
        <v>11962.45</v>
      </c>
      <c r="E263">
        <f>'Index CPR'!E263</f>
        <v>11866.35</v>
      </c>
      <c r="F263">
        <f>'Index CPR'!F263</f>
        <v>11906.2</v>
      </c>
      <c r="G263" s="12">
        <f>'Index CPR'!G263</f>
        <v>11911.666666666666</v>
      </c>
      <c r="H263" s="12">
        <f>'Index CPR'!H263</f>
        <v>11914.400000000001</v>
      </c>
      <c r="I263" s="12">
        <f>'Index CPR'!I263</f>
        <v>11908.933333333331</v>
      </c>
      <c r="J263" s="12">
        <f t="shared" si="1139"/>
        <v>11908.933333333331</v>
      </c>
      <c r="K263" s="12">
        <f t="shared" si="1140"/>
        <v>11914.400000000001</v>
      </c>
      <c r="L263" t="str">
        <f t="shared" si="1141"/>
        <v>Bearish</v>
      </c>
      <c r="M263" s="29">
        <f t="shared" si="1142"/>
        <v>4.5893381838568267E-2</v>
      </c>
      <c r="N263" s="13">
        <f t="shared" si="1143"/>
        <v>0.80677207219812819</v>
      </c>
      <c r="O263" s="12">
        <f>'Index CPR'!N263</f>
        <v>31219.3</v>
      </c>
      <c r="P263" s="12">
        <f>'Index CPR'!O263</f>
        <v>31222.3</v>
      </c>
      <c r="Q263" s="12">
        <f>'Index CPR'!P263</f>
        <v>30911.45</v>
      </c>
      <c r="R263" s="12">
        <f>'Index CPR'!Q263</f>
        <v>30965.7</v>
      </c>
      <c r="S263" s="12">
        <f>'Index CPR'!R263</f>
        <v>31033.149999999998</v>
      </c>
      <c r="T263" s="12">
        <f>'Index CPR'!S263</f>
        <v>31066.875</v>
      </c>
      <c r="U263" s="12">
        <f>'Index CPR'!T263</f>
        <v>30999.424999999996</v>
      </c>
      <c r="V263" s="12">
        <f t="shared" si="1144"/>
        <v>30999.424999999996</v>
      </c>
      <c r="W263" s="12">
        <f t="shared" si="1145"/>
        <v>31066.875</v>
      </c>
      <c r="X263" t="str">
        <f t="shared" si="1146"/>
        <v>Bearish</v>
      </c>
      <c r="Y263" s="29">
        <f t="shared" si="1147"/>
        <v>0.21734822278758156</v>
      </c>
      <c r="Z263" s="12">
        <f t="shared" si="1148"/>
        <v>1.0016707939735365</v>
      </c>
    </row>
    <row r="264" spans="1:26" x14ac:dyDescent="0.3">
      <c r="A264" s="39">
        <v>43629</v>
      </c>
      <c r="B264" s="10" t="s">
        <v>30</v>
      </c>
      <c r="C264">
        <f>'Index CPR'!C264</f>
        <v>11873.9</v>
      </c>
      <c r="D264">
        <f>'Index CPR'!D264</f>
        <v>11931.35</v>
      </c>
      <c r="E264">
        <f>'Index CPR'!E264</f>
        <v>11817.05</v>
      </c>
      <c r="F264">
        <f>'Index CPR'!F264</f>
        <v>11914.05</v>
      </c>
      <c r="G264" s="12">
        <f>'Index CPR'!G264</f>
        <v>11887.483333333332</v>
      </c>
      <c r="H264" s="12">
        <f>'Index CPR'!H264</f>
        <v>11874.2</v>
      </c>
      <c r="I264" s="12">
        <f>'Index CPR'!I264</f>
        <v>11900.766666666663</v>
      </c>
      <c r="J264" s="12">
        <f t="shared" si="1139"/>
        <v>11874.2</v>
      </c>
      <c r="K264" s="12">
        <f t="shared" si="1140"/>
        <v>11900.766666666663</v>
      </c>
      <c r="L264" t="str">
        <f t="shared" si="1141"/>
        <v>Bearish</v>
      </c>
      <c r="M264" s="29">
        <f t="shared" si="1142"/>
        <v>0.22348436520762366</v>
      </c>
      <c r="N264" s="13">
        <f t="shared" si="1143"/>
        <v>0.96151554366007752</v>
      </c>
      <c r="O264" s="12">
        <f>'Index CPR'!N264</f>
        <v>30876.75</v>
      </c>
      <c r="P264" s="12">
        <f>'Index CPR'!O264</f>
        <v>31036.9</v>
      </c>
      <c r="Q264" s="12">
        <f>'Index CPR'!P264</f>
        <v>30638.25</v>
      </c>
      <c r="R264" s="12">
        <f>'Index CPR'!Q264</f>
        <v>30976.1</v>
      </c>
      <c r="S264" s="12">
        <f>'Index CPR'!R264</f>
        <v>30883.75</v>
      </c>
      <c r="T264" s="12">
        <f>'Index CPR'!S264</f>
        <v>30837.575000000001</v>
      </c>
      <c r="U264" s="12">
        <f>'Index CPR'!T264</f>
        <v>30929.924999999999</v>
      </c>
      <c r="V264" s="12">
        <f t="shared" si="1144"/>
        <v>30837.575000000001</v>
      </c>
      <c r="W264" s="12">
        <f t="shared" si="1145"/>
        <v>30929.924999999999</v>
      </c>
      <c r="X264" t="str">
        <f t="shared" si="1146"/>
        <v>Bearish</v>
      </c>
      <c r="Y264" s="29">
        <f t="shared" si="1147"/>
        <v>0.29902456793620769</v>
      </c>
      <c r="Z264" s="12">
        <f t="shared" si="1148"/>
        <v>1.2908082729590851</v>
      </c>
    </row>
    <row r="265" spans="1:26" x14ac:dyDescent="0.3">
      <c r="A265" s="39">
        <v>43630</v>
      </c>
      <c r="B265" s="10" t="s">
        <v>26</v>
      </c>
      <c r="C265">
        <f>'Index CPR'!C265</f>
        <v>11910.1</v>
      </c>
      <c r="D265">
        <f>'Index CPR'!D265</f>
        <v>11911.85</v>
      </c>
      <c r="E265">
        <f>'Index CPR'!E265</f>
        <v>11797.7</v>
      </c>
      <c r="F265">
        <f>'Index CPR'!F265</f>
        <v>11823.3</v>
      </c>
      <c r="G265" s="12">
        <f>'Index CPR'!G265</f>
        <v>11844.283333333335</v>
      </c>
      <c r="H265" s="12">
        <f>'Index CPR'!H265</f>
        <v>11854.775000000001</v>
      </c>
      <c r="I265" s="12">
        <f>'Index CPR'!I265</f>
        <v>11833.791666666668</v>
      </c>
      <c r="J265" s="12">
        <f t="shared" si="1139"/>
        <v>11833.791666666668</v>
      </c>
      <c r="K265" s="12">
        <f t="shared" si="1140"/>
        <v>11854.775000000001</v>
      </c>
      <c r="L265" t="str">
        <f t="shared" si="1141"/>
        <v>Bearish</v>
      </c>
      <c r="M265" s="29">
        <f t="shared" si="1142"/>
        <v>0.17716000827403577</v>
      </c>
      <c r="N265" s="13">
        <f t="shared" si="1143"/>
        <v>0.96375607360512561</v>
      </c>
      <c r="O265" s="12">
        <f>'Index CPR'!N265</f>
        <v>30983.45</v>
      </c>
      <c r="P265" s="12">
        <f>'Index CPR'!O265</f>
        <v>31032.65</v>
      </c>
      <c r="Q265" s="12">
        <f>'Index CPR'!P265</f>
        <v>30508.95</v>
      </c>
      <c r="R265" s="12">
        <f>'Index CPR'!Q265</f>
        <v>30614.35</v>
      </c>
      <c r="S265" s="12">
        <f>'Index CPR'!R265</f>
        <v>30718.650000000005</v>
      </c>
      <c r="T265" s="12">
        <f>'Index CPR'!S265</f>
        <v>30770.800000000003</v>
      </c>
      <c r="U265" s="12">
        <f>'Index CPR'!T265</f>
        <v>30666.500000000007</v>
      </c>
      <c r="V265" s="12">
        <f t="shared" si="1144"/>
        <v>30666.500000000007</v>
      </c>
      <c r="W265" s="12">
        <f t="shared" si="1145"/>
        <v>30770.800000000003</v>
      </c>
      <c r="X265" t="str">
        <f t="shared" si="1146"/>
        <v>Bearish</v>
      </c>
      <c r="Y265" s="29">
        <f t="shared" si="1147"/>
        <v>0.33953315005703577</v>
      </c>
      <c r="Z265" s="12">
        <f t="shared" si="1148"/>
        <v>1.7048275233449408</v>
      </c>
    </row>
    <row r="266" spans="1:26" x14ac:dyDescent="0.3">
      <c r="A266" s="39">
        <v>43633</v>
      </c>
      <c r="B266" s="10" t="s">
        <v>27</v>
      </c>
      <c r="C266">
        <f>'Index CPR'!C266</f>
        <v>11844</v>
      </c>
      <c r="D266">
        <f>'Index CPR'!D266</f>
        <v>11844.05</v>
      </c>
      <c r="E266">
        <f>'Index CPR'!E266</f>
        <v>11657.75</v>
      </c>
      <c r="F266">
        <f>'Index CPR'!F266</f>
        <v>11672.15</v>
      </c>
      <c r="G266" s="12">
        <f>'Index CPR'!G266</f>
        <v>11724.65</v>
      </c>
      <c r="H266" s="12">
        <f>'Index CPR'!H266</f>
        <v>11750.9</v>
      </c>
      <c r="I266" s="12">
        <f>'Index CPR'!I266</f>
        <v>11698.4</v>
      </c>
      <c r="J266" s="12">
        <f t="shared" si="1139"/>
        <v>11698.4</v>
      </c>
      <c r="K266" s="12">
        <f t="shared" si="1140"/>
        <v>11750.9</v>
      </c>
      <c r="L266" t="str">
        <f t="shared" ref="L266" si="1149">_xlfn.IFS(AND(J266&gt;K265),"Bullish",AND(J266&gt;J265,J266&lt;K265,K266&gt;K265),"Mod Bullish",K266&lt;J265,"Bearish",AND(K266&lt;K265,K266&gt;J265,J266&lt;J265),"Mod Bearish",AND(K266&lt;K265,J266&gt;J265),"Inside",AND(K266&gt;K265,J266&lt;J265),"Outside")</f>
        <v>Bearish</v>
      </c>
      <c r="M266" s="29">
        <f t="shared" ref="M266" si="1150">(K266-J266)*100/G266</f>
        <v>0.44777456043463987</v>
      </c>
      <c r="N266" s="13">
        <f t="shared" ref="N266" si="1151">(D266-E266)*100/G266</f>
        <v>1.5889600115994873</v>
      </c>
      <c r="O266" s="12">
        <f>'Index CPR'!N266</f>
        <v>30652</v>
      </c>
      <c r="P266" s="12">
        <f>'Index CPR'!O266</f>
        <v>30684.05</v>
      </c>
      <c r="Q266" s="12">
        <f>'Index CPR'!P266</f>
        <v>30249.4</v>
      </c>
      <c r="R266" s="12">
        <f>'Index CPR'!Q266</f>
        <v>30273.25</v>
      </c>
      <c r="S266" s="12">
        <f>'Index CPR'!R266</f>
        <v>30402.233333333334</v>
      </c>
      <c r="T266" s="12">
        <f>'Index CPR'!S266</f>
        <v>30466.724999999999</v>
      </c>
      <c r="U266" s="12">
        <f>'Index CPR'!T266</f>
        <v>30337.741666666669</v>
      </c>
      <c r="V266" s="12">
        <f t="shared" si="1144"/>
        <v>30337.741666666669</v>
      </c>
      <c r="W266" s="12">
        <f t="shared" si="1145"/>
        <v>30466.724999999999</v>
      </c>
      <c r="X266" t="str">
        <f t="shared" ref="X266" si="1152">_xlfn.IFS(AND(V266&gt;W265),"Bullish",AND(V266&gt;V265,V266&lt;W265,W266&gt;W265),"Mod Bullish",W266&lt;V265,"Bearish",AND(W266&lt;W265,W266&gt;V265,V266&lt;V265),"Mod Bearish",AND(W266&lt;W265,V266&gt;V265),"Inside",AND(W266&gt;W265,V266&lt;V265),"Outside")</f>
        <v>Bearish</v>
      </c>
      <c r="Y266" s="29">
        <f t="shared" ref="Y266" si="1153">(W266-V266)*100/S266</f>
        <v>0.42425611276363451</v>
      </c>
      <c r="Z266" s="12">
        <f t="shared" ref="Z266" si="1154">(P266-Q266)*100/S266</f>
        <v>1.4296647066498331</v>
      </c>
    </row>
    <row r="267" spans="1:26" x14ac:dyDescent="0.3">
      <c r="A267" s="39">
        <v>43634</v>
      </c>
      <c r="B267" s="10" t="s">
        <v>28</v>
      </c>
      <c r="C267">
        <f>'Index CPR'!C267</f>
        <v>10677.05</v>
      </c>
      <c r="D267">
        <f>'Index CPR'!D267</f>
        <v>11727.2</v>
      </c>
      <c r="E267">
        <f>'Index CPR'!E267</f>
        <v>11641.15</v>
      </c>
      <c r="F267">
        <f>'Index CPR'!F267</f>
        <v>11691.5</v>
      </c>
      <c r="G267" s="12">
        <f>'Index CPR'!G267</f>
        <v>11686.616666666667</v>
      </c>
      <c r="H267" s="12">
        <f>'Index CPR'!H267</f>
        <v>11684.174999999999</v>
      </c>
      <c r="I267" s="12">
        <f>'Index CPR'!I267</f>
        <v>11689.058333333334</v>
      </c>
      <c r="J267" s="12">
        <f t="shared" si="1139"/>
        <v>11684.174999999999</v>
      </c>
      <c r="K267" s="12">
        <f t="shared" si="1140"/>
        <v>11689.058333333334</v>
      </c>
      <c r="L267" t="str">
        <f t="shared" ref="L267" si="1155">_xlfn.IFS(AND(J267&gt;K266),"Bullish",AND(J267&gt;J266,J267&lt;K266,K267&gt;K266),"Mod Bullish",K267&lt;J266,"Bearish",AND(K267&lt;K266,K267&gt;J266,J267&lt;J266),"Mod Bearish",AND(K267&lt;K266,J267&gt;J266),"Inside",AND(K267&gt;K266,J267&lt;J266),"Outside")</f>
        <v>Bearish</v>
      </c>
      <c r="M267" s="29">
        <f t="shared" ref="M267" si="1156">(K267-J267)*100/G267</f>
        <v>4.1785689328405838E-2</v>
      </c>
      <c r="N267" s="13">
        <f t="shared" ref="N267" si="1157">(D267-E267)*100/G267</f>
        <v>0.73631233447947797</v>
      </c>
      <c r="O267" s="12">
        <f>'Index CPR'!N267</f>
        <v>30299.45</v>
      </c>
      <c r="P267" s="12">
        <f>'Index CPR'!O267</f>
        <v>30550.65</v>
      </c>
      <c r="Q267" s="12">
        <f>'Index CPR'!P267</f>
        <v>30222.85</v>
      </c>
      <c r="R267" s="12">
        <f>'Index CPR'!Q267</f>
        <v>30351</v>
      </c>
      <c r="S267" s="12">
        <f>'Index CPR'!R267</f>
        <v>30374.833333333332</v>
      </c>
      <c r="T267" s="12">
        <f>'Index CPR'!S267</f>
        <v>30386.75</v>
      </c>
      <c r="U267" s="12">
        <f>'Index CPR'!T267</f>
        <v>30362.916666666664</v>
      </c>
      <c r="V267" s="12">
        <f t="shared" si="1144"/>
        <v>30362.916666666664</v>
      </c>
      <c r="W267" s="12">
        <f t="shared" si="1145"/>
        <v>30386.75</v>
      </c>
      <c r="X267" t="str">
        <f t="shared" ref="X267" si="1158">_xlfn.IFS(AND(V267&gt;W266),"Bullish",AND(V267&gt;V266,V267&lt;W266,W267&gt;W266),"Mod Bullish",W267&lt;V266,"Bearish",AND(W267&lt;W266,W267&gt;V266,V267&lt;V266),"Mod Bearish",AND(W267&lt;W266,V267&gt;V266),"Inside",AND(W267&gt;W266,V267&lt;V266),"Outside")</f>
        <v>Inside</v>
      </c>
      <c r="Y267" s="29">
        <f t="shared" ref="Y267" si="1159">(W267-V267)*100/S267</f>
        <v>7.8464079363955108E-2</v>
      </c>
      <c r="Z267" s="12">
        <f t="shared" ref="Z267" si="1160">(P267-Q267)*100/S267</f>
        <v>1.0791828761749132</v>
      </c>
    </row>
    <row r="268" spans="1:26" x14ac:dyDescent="0.3">
      <c r="A268" s="39">
        <v>43635</v>
      </c>
      <c r="B268" s="10" t="s">
        <v>29</v>
      </c>
      <c r="C268">
        <f>'Index CPR'!C268</f>
        <v>11744.45</v>
      </c>
      <c r="D268">
        <f>'Index CPR'!D268</f>
        <v>11802.5</v>
      </c>
      <c r="E268">
        <f>'Index CPR'!E268</f>
        <v>11625.1</v>
      </c>
      <c r="F268">
        <f>'Index CPR'!F268</f>
        <v>11691.45</v>
      </c>
      <c r="G268" s="12">
        <f>'Index CPR'!G268</f>
        <v>11706.35</v>
      </c>
      <c r="H268" s="12">
        <f>'Index CPR'!H268</f>
        <v>11713.8</v>
      </c>
      <c r="I268" s="12">
        <f>'Index CPR'!I268</f>
        <v>11698.900000000001</v>
      </c>
      <c r="J268" s="12">
        <f t="shared" si="1139"/>
        <v>11698.900000000001</v>
      </c>
      <c r="K268" s="12">
        <f t="shared" si="1140"/>
        <v>11713.8</v>
      </c>
      <c r="L268" t="str">
        <f t="shared" ref="L268" si="1161">_xlfn.IFS(AND(J268&gt;K267),"Bullish",AND(J268&gt;J267,J268&lt;K267,K268&gt;K267),"Mod Bullish",K268&lt;J267,"Bearish",AND(K268&lt;K267,K268&gt;J267,J268&lt;J267),"Mod Bearish",AND(K268&lt;K267,J268&gt;J267),"Inside",AND(K268&gt;K267,J268&lt;J267),"Outside")</f>
        <v>Bullish</v>
      </c>
      <c r="M268" s="29">
        <f t="shared" ref="M268" si="1162">(K268-J268)*100/G268</f>
        <v>0.12728134730294086</v>
      </c>
      <c r="N268" s="13">
        <f t="shared" ref="N268" si="1163">(D268-E268)*100/G268</f>
        <v>1.515416846412414</v>
      </c>
      <c r="O268" s="12">
        <f>'Index CPR'!N268</f>
        <v>30526.5</v>
      </c>
      <c r="P268" s="12">
        <f>'Index CPR'!O268</f>
        <v>30699.15</v>
      </c>
      <c r="Q268" s="12">
        <f>'Index CPR'!P268</f>
        <v>30242</v>
      </c>
      <c r="R268" s="12">
        <f>'Index CPR'!Q268</f>
        <v>30362.1</v>
      </c>
      <c r="S268" s="12">
        <f>'Index CPR'!R268</f>
        <v>30434.416666666668</v>
      </c>
      <c r="T268" s="12">
        <f>'Index CPR'!S268</f>
        <v>30470.575000000001</v>
      </c>
      <c r="U268" s="12">
        <f>'Index CPR'!T268</f>
        <v>30398.258333333335</v>
      </c>
      <c r="V268" s="12">
        <f t="shared" si="1144"/>
        <v>30398.258333333335</v>
      </c>
      <c r="W268" s="12">
        <f t="shared" si="1145"/>
        <v>30470.575000000001</v>
      </c>
      <c r="X268" t="str">
        <f t="shared" ref="X268" si="1164">_xlfn.IFS(AND(V268&gt;W267),"Bullish",AND(V268&gt;V267,V268&lt;W267,W268&gt;W267),"Mod Bullish",W268&lt;V267,"Bearish",AND(W268&lt;W267,W268&gt;V267,V268&lt;V267),"Mod Bearish",AND(W268&lt;W267,V268&gt;V267),"Inside",AND(W268&gt;W267,V268&lt;V267),"Outside")</f>
        <v>Bullish</v>
      </c>
      <c r="Y268" s="29">
        <f t="shared" ref="Y268" si="1165">(W268-V268)*100/S268</f>
        <v>0.23761476179653745</v>
      </c>
      <c r="Z268" s="12">
        <f t="shared" ref="Z268" si="1166">(P268-Q268)*100/S268</f>
        <v>1.5020823464663133</v>
      </c>
    </row>
    <row r="269" spans="1:26" x14ac:dyDescent="0.3">
      <c r="A269" s="39">
        <v>43636</v>
      </c>
      <c r="B269" s="10" t="s">
        <v>30</v>
      </c>
      <c r="C269">
        <f>'Index CPR'!C269</f>
        <v>11653.65</v>
      </c>
      <c r="D269">
        <f>'Index CPR'!D269</f>
        <v>11843.5</v>
      </c>
      <c r="E269">
        <f>'Index CPR'!E269</f>
        <v>11635.05</v>
      </c>
      <c r="F269">
        <f>'Index CPR'!F269</f>
        <v>11831.75</v>
      </c>
      <c r="G269" s="12">
        <f>'Index CPR'!G269</f>
        <v>11770.1</v>
      </c>
      <c r="H269" s="12">
        <f>'Index CPR'!H269</f>
        <v>11739.275</v>
      </c>
      <c r="I269" s="12">
        <f>'Index CPR'!I269</f>
        <v>11800.925000000001</v>
      </c>
      <c r="J269" s="12">
        <f t="shared" si="1139"/>
        <v>11739.275</v>
      </c>
      <c r="K269" s="12">
        <f t="shared" si="1140"/>
        <v>11800.925000000001</v>
      </c>
      <c r="L269" t="str">
        <f t="shared" ref="L269" si="1167">_xlfn.IFS(AND(J269&gt;K268),"Bullish",AND(J269&gt;J268,J269&lt;K268,K269&gt;K268),"Mod Bullish",K269&lt;J268,"Bearish",AND(K269&lt;K268,K269&gt;J268,J269&lt;J268),"Mod Bearish",AND(K269&lt;K268,J269&gt;J268),"Inside",AND(K269&gt;K268,J269&lt;J268),"Outside")</f>
        <v>Bullish</v>
      </c>
      <c r="M269" s="29">
        <f t="shared" ref="M269" si="1168">(K269-J269)*100/G269</f>
        <v>0.52378484464874087</v>
      </c>
      <c r="N269" s="13">
        <f t="shared" ref="N269" si="1169">(D269-E269)*100/G269</f>
        <v>1.7710129905438419</v>
      </c>
      <c r="O269" s="12">
        <f>'Index CPR'!N269</f>
        <v>30390.2</v>
      </c>
      <c r="P269" s="12">
        <f>'Index CPR'!O269</f>
        <v>30824.55</v>
      </c>
      <c r="Q269" s="12">
        <f>'Index CPR'!P269</f>
        <v>30220.7</v>
      </c>
      <c r="R269" s="12">
        <f>'Index CPR'!Q269</f>
        <v>30781.1</v>
      </c>
      <c r="S269" s="12">
        <f>'Index CPR'!R269</f>
        <v>30608.783333333336</v>
      </c>
      <c r="T269" s="12">
        <f>'Index CPR'!S269</f>
        <v>30522.625</v>
      </c>
      <c r="U269" s="12">
        <f>'Index CPR'!T269</f>
        <v>30694.941666666673</v>
      </c>
      <c r="V269" s="12">
        <f t="shared" si="1144"/>
        <v>30522.625</v>
      </c>
      <c r="W269" s="12">
        <f t="shared" si="1145"/>
        <v>30694.941666666673</v>
      </c>
      <c r="X269" t="str">
        <f t="shared" ref="X269" si="1170">_xlfn.IFS(AND(V269&gt;W268),"Bullish",AND(V269&gt;V268,V269&lt;W268,W269&gt;W268),"Mod Bullish",W269&lt;V268,"Bearish",AND(W269&lt;W268,W269&gt;V268,V269&lt;V268),"Mod Bearish",AND(W269&lt;W268,V269&gt;V268),"Inside",AND(W269&gt;W268,V269&lt;V268),"Outside")</f>
        <v>Bullish</v>
      </c>
      <c r="Y269" s="29">
        <f t="shared" ref="Y269" si="1171">(W269-V269)*100/S269</f>
        <v>0.56296476991628097</v>
      </c>
      <c r="Z269" s="12">
        <f t="shared" ref="Z269" si="1172">(P269-Q269)*100/S269</f>
        <v>1.9727997464779941</v>
      </c>
    </row>
    <row r="270" spans="1:26" x14ac:dyDescent="0.3">
      <c r="A270" s="39">
        <v>43637</v>
      </c>
      <c r="B270" s="10" t="s">
        <v>26</v>
      </c>
      <c r="C270">
        <f>'Index CPR'!C270</f>
        <v>11827.6</v>
      </c>
      <c r="D270">
        <f>'Index CPR'!D270</f>
        <v>11827.95</v>
      </c>
      <c r="E270">
        <f>'Index CPR'!E270</f>
        <v>11705.1</v>
      </c>
      <c r="F270">
        <f>'Index CPR'!F270</f>
        <v>11724.1</v>
      </c>
      <c r="G270" s="12">
        <f>'Index CPR'!G270</f>
        <v>11752.383333333333</v>
      </c>
      <c r="H270" s="12">
        <f>'Index CPR'!H270</f>
        <v>11766.525000000001</v>
      </c>
      <c r="I270" s="12">
        <f>'Index CPR'!I270</f>
        <v>11738.241666666665</v>
      </c>
      <c r="J270" s="12">
        <f t="shared" si="1139"/>
        <v>11738.241666666665</v>
      </c>
      <c r="K270" s="12">
        <f t="shared" si="1140"/>
        <v>11766.525000000001</v>
      </c>
      <c r="L270" t="str">
        <f t="shared" ref="L270" si="1173">_xlfn.IFS(AND(J270&gt;K269),"Bullish",AND(J270&gt;J269,J270&lt;K269,K270&gt;K269),"Mod Bullish",K270&lt;J269,"Bearish",AND(K270&lt;K269,K270&gt;J269,J270&lt;J269),"Mod Bearish",AND(K270&lt;K269,J270&gt;J269),"Inside",AND(K270&gt;K269,J270&lt;J269),"Outside")</f>
        <v>Mod Bearish</v>
      </c>
      <c r="M270" s="29">
        <f t="shared" ref="M270" si="1174">(K270-J270)*100/G270</f>
        <v>0.24066040505261899</v>
      </c>
      <c r="N270" s="13">
        <f t="shared" ref="N270" si="1175">(D270-E270)*100/G270</f>
        <v>1.0453198854700425</v>
      </c>
      <c r="O270" s="12">
        <f>'Index CPR'!N270</f>
        <v>30804.95</v>
      </c>
      <c r="P270" s="12">
        <f>'Index CPR'!O270</f>
        <v>30904.95</v>
      </c>
      <c r="Q270" s="12">
        <f>'Index CPR'!P270</f>
        <v>30541.5</v>
      </c>
      <c r="R270" s="12">
        <f>'Index CPR'!Q270</f>
        <v>30628.35</v>
      </c>
      <c r="S270" s="12">
        <f>'Index CPR'!R270</f>
        <v>30691.599999999995</v>
      </c>
      <c r="T270" s="12">
        <f>'Index CPR'!S270</f>
        <v>30723.224999999999</v>
      </c>
      <c r="U270" s="12">
        <f>'Index CPR'!T270</f>
        <v>30659.974999999991</v>
      </c>
      <c r="V270" s="12">
        <f t="shared" si="1144"/>
        <v>30659.974999999991</v>
      </c>
      <c r="W270" s="12">
        <f t="shared" si="1145"/>
        <v>30723.224999999999</v>
      </c>
      <c r="X270" t="str">
        <f t="shared" ref="X270" si="1176">_xlfn.IFS(AND(V270&gt;W269),"Bullish",AND(V270&gt;V269,V270&lt;W269,W270&gt;W269),"Mod Bullish",W270&lt;V269,"Bearish",AND(W270&lt;W269,W270&gt;V269,V270&lt;V269),"Mod Bearish",AND(W270&lt;W269,V270&gt;V269),"Inside",AND(W270&gt;W269,V270&lt;V269),"Outside")</f>
        <v>Mod Bullish</v>
      </c>
      <c r="Y270" s="29">
        <f t="shared" ref="Y270" si="1177">(W270-V270)*100/S270</f>
        <v>0.20608244601131021</v>
      </c>
      <c r="Z270" s="12">
        <f t="shared" ref="Z270" si="1178">(P270-Q270)*100/S270</f>
        <v>1.1842002371984544</v>
      </c>
    </row>
    <row r="271" spans="1:26" x14ac:dyDescent="0.3">
      <c r="A271" s="39">
        <v>43640</v>
      </c>
      <c r="B271" s="10" t="s">
        <v>27</v>
      </c>
      <c r="C271">
        <f>'Index CPR'!C271</f>
        <v>11725.8</v>
      </c>
      <c r="D271">
        <f>'Index CPR'!D271</f>
        <v>11754</v>
      </c>
      <c r="E271">
        <f>'Index CPR'!E271</f>
        <v>11670.2</v>
      </c>
      <c r="F271">
        <f>'Index CPR'!F271</f>
        <v>11699.65</v>
      </c>
      <c r="G271" s="12">
        <f>'Index CPR'!G271</f>
        <v>11707.949999999999</v>
      </c>
      <c r="H271" s="12">
        <f>'Index CPR'!H271</f>
        <v>11712.1</v>
      </c>
      <c r="I271" s="12">
        <f>'Index CPR'!I271</f>
        <v>11703.799999999997</v>
      </c>
      <c r="J271" s="12">
        <f t="shared" si="1139"/>
        <v>11703.799999999997</v>
      </c>
      <c r="K271" s="12">
        <f t="shared" si="1140"/>
        <v>11712.1</v>
      </c>
      <c r="L271" t="str">
        <f t="shared" ref="L271" si="1179">_xlfn.IFS(AND(J271&gt;K270),"Bullish",AND(J271&gt;J270,J271&lt;K270,K271&gt;K270),"Mod Bullish",K271&lt;J270,"Bearish",AND(K271&lt;K270,K271&gt;J270,J271&lt;J270),"Mod Bearish",AND(K271&lt;K270,J271&gt;J270),"Inside",AND(K271&gt;K270,J271&lt;J270),"Outside")</f>
        <v>Bearish</v>
      </c>
      <c r="M271" s="29">
        <f t="shared" ref="M271" si="1180">(K271-J271)*100/G271</f>
        <v>7.0892000734568486E-2</v>
      </c>
      <c r="N271" s="13">
        <f t="shared" ref="N271" si="1181">(D271-E271)*100/G271</f>
        <v>0.71575297127165116</v>
      </c>
      <c r="O271" s="12">
        <f>'Index CPR'!N271</f>
        <v>30680.95</v>
      </c>
      <c r="P271" s="12">
        <f>'Index CPR'!O271</f>
        <v>30783.65</v>
      </c>
      <c r="Q271" s="12">
        <f>'Index CPR'!P271</f>
        <v>30528</v>
      </c>
      <c r="R271" s="12">
        <f>'Index CPR'!Q271</f>
        <v>30602.05</v>
      </c>
      <c r="S271" s="12">
        <f>'Index CPR'!R271</f>
        <v>30637.899999999998</v>
      </c>
      <c r="T271" s="12">
        <f>'Index CPR'!S271</f>
        <v>30655.825000000001</v>
      </c>
      <c r="U271" s="12">
        <f>'Index CPR'!T271</f>
        <v>30619.974999999995</v>
      </c>
      <c r="V271" s="12">
        <f t="shared" si="1144"/>
        <v>30619.974999999995</v>
      </c>
      <c r="W271" s="12">
        <f t="shared" si="1145"/>
        <v>30655.825000000001</v>
      </c>
      <c r="X271" t="str">
        <f t="shared" ref="X271" si="1182">_xlfn.IFS(AND(V271&gt;W270),"Bullish",AND(V271&gt;V270,V271&lt;W270,W271&gt;W270),"Mod Bullish",W271&lt;V270,"Bearish",AND(W271&lt;W270,W271&gt;V270,V271&lt;V270),"Mod Bearish",AND(W271&lt;W270,V271&gt;V270),"Inside",AND(W271&gt;W270,V271&lt;V270),"Outside")</f>
        <v>Bearish</v>
      </c>
      <c r="Y271" s="29">
        <f t="shared" ref="Y271" si="1183">(W271-V271)*100/S271</f>
        <v>0.11701193619669045</v>
      </c>
      <c r="Z271" s="12">
        <f t="shared" ref="Z271" si="1184">(P271-Q271)*100/S271</f>
        <v>0.83442403036762136</v>
      </c>
    </row>
    <row r="272" spans="1:26" x14ac:dyDescent="0.3">
      <c r="A272" s="39">
        <v>43641</v>
      </c>
      <c r="B272" s="10" t="s">
        <v>28</v>
      </c>
      <c r="C272">
        <f>'Index CPR'!C272</f>
        <v>11681</v>
      </c>
      <c r="D272">
        <f>'Index CPR'!D272</f>
        <v>11814.4</v>
      </c>
      <c r="E272">
        <f>'Index CPR'!E272</f>
        <v>11651</v>
      </c>
      <c r="F272">
        <f>'Index CPR'!F272</f>
        <v>11796.45</v>
      </c>
      <c r="G272" s="12">
        <f>'Index CPR'!G272</f>
        <v>11753.950000000003</v>
      </c>
      <c r="H272" s="12">
        <f>'Index CPR'!H272</f>
        <v>11732.7</v>
      </c>
      <c r="I272" s="12">
        <f>'Index CPR'!I272</f>
        <v>11775.200000000004</v>
      </c>
      <c r="J272" s="12">
        <f t="shared" si="1139"/>
        <v>11732.7</v>
      </c>
      <c r="K272" s="12">
        <f t="shared" si="1140"/>
        <v>11775.200000000004</v>
      </c>
      <c r="L272" t="str">
        <f t="shared" ref="L272" si="1185">_xlfn.IFS(AND(J272&gt;K271),"Bullish",AND(J272&gt;J271,J272&lt;K271,K272&gt;K271),"Mod Bullish",K272&lt;J271,"Bearish",AND(K272&lt;K271,K272&gt;J271,J272&lt;J271),"Mod Bearish",AND(K272&lt;K271,J272&gt;J271),"Inside",AND(K272&gt;K271,J272&lt;J271),"Outside")</f>
        <v>Bullish</v>
      </c>
      <c r="M272" s="29">
        <f t="shared" ref="M272" si="1186">(K272-J272)*100/G272</f>
        <v>0.36158057504076185</v>
      </c>
      <c r="N272" s="13">
        <f t="shared" ref="N272" si="1187">(D272-E272)*100/G272</f>
        <v>1.3901709638036541</v>
      </c>
      <c r="O272" s="12">
        <f>'Index CPR'!N272</f>
        <v>30567.65</v>
      </c>
      <c r="P272" s="12">
        <f>'Index CPR'!O272</f>
        <v>30913.25</v>
      </c>
      <c r="Q272" s="12">
        <f>'Index CPR'!P272</f>
        <v>30451.4</v>
      </c>
      <c r="R272" s="12">
        <f>'Index CPR'!Q272</f>
        <v>30847.05</v>
      </c>
      <c r="S272" s="12">
        <f>'Index CPR'!R272</f>
        <v>30737.233333333334</v>
      </c>
      <c r="T272" s="12">
        <f>'Index CPR'!S272</f>
        <v>30682.325000000001</v>
      </c>
      <c r="U272" s="12">
        <f>'Index CPR'!T272</f>
        <v>30792.141666666666</v>
      </c>
      <c r="V272" s="12">
        <f t="shared" si="1144"/>
        <v>30682.325000000001</v>
      </c>
      <c r="W272" s="12">
        <f t="shared" si="1145"/>
        <v>30792.141666666666</v>
      </c>
      <c r="X272" t="str">
        <f t="shared" ref="X272" si="1188">_xlfn.IFS(AND(V272&gt;W271),"Bullish",AND(V272&gt;V271,V272&lt;W271,W272&gt;W271),"Mod Bullish",W272&lt;V271,"Bearish",AND(W272&lt;W271,W272&gt;V271,V272&lt;V271),"Mod Bearish",AND(W272&lt;W271,V272&gt;V271),"Inside",AND(W272&gt;W271,V272&lt;V271),"Outside")</f>
        <v>Bullish</v>
      </c>
      <c r="Y272" s="29">
        <f t="shared" ref="Y272" si="1189">(W272-V272)*100/S272</f>
        <v>0.35727570362545868</v>
      </c>
      <c r="Z272" s="12">
        <f t="shared" ref="Z272" si="1190">(P272-Q272)*100/S272</f>
        <v>1.5025750528403614</v>
      </c>
    </row>
    <row r="273" spans="1:26" x14ac:dyDescent="0.3">
      <c r="A273" s="39">
        <v>43642</v>
      </c>
      <c r="B273" s="10" t="s">
        <v>29</v>
      </c>
      <c r="C273">
        <f>'Index CPR'!C273</f>
        <v>11768.15</v>
      </c>
      <c r="D273">
        <f>'Index CPR'!D273</f>
        <v>11871.85</v>
      </c>
      <c r="E273">
        <f>'Index CPR'!E273</f>
        <v>11757.55</v>
      </c>
      <c r="F273">
        <f>'Index CPR'!F273</f>
        <v>11847.55</v>
      </c>
      <c r="G273" s="12">
        <f>'Index CPR'!G273</f>
        <v>11825.65</v>
      </c>
      <c r="H273" s="12">
        <f>'Index CPR'!H273</f>
        <v>11814.7</v>
      </c>
      <c r="I273" s="12">
        <f>'Index CPR'!I273</f>
        <v>11836.599999999999</v>
      </c>
      <c r="J273" s="12">
        <f t="shared" si="1139"/>
        <v>11814.7</v>
      </c>
      <c r="K273" s="12">
        <f t="shared" si="1140"/>
        <v>11836.599999999999</v>
      </c>
      <c r="L273" t="str">
        <f t="shared" ref="L273" si="1191">_xlfn.IFS(AND(J273&gt;K272),"Bullish",AND(J273&gt;J272,J273&lt;K272,K273&gt;K272),"Mod Bullish",K273&lt;J272,"Bearish",AND(K273&lt;K272,K273&gt;J272,J273&lt;J272),"Mod Bearish",AND(K273&lt;K272,J273&gt;J272),"Inside",AND(K273&gt;K272,J273&lt;J272),"Outside")</f>
        <v>Bullish</v>
      </c>
      <c r="M273" s="29">
        <f t="shared" ref="M273" si="1192">(K273-J273)*100/G273</f>
        <v>0.18519066605216472</v>
      </c>
      <c r="N273" s="13">
        <f t="shared" ref="N273" si="1193">(D273-E273)*100/G273</f>
        <v>0.96654306528606115</v>
      </c>
      <c r="O273" s="12">
        <f>'Index CPR'!N273</f>
        <v>30809.200000000001</v>
      </c>
      <c r="P273" s="12">
        <f>'Index CPR'!O273</f>
        <v>31202.7</v>
      </c>
      <c r="Q273" s="12">
        <f>'Index CPR'!P273</f>
        <v>30766.65</v>
      </c>
      <c r="R273" s="12">
        <f>'Index CPR'!Q273</f>
        <v>31162.35</v>
      </c>
      <c r="S273" s="12">
        <f>'Index CPR'!R273</f>
        <v>31043.900000000005</v>
      </c>
      <c r="T273" s="12">
        <f>'Index CPR'!S273</f>
        <v>30984.675000000003</v>
      </c>
      <c r="U273" s="12">
        <f>'Index CPR'!T273</f>
        <v>31103.125000000007</v>
      </c>
      <c r="V273" s="12">
        <f t="shared" si="1144"/>
        <v>30984.675000000003</v>
      </c>
      <c r="W273" s="12">
        <f t="shared" si="1145"/>
        <v>31103.125000000007</v>
      </c>
      <c r="X273" t="str">
        <f t="shared" ref="X273" si="1194">_xlfn.IFS(AND(V273&gt;W272),"Bullish",AND(V273&gt;V272,V273&lt;W272,W273&gt;W272),"Mod Bullish",W273&lt;V272,"Bearish",AND(W273&lt;W272,W273&gt;V272,V273&lt;V272),"Mod Bearish",AND(W273&lt;W272,V273&gt;V272),"Inside",AND(W273&gt;W272,V273&lt;V272),"Outside")</f>
        <v>Bullish</v>
      </c>
      <c r="Y273" s="29">
        <f t="shared" ref="Y273" si="1195">(W273-V273)*100/S273</f>
        <v>0.38155644103996067</v>
      </c>
      <c r="Z273" s="12">
        <f t="shared" ref="Z273" si="1196">(P273-Q273)*100/S273</f>
        <v>1.4046237747190244</v>
      </c>
    </row>
    <row r="274" spans="1:26" x14ac:dyDescent="0.3">
      <c r="A274" s="39">
        <v>43643</v>
      </c>
      <c r="B274" s="10" t="s">
        <v>30</v>
      </c>
      <c r="C274">
        <f>'Index CPR'!C274</f>
        <v>11860.85</v>
      </c>
      <c r="D274">
        <f>'Index CPR'!D274</f>
        <v>11911.15</v>
      </c>
      <c r="E274">
        <f>'Index CPR'!E274</f>
        <v>11821.05</v>
      </c>
      <c r="F274">
        <f>'Index CPR'!F274</f>
        <v>11841.55</v>
      </c>
      <c r="G274" s="12">
        <f>'Index CPR'!G274</f>
        <v>11857.916666666666</v>
      </c>
      <c r="H274" s="12">
        <f>'Index CPR'!H274</f>
        <v>11866.099999999999</v>
      </c>
      <c r="I274" s="12">
        <f>'Index CPR'!I274</f>
        <v>11849.733333333334</v>
      </c>
      <c r="J274" s="12">
        <f t="shared" si="1139"/>
        <v>11849.733333333334</v>
      </c>
      <c r="K274" s="12">
        <f t="shared" si="1140"/>
        <v>11866.099999999999</v>
      </c>
      <c r="L274" t="str">
        <f t="shared" ref="L274" si="1197">_xlfn.IFS(AND(J274&gt;K273),"Bullish",AND(J274&gt;J273,J274&lt;K273,K274&gt;K273),"Mod Bullish",K274&lt;J273,"Bearish",AND(K274&lt;K273,K274&gt;J273,J274&lt;J273),"Mod Bearish",AND(K274&lt;K273,J274&gt;J273),"Inside",AND(K274&gt;K273,J274&lt;J273),"Outside")</f>
        <v>Bullish</v>
      </c>
      <c r="M274" s="29">
        <f t="shared" ref="M274" si="1198">(K274-J274)*100/G274</f>
        <v>0.13802312098104616</v>
      </c>
      <c r="N274" s="13">
        <f t="shared" ref="N274" si="1199">(D274-E274)*100/G274</f>
        <v>0.75982993077761296</v>
      </c>
      <c r="O274" s="12">
        <f>'Index CPR'!N274</f>
        <v>31192.1</v>
      </c>
      <c r="P274" s="12">
        <f>'Index CPR'!O274</f>
        <v>31490.6</v>
      </c>
      <c r="Q274" s="12">
        <f>'Index CPR'!P274</f>
        <v>31158.799999999999</v>
      </c>
      <c r="R274" s="12">
        <f>'Index CPR'!Q274</f>
        <v>31269.5</v>
      </c>
      <c r="S274" s="12">
        <f>'Index CPR'!R274</f>
        <v>31306.3</v>
      </c>
      <c r="T274" s="12">
        <f>'Index CPR'!S274</f>
        <v>31324.699999999997</v>
      </c>
      <c r="U274" s="12">
        <f>'Index CPR'!T274</f>
        <v>31287.9</v>
      </c>
      <c r="V274" s="12">
        <f t="shared" si="1144"/>
        <v>31287.9</v>
      </c>
      <c r="W274" s="12">
        <f t="shared" si="1145"/>
        <v>31324.699999999997</v>
      </c>
      <c r="X274" t="str">
        <f t="shared" ref="X274" si="1200">_xlfn.IFS(AND(V274&gt;W273),"Bullish",AND(V274&gt;V273,V274&lt;W273,W274&gt;W273),"Mod Bullish",W274&lt;V273,"Bearish",AND(W274&lt;W273,W274&gt;V273,V274&lt;V273),"Mod Bearish",AND(W274&lt;W273,V274&gt;V273),"Inside",AND(W274&gt;W273,V274&lt;V273),"Outside")</f>
        <v>Bullish</v>
      </c>
      <c r="Y274" s="29">
        <f t="shared" ref="Y274" si="1201">(W274-V274)*100/S274</f>
        <v>0.11754822511761413</v>
      </c>
      <c r="Z274" s="12">
        <f t="shared" ref="Z274" si="1202">(P274-Q274)*100/S274</f>
        <v>1.0598505732073074</v>
      </c>
    </row>
    <row r="275" spans="1:26" x14ac:dyDescent="0.3">
      <c r="A275" s="39">
        <v>43644</v>
      </c>
      <c r="B275" s="10" t="s">
        <v>26</v>
      </c>
      <c r="C275">
        <f>'Index CPR'!C275</f>
        <v>11861.15</v>
      </c>
      <c r="D275">
        <f>'Index CPR'!D275</f>
        <v>11871.7</v>
      </c>
      <c r="E275">
        <f>'Index CPR'!E275</f>
        <v>11775.5</v>
      </c>
      <c r="F275">
        <f>'Index CPR'!F275</f>
        <v>11788.85</v>
      </c>
      <c r="G275" s="12">
        <f>'Index CPR'!G275</f>
        <v>11812.016666666668</v>
      </c>
      <c r="H275" s="12">
        <f>'Index CPR'!H275</f>
        <v>11823.6</v>
      </c>
      <c r="I275" s="12">
        <f>'Index CPR'!I275</f>
        <v>11800.433333333336</v>
      </c>
      <c r="J275" s="12">
        <f t="shared" si="1139"/>
        <v>11800.433333333336</v>
      </c>
      <c r="K275" s="12">
        <f t="shared" si="1140"/>
        <v>11823.6</v>
      </c>
      <c r="L275" t="str">
        <f t="shared" ref="L275" si="1203">_xlfn.IFS(AND(J275&gt;K274),"Bullish",AND(J275&gt;J274,J275&lt;K274,K275&gt;K274),"Mod Bullish",K275&lt;J274,"Bearish",AND(K275&lt;K274,K275&gt;J274,J275&lt;J274),"Mod Bearish",AND(K275&lt;K274,J275&gt;J274),"Inside",AND(K275&gt;K274,J275&lt;J274),"Outside")</f>
        <v>Bearish</v>
      </c>
      <c r="M275" s="29">
        <f t="shared" ref="M275" si="1204">(K275-J275)*100/G275</f>
        <v>0.19612795444185432</v>
      </c>
      <c r="N275" s="13">
        <f t="shared" ref="N275" si="1205">(D275-E275)*100/G275</f>
        <v>0.81442485830108646</v>
      </c>
      <c r="O275" s="12">
        <f>'Index CPR'!N275</f>
        <v>31281</v>
      </c>
      <c r="P275" s="12">
        <f>'Index CPR'!O275</f>
        <v>31308.9</v>
      </c>
      <c r="Q275" s="12">
        <f>'Index CPR'!P275</f>
        <v>31060.6</v>
      </c>
      <c r="R275" s="12">
        <f>'Index CPR'!Q275</f>
        <v>31105.200000000001</v>
      </c>
      <c r="S275" s="12">
        <f>'Index CPR'!R275</f>
        <v>31158.233333333334</v>
      </c>
      <c r="T275" s="12">
        <f>'Index CPR'!S275</f>
        <v>31184.75</v>
      </c>
      <c r="U275" s="12">
        <f>'Index CPR'!T275</f>
        <v>31131.716666666667</v>
      </c>
      <c r="V275" s="12">
        <f t="shared" si="1144"/>
        <v>31131.716666666667</v>
      </c>
      <c r="W275" s="12">
        <f t="shared" si="1145"/>
        <v>31184.75</v>
      </c>
      <c r="X275" t="str">
        <f t="shared" ref="X275" si="1206">_xlfn.IFS(AND(V275&gt;W274),"Bullish",AND(V275&gt;V274,V275&lt;W274,W275&gt;W274),"Mod Bullish",W275&lt;V274,"Bearish",AND(W275&lt;W274,W275&gt;V274,V275&lt;V274),"Mod Bearish",AND(W275&lt;W274,V275&gt;V274),"Inside",AND(W275&gt;W274,V275&lt;V274),"Outside")</f>
        <v>Bearish</v>
      </c>
      <c r="Y275" s="29">
        <f t="shared" ref="Y275" si="1207">(W275-V275)*100/S275</f>
        <v>0.17020648367953953</v>
      </c>
      <c r="Z275" s="12">
        <f t="shared" ref="Z275" si="1208">(P275-Q275)*100/S275</f>
        <v>0.7969001237768174</v>
      </c>
    </row>
    <row r="276" spans="1:26" x14ac:dyDescent="0.3">
      <c r="A276" s="39">
        <v>43647</v>
      </c>
      <c r="B276" s="10" t="s">
        <v>27</v>
      </c>
      <c r="C276">
        <f>'Index CPR'!C276</f>
        <v>11839.9</v>
      </c>
      <c r="D276">
        <f>'Index CPR'!D276</f>
        <v>11884.65</v>
      </c>
      <c r="E276">
        <f>'Index CPR'!E276</f>
        <v>11830.8</v>
      </c>
      <c r="F276">
        <f>'Index CPR'!F276</f>
        <v>11865.6</v>
      </c>
      <c r="G276" s="12">
        <f>'Index CPR'!G276</f>
        <v>11860.349999999999</v>
      </c>
      <c r="H276" s="12">
        <f>'Index CPR'!H276</f>
        <v>11857.724999999999</v>
      </c>
      <c r="I276" s="12">
        <f>'Index CPR'!I276</f>
        <v>11862.974999999999</v>
      </c>
      <c r="J276" s="12">
        <f t="shared" si="1139"/>
        <v>11857.724999999999</v>
      </c>
      <c r="K276" s="12">
        <f t="shared" si="1140"/>
        <v>11862.974999999999</v>
      </c>
      <c r="L276" t="str">
        <f t="shared" ref="L276" si="1209">_xlfn.IFS(AND(J276&gt;K275),"Bullish",AND(J276&gt;J275,J276&lt;K275,K276&gt;K275),"Mod Bullish",K276&lt;J275,"Bearish",AND(K276&lt;K275,K276&gt;J275,J276&lt;J275),"Mod Bearish",AND(K276&lt;K275,J276&gt;J275),"Inside",AND(K276&gt;K275,J276&lt;J275),"Outside")</f>
        <v>Bullish</v>
      </c>
      <c r="M276" s="29">
        <f t="shared" ref="M276" si="1210">(K276-J276)*100/G276</f>
        <v>4.4265135514550587E-2</v>
      </c>
      <c r="N276" s="13">
        <f t="shared" ref="N276" si="1211">(D276-E276)*100/G276</f>
        <v>0.45403381856353625</v>
      </c>
      <c r="O276" s="12">
        <f>'Index CPR'!N276</f>
        <v>31271</v>
      </c>
      <c r="P276" s="12">
        <f>'Index CPR'!O276</f>
        <v>31450.35</v>
      </c>
      <c r="Q276" s="12">
        <f>'Index CPR'!P276</f>
        <v>31246.45</v>
      </c>
      <c r="R276" s="12">
        <f>'Index CPR'!Q276</f>
        <v>31372.2</v>
      </c>
      <c r="S276" s="12">
        <f>'Index CPR'!R276</f>
        <v>31356.333333333332</v>
      </c>
      <c r="T276" s="12">
        <f>'Index CPR'!S276</f>
        <v>31348.400000000001</v>
      </c>
      <c r="U276" s="12">
        <f>'Index CPR'!T276</f>
        <v>31364.266666666663</v>
      </c>
      <c r="V276" s="12">
        <f t="shared" si="1144"/>
        <v>31348.400000000001</v>
      </c>
      <c r="W276" s="12">
        <f t="shared" si="1145"/>
        <v>31364.266666666663</v>
      </c>
      <c r="X276" t="str">
        <f t="shared" ref="X276" si="1212">_xlfn.IFS(AND(V276&gt;W275),"Bullish",AND(V276&gt;V275,V276&lt;W275,W276&gt;W275),"Mod Bullish",W276&lt;V275,"Bearish",AND(W276&lt;W275,W276&gt;V275,V276&lt;V275),"Mod Bearish",AND(W276&lt;W275,V276&gt;V275),"Inside",AND(W276&gt;W275,V276&lt;V275),"Outside")</f>
        <v>Bullish</v>
      </c>
      <c r="Y276" s="29">
        <f t="shared" ref="Y276" si="1213">(W276-V276)*100/S276</f>
        <v>5.0601154471700556E-2</v>
      </c>
      <c r="Z276" s="12">
        <f t="shared" ref="Z276" si="1214">(P276-Q276)*100/S276</f>
        <v>0.65026735694011151</v>
      </c>
    </row>
    <row r="277" spans="1:26" x14ac:dyDescent="0.3">
      <c r="A277" s="39">
        <v>43648</v>
      </c>
      <c r="B277" s="10" t="s">
        <v>28</v>
      </c>
      <c r="C277">
        <f>'Index CPR'!C277</f>
        <v>11890.3</v>
      </c>
      <c r="D277">
        <f>'Index CPR'!D277</f>
        <v>11917.45</v>
      </c>
      <c r="E277">
        <f>'Index CPR'!E277</f>
        <v>11814.7</v>
      </c>
      <c r="F277">
        <f>'Index CPR'!F277</f>
        <v>11910.3</v>
      </c>
      <c r="G277" s="12">
        <f>'Index CPR'!G277</f>
        <v>11880.816666666666</v>
      </c>
      <c r="H277" s="12">
        <f>'Index CPR'!H277</f>
        <v>11866.075000000001</v>
      </c>
      <c r="I277" s="12">
        <f>'Index CPR'!I277</f>
        <v>11895.558333333331</v>
      </c>
      <c r="J277" s="12">
        <f t="shared" si="1139"/>
        <v>11866.075000000001</v>
      </c>
      <c r="K277" s="12">
        <f t="shared" si="1140"/>
        <v>11895.558333333331</v>
      </c>
      <c r="L277" t="str">
        <f t="shared" ref="L277" si="1215">_xlfn.IFS(AND(J277&gt;K276),"Bullish",AND(J277&gt;J276,J277&lt;K276,K277&gt;K276),"Mod Bullish",K277&lt;J276,"Bearish",AND(K277&lt;K276,K277&gt;J276,J277&lt;J276),"Mod Bearish",AND(K277&lt;K276,J277&gt;J276),"Inside",AND(K277&gt;K276,J277&lt;J276),"Outside")</f>
        <v>Bullish</v>
      </c>
      <c r="M277" s="29">
        <f t="shared" ref="M277" si="1216">(K277-J277)*100/G277</f>
        <v>0.24815914730886857</v>
      </c>
      <c r="N277" s="13">
        <f t="shared" ref="N277" si="1217">(D277-E277)*100/G277</f>
        <v>0.86483953824723059</v>
      </c>
      <c r="O277" s="12">
        <f>'Index CPR'!N277</f>
        <v>31414.65</v>
      </c>
      <c r="P277" s="12">
        <f>'Index CPR'!O277</f>
        <v>31431.35</v>
      </c>
      <c r="Q277" s="12">
        <f>'Index CPR'!P277</f>
        <v>31105.1</v>
      </c>
      <c r="R277" s="12">
        <f>'Index CPR'!Q277</f>
        <v>31283.3</v>
      </c>
      <c r="S277" s="12">
        <f>'Index CPR'!R277</f>
        <v>31273.25</v>
      </c>
      <c r="T277" s="12">
        <f>'Index CPR'!S277</f>
        <v>31268.224999999999</v>
      </c>
      <c r="U277" s="12">
        <f>'Index CPR'!T277</f>
        <v>31278.275000000001</v>
      </c>
      <c r="V277" s="12">
        <f t="shared" si="1144"/>
        <v>31268.224999999999</v>
      </c>
      <c r="W277" s="12">
        <f t="shared" si="1145"/>
        <v>31278.275000000001</v>
      </c>
      <c r="X277" t="str">
        <f t="shared" ref="X277" si="1218">_xlfn.IFS(AND(V277&gt;W276),"Bullish",AND(V277&gt;V276,V277&lt;W276,W277&gt;W276),"Mod Bullish",W277&lt;V276,"Bearish",AND(W277&lt;W276,W277&gt;V276,V277&lt;V276),"Mod Bearish",AND(W277&lt;W276,V277&gt;V276),"Inside",AND(W277&gt;W276,V277&lt;V276),"Outside")</f>
        <v>Bearish</v>
      </c>
      <c r="Y277" s="29">
        <f t="shared" ref="Y277" si="1219">(W277-V277)*100/S277</f>
        <v>3.2136090748492434E-2</v>
      </c>
      <c r="Z277" s="12">
        <f t="shared" ref="Z277" si="1220">(P277-Q277)*100/S277</f>
        <v>1.0432238414619524</v>
      </c>
    </row>
    <row r="278" spans="1:26" x14ac:dyDescent="0.3">
      <c r="A278" s="39">
        <v>43649</v>
      </c>
      <c r="B278" s="10" t="s">
        <v>29</v>
      </c>
      <c r="C278">
        <f>'Index CPR'!C278</f>
        <v>11932.15</v>
      </c>
      <c r="D278">
        <f>'Index CPR'!D278</f>
        <v>11945.2</v>
      </c>
      <c r="E278">
        <f>'Index CPR'!E278</f>
        <v>11887.05</v>
      </c>
      <c r="F278">
        <f>'Index CPR'!F278</f>
        <v>11916.75</v>
      </c>
      <c r="G278" s="12">
        <f>'Index CPR'!G278</f>
        <v>11916.333333333334</v>
      </c>
      <c r="H278" s="12">
        <f>'Index CPR'!H278</f>
        <v>11916.125</v>
      </c>
      <c r="I278" s="12">
        <f>'Index CPR'!I278</f>
        <v>11916.541666666668</v>
      </c>
      <c r="J278" s="12">
        <f t="shared" si="1139"/>
        <v>11916.125</v>
      </c>
      <c r="K278" s="12">
        <f t="shared" si="1140"/>
        <v>11916.541666666668</v>
      </c>
      <c r="L278" t="str">
        <f t="shared" ref="L278" si="1221">_xlfn.IFS(AND(J278&gt;K277),"Bullish",AND(J278&gt;J277,J278&lt;K277,K278&gt;K277),"Mod Bullish",K278&lt;J277,"Bearish",AND(K278&lt;K277,K278&gt;J277,J278&lt;J277),"Mod Bearish",AND(K278&lt;K277,J278&gt;J277),"Inside",AND(K278&gt;K277,J278&lt;J277),"Outside")</f>
        <v>Bullish</v>
      </c>
      <c r="M278" s="29">
        <f t="shared" ref="M278" si="1222">(K278-J278)*100/G278</f>
        <v>3.4966013035431422E-3</v>
      </c>
      <c r="N278" s="13">
        <f t="shared" ref="N278" si="1223">(D278-E278)*100/G278</f>
        <v>0.48798567792107289</v>
      </c>
      <c r="O278" s="12">
        <f>'Index CPR'!N278</f>
        <v>31347.7</v>
      </c>
      <c r="P278" s="12">
        <f>'Index CPR'!O278</f>
        <v>31467.15</v>
      </c>
      <c r="Q278" s="12">
        <f>'Index CPR'!P278</f>
        <v>31238.5</v>
      </c>
      <c r="R278" s="12">
        <f>'Index CPR'!Q278</f>
        <v>31382.3</v>
      </c>
      <c r="S278" s="12">
        <f>'Index CPR'!R278</f>
        <v>31362.649999999998</v>
      </c>
      <c r="T278" s="12">
        <f>'Index CPR'!S278</f>
        <v>31352.825000000001</v>
      </c>
      <c r="U278" s="12">
        <f>'Index CPR'!T278</f>
        <v>31372.474999999995</v>
      </c>
      <c r="V278" s="12">
        <f t="shared" si="1144"/>
        <v>31352.825000000001</v>
      </c>
      <c r="W278" s="12">
        <f t="shared" si="1145"/>
        <v>31372.474999999995</v>
      </c>
      <c r="X278" t="str">
        <f t="shared" ref="X278" si="1224">_xlfn.IFS(AND(V278&gt;W277),"Bullish",AND(V278&gt;V277,V278&lt;W277,W278&gt;W277),"Mod Bullish",W278&lt;V277,"Bearish",AND(W278&lt;W277,W278&gt;V277,V278&lt;V277),"Mod Bearish",AND(W278&lt;W277,V278&gt;V277),"Inside",AND(W278&gt;W277,V278&lt;V277),"Outside")</f>
        <v>Bullish</v>
      </c>
      <c r="Y278" s="29">
        <f t="shared" ref="Y278" si="1225">(W278-V278)*100/S278</f>
        <v>6.2654144340462875E-2</v>
      </c>
      <c r="Z278" s="12">
        <f t="shared" ref="Z278" si="1226">(P278-Q278)*100/S278</f>
        <v>0.72905191366163724</v>
      </c>
    </row>
    <row r="279" spans="1:26" x14ac:dyDescent="0.3">
      <c r="A279" s="39">
        <v>43650</v>
      </c>
      <c r="B279" s="10" t="s">
        <v>30</v>
      </c>
      <c r="C279">
        <f>'Index CPR'!C279</f>
        <v>11928.8</v>
      </c>
      <c r="D279">
        <f>'Index CPR'!D279</f>
        <v>11969.25</v>
      </c>
      <c r="E279">
        <f>'Index CPR'!E279</f>
        <v>11923.65</v>
      </c>
      <c r="F279">
        <f>'Index CPR'!F279</f>
        <v>11946.75</v>
      </c>
      <c r="G279" s="12">
        <f>'Index CPR'!G279</f>
        <v>11946.550000000001</v>
      </c>
      <c r="H279" s="12">
        <f>'Index CPR'!H279</f>
        <v>11946.45</v>
      </c>
      <c r="I279" s="12">
        <f>'Index CPR'!I279</f>
        <v>11946.650000000001</v>
      </c>
      <c r="J279" s="12">
        <f t="shared" si="1139"/>
        <v>11946.45</v>
      </c>
      <c r="K279" s="12">
        <f t="shared" si="1140"/>
        <v>11946.650000000001</v>
      </c>
      <c r="L279" t="str">
        <f t="shared" ref="L279" si="1227">_xlfn.IFS(AND(J279&gt;K278),"Bullish",AND(J279&gt;J278,J279&lt;K278,K279&gt;K278),"Mod Bullish",K279&lt;J278,"Bearish",AND(K279&lt;K278,K279&gt;J278,J279&lt;J278),"Mod Bearish",AND(K279&lt;K278,J279&gt;J278),"Inside",AND(K279&gt;K278,J279&lt;J278),"Outside")</f>
        <v>Bullish</v>
      </c>
      <c r="M279" s="29">
        <f t="shared" ref="M279" si="1228">(K279-J279)*100/G279</f>
        <v>1.674123491725457E-3</v>
      </c>
      <c r="N279" s="13">
        <f t="shared" ref="N279" si="1229">(D279-E279)*100/G279</f>
        <v>0.38170015611201863</v>
      </c>
      <c r="O279" s="12">
        <f>'Index CPR'!N279</f>
        <v>31471</v>
      </c>
      <c r="P279" s="12">
        <f>'Index CPR'!O279</f>
        <v>31608.35</v>
      </c>
      <c r="Q279" s="12">
        <f>'Index CPR'!P279</f>
        <v>31428.05</v>
      </c>
      <c r="R279" s="12">
        <f>'Index CPR'!Q279</f>
        <v>31471.85</v>
      </c>
      <c r="S279" s="12">
        <f>'Index CPR'!R279</f>
        <v>31502.75</v>
      </c>
      <c r="T279" s="12">
        <f>'Index CPR'!S279</f>
        <v>31518.199999999997</v>
      </c>
      <c r="U279" s="12">
        <f>'Index CPR'!T279</f>
        <v>31487.300000000003</v>
      </c>
      <c r="V279" s="12">
        <f t="shared" si="1144"/>
        <v>31487.300000000003</v>
      </c>
      <c r="W279" s="12">
        <f t="shared" si="1145"/>
        <v>31518.199999999997</v>
      </c>
      <c r="X279" t="str">
        <f t="shared" ref="X279" si="1230">_xlfn.IFS(AND(V279&gt;W278),"Bullish",AND(V279&gt;V278,V279&lt;W278,W279&gt;W278),"Mod Bullish",W279&lt;V278,"Bearish",AND(W279&lt;W278,W279&gt;V278,V279&lt;V278),"Mod Bearish",AND(W279&lt;W278,V279&gt;V278),"Inside",AND(W279&gt;W278,V279&lt;V278),"Outside")</f>
        <v>Bullish</v>
      </c>
      <c r="Y279" s="29">
        <f t="shared" ref="Y279" si="1231">(W279-V279)*100/S279</f>
        <v>9.8086674972801352E-2</v>
      </c>
      <c r="Z279" s="12">
        <f t="shared" ref="Z279" si="1232">(P279-Q279)*100/S279</f>
        <v>0.5723309869773251</v>
      </c>
    </row>
    <row r="280" spans="1:26" x14ac:dyDescent="0.3">
      <c r="A280" s="39">
        <v>43651</v>
      </c>
      <c r="B280" s="10" t="s">
        <v>26</v>
      </c>
      <c r="C280">
        <f>'Index CPR'!C280</f>
        <v>11964.75</v>
      </c>
      <c r="D280">
        <f>'Index CPR'!D280</f>
        <v>11981.75</v>
      </c>
      <c r="E280">
        <f>'Index CPR'!E280</f>
        <v>11797.9</v>
      </c>
      <c r="F280">
        <f>'Index CPR'!F280</f>
        <v>11811.15</v>
      </c>
      <c r="G280" s="12">
        <f>'Index CPR'!G280</f>
        <v>11863.6</v>
      </c>
      <c r="H280" s="12">
        <f>'Index CPR'!H280</f>
        <v>11889.825000000001</v>
      </c>
      <c r="I280" s="12">
        <f>'Index CPR'!I280</f>
        <v>11837.375</v>
      </c>
      <c r="J280" s="12">
        <f t="shared" si="1139"/>
        <v>11837.375</v>
      </c>
      <c r="K280" s="12">
        <f t="shared" si="1140"/>
        <v>11889.825000000001</v>
      </c>
      <c r="L280" t="str">
        <f t="shared" ref="L280" si="1233">_xlfn.IFS(AND(J280&gt;K279),"Bullish",AND(J280&gt;J279,J280&lt;K279,K280&gt;K279),"Mod Bullish",K280&lt;J279,"Bearish",AND(K280&lt;K279,K280&gt;J279,J280&lt;J279),"Mod Bearish",AND(K280&lt;K279,J280&gt;J279),"Inside",AND(K280&gt;K279,J280&lt;J279),"Outside")</f>
        <v>Bearish</v>
      </c>
      <c r="M280" s="29">
        <f t="shared" ref="M280" si="1234">(K280-J280)*100/G280</f>
        <v>0.44210863481574503</v>
      </c>
      <c r="N280" s="13">
        <f t="shared" ref="N280" si="1235">(D280-E280)*100/G280</f>
        <v>1.5496982366229506</v>
      </c>
      <c r="O280" s="12">
        <f>'Index CPR'!N280</f>
        <v>31523.05</v>
      </c>
      <c r="P280" s="12">
        <f>'Index CPR'!O280</f>
        <v>31622.85</v>
      </c>
      <c r="Q280" s="12">
        <f>'Index CPR'!P280</f>
        <v>31323.25</v>
      </c>
      <c r="R280" s="12">
        <f>'Index CPR'!Q280</f>
        <v>31475.8</v>
      </c>
      <c r="S280" s="12">
        <f>'Index CPR'!R280</f>
        <v>31473.966666666664</v>
      </c>
      <c r="T280" s="12">
        <f>'Index CPR'!S280</f>
        <v>31473.05</v>
      </c>
      <c r="U280" s="12">
        <f>'Index CPR'!T280</f>
        <v>31474.883333333328</v>
      </c>
      <c r="V280" s="12">
        <f t="shared" si="1144"/>
        <v>31473.05</v>
      </c>
      <c r="W280" s="12">
        <f t="shared" si="1145"/>
        <v>31474.883333333328</v>
      </c>
      <c r="X280" t="str">
        <f t="shared" ref="X280" si="1236">_xlfn.IFS(AND(V280&gt;W279),"Bullish",AND(V280&gt;V279,V280&lt;W279,W280&gt;W279),"Mod Bullish",W280&lt;V279,"Bearish",AND(W280&lt;W279,W280&gt;V279,V280&lt;V279),"Mod Bearish",AND(W280&lt;W279,V280&gt;V279),"Inside",AND(W280&gt;W279,V280&lt;V279),"Outside")</f>
        <v>Bearish</v>
      </c>
      <c r="Y280" s="29">
        <f t="shared" ref="Y280" si="1237">(W280-V280)*100/S280</f>
        <v>5.8249198543827742E-3</v>
      </c>
      <c r="Z280" s="12">
        <f t="shared" ref="Z280" si="1238">(P280-Q280)*100/S280</f>
        <v>0.95189781184237521</v>
      </c>
    </row>
    <row r="281" spans="1:26" x14ac:dyDescent="0.3">
      <c r="A281" s="39">
        <v>43654</v>
      </c>
      <c r="B281" s="10" t="s">
        <v>27</v>
      </c>
      <c r="C281">
        <f>'Index CPR'!C281</f>
        <v>11770.4</v>
      </c>
      <c r="D281">
        <f>'Index CPR'!D281</f>
        <v>11771.9</v>
      </c>
      <c r="E281">
        <f>'Index CPR'!E281</f>
        <v>11523.3</v>
      </c>
      <c r="F281">
        <f>'Index CPR'!F281</f>
        <v>11558.6</v>
      </c>
      <c r="G281" s="12">
        <f>'Index CPR'!G281</f>
        <v>11617.933333333332</v>
      </c>
      <c r="H281" s="12">
        <f>'Index CPR'!H281</f>
        <v>11647.599999999999</v>
      </c>
      <c r="I281" s="12">
        <f>'Index CPR'!I281</f>
        <v>11588.266666666666</v>
      </c>
      <c r="J281" s="12">
        <f t="shared" ref="J281" si="1239">MIN(H281:I281)</f>
        <v>11588.266666666666</v>
      </c>
      <c r="K281" s="12">
        <f t="shared" ref="K281" si="1240">MAX(H281:I281)</f>
        <v>11647.599999999999</v>
      </c>
      <c r="L281" t="str">
        <f t="shared" ref="L281" si="1241">_xlfn.IFS(AND(J281&gt;K280),"Bullish",AND(J281&gt;J280,J281&lt;K280,K281&gt;K280),"Mod Bullish",K281&lt;J280,"Bearish",AND(K281&lt;K280,K281&gt;J280,J281&lt;J280),"Mod Bearish",AND(K281&lt;K280,J281&gt;J280),"Inside",AND(K281&gt;K280,J281&lt;J280),"Outside")</f>
        <v>Bearish</v>
      </c>
      <c r="M281" s="29">
        <f t="shared" ref="M281" si="1242">(K281-J281)*100/G281</f>
        <v>0.51070471512430893</v>
      </c>
      <c r="N281" s="13">
        <f t="shared" ref="N281" si="1243">(D281-E281)*100/G281</f>
        <v>2.1397953738186399</v>
      </c>
      <c r="O281" s="12">
        <f>'Index CPR'!N281</f>
        <v>31346.85</v>
      </c>
      <c r="P281" s="12">
        <f>'Index CPR'!O281</f>
        <v>31370.400000000001</v>
      </c>
      <c r="Q281" s="12">
        <f>'Index CPR'!P281</f>
        <v>30536.75</v>
      </c>
      <c r="R281" s="12">
        <f>'Index CPR'!Q281</f>
        <v>30603.85</v>
      </c>
      <c r="S281" s="12">
        <f>'Index CPR'!R281</f>
        <v>30837</v>
      </c>
      <c r="T281" s="12">
        <f>'Index CPR'!S281</f>
        <v>30953.575000000001</v>
      </c>
      <c r="U281" s="12">
        <f>'Index CPR'!T281</f>
        <v>30720.424999999999</v>
      </c>
      <c r="V281" s="12">
        <f t="shared" ref="V281" si="1244">MIN(T281:U281)</f>
        <v>30720.424999999999</v>
      </c>
      <c r="W281" s="12">
        <f t="shared" ref="W281" si="1245">MAX(T281:U281)</f>
        <v>30953.575000000001</v>
      </c>
      <c r="X281" t="str">
        <f t="shared" ref="X281" si="1246">_xlfn.IFS(AND(V281&gt;W280),"Bullish",AND(V281&gt;V280,V281&lt;W280,W281&gt;W280),"Mod Bullish",W281&lt;V280,"Bearish",AND(W281&lt;W280,W281&gt;V280,V281&lt;V280),"Mod Bearish",AND(W281&lt;W280,V281&gt;V280),"Inside",AND(W281&gt;W280,V281&lt;V280),"Outside")</f>
        <v>Bearish</v>
      </c>
      <c r="Y281" s="29">
        <f t="shared" ref="Y281" si="1247">(W281-V281)*100/S281</f>
        <v>0.7560722508674691</v>
      </c>
      <c r="Z281" s="12">
        <f t="shared" ref="Z281" si="1248">(P281-Q281)*100/S281</f>
        <v>2.7034082433440396</v>
      </c>
    </row>
    <row r="282" spans="1:26" x14ac:dyDescent="0.3">
      <c r="A282" s="39">
        <v>43655</v>
      </c>
      <c r="B282" s="10" t="s">
        <v>28</v>
      </c>
      <c r="C282">
        <f>'Index CPR'!C282</f>
        <v>11531.6</v>
      </c>
      <c r="D282">
        <f>'Index CPR'!D282</f>
        <v>11582.55</v>
      </c>
      <c r="E282">
        <f>'Index CPR'!E282</f>
        <v>11461</v>
      </c>
      <c r="F282">
        <f>'Index CPR'!F282</f>
        <v>11555.9</v>
      </c>
      <c r="G282" s="12">
        <f>'Index CPR'!G282</f>
        <v>11533.15</v>
      </c>
      <c r="H282" s="12">
        <f>'Index CPR'!H282</f>
        <v>11521.775</v>
      </c>
      <c r="I282" s="12">
        <f>'Index CPR'!I282</f>
        <v>11544.525</v>
      </c>
      <c r="J282" s="12">
        <f t="shared" ref="J282" si="1249">MIN(H282:I282)</f>
        <v>11521.775</v>
      </c>
      <c r="K282" s="12">
        <f t="shared" ref="K282" si="1250">MAX(H282:I282)</f>
        <v>11544.525</v>
      </c>
      <c r="L282" t="str">
        <f t="shared" ref="L282" si="1251">_xlfn.IFS(AND(J282&gt;K281),"Bullish",AND(J282&gt;J281,J282&lt;K281,K282&gt;K281),"Mod Bullish",K282&lt;J281,"Bearish",AND(K282&lt;K281,K282&gt;J281,J282&lt;J281),"Mod Bearish",AND(K282&lt;K281,J282&gt;J281),"Inside",AND(K282&gt;K281,J282&lt;J281),"Outside")</f>
        <v>Bearish</v>
      </c>
      <c r="M282" s="29">
        <f t="shared" ref="M282" si="1252">(K282-J282)*100/G282</f>
        <v>0.1972574708557506</v>
      </c>
      <c r="N282" s="13">
        <f t="shared" ref="N282" si="1253">(D282-E282)*100/G282</f>
        <v>1.0539184871435754</v>
      </c>
      <c r="O282" s="12">
        <f>'Index CPR'!N282</f>
        <v>30533.4</v>
      </c>
      <c r="P282" s="12">
        <f>'Index CPR'!O282</f>
        <v>30702.1</v>
      </c>
      <c r="Q282" s="12">
        <f>'Index CPR'!P282</f>
        <v>30346.7</v>
      </c>
      <c r="R282" s="12">
        <f>'Index CPR'!Q282</f>
        <v>30569.15</v>
      </c>
      <c r="S282" s="12">
        <f>'Index CPR'!R282</f>
        <v>30539.316666666669</v>
      </c>
      <c r="T282" s="12">
        <f>'Index CPR'!S282</f>
        <v>30524.400000000001</v>
      </c>
      <c r="U282" s="12">
        <f>'Index CPR'!T282</f>
        <v>30554.233333333337</v>
      </c>
      <c r="V282" s="12">
        <f t="shared" ref="V282" si="1254">MIN(T282:U282)</f>
        <v>30524.400000000001</v>
      </c>
      <c r="W282" s="12">
        <f t="shared" ref="W282" si="1255">MAX(T282:U282)</f>
        <v>30554.233333333337</v>
      </c>
      <c r="X282" t="str">
        <f t="shared" ref="X282" si="1256">_xlfn.IFS(AND(V282&gt;W281),"Bullish",AND(V282&gt;V281,V282&lt;W281,W282&gt;W281),"Mod Bullish",W282&lt;V281,"Bearish",AND(W282&lt;W281,W282&gt;V281,V282&lt;V281),"Mod Bearish",AND(W282&lt;W281,V282&gt;V281),"Inside",AND(W282&gt;W281,V282&lt;V281),"Outside")</f>
        <v>Bearish</v>
      </c>
      <c r="Y282" s="29">
        <f t="shared" ref="Y282" si="1257">(W282-V282)*100/S282</f>
        <v>9.7688280517090012E-2</v>
      </c>
      <c r="Z282" s="12">
        <f t="shared" ref="Z282" si="1258">(P282-Q282)*100/S282</f>
        <v>1.1637457506962263</v>
      </c>
    </row>
    <row r="283" spans="1:26" x14ac:dyDescent="0.3">
      <c r="A283" s="39">
        <v>43656</v>
      </c>
      <c r="B283" s="10" t="s">
        <v>29</v>
      </c>
      <c r="C283">
        <f>'Index CPR'!C283</f>
        <v>11536.15</v>
      </c>
      <c r="D283">
        <f>'Index CPR'!D283</f>
        <v>11593.7</v>
      </c>
      <c r="E283">
        <f>'Index CPR'!E283</f>
        <v>11475.65</v>
      </c>
      <c r="F283">
        <f>'Index CPR'!F283</f>
        <v>11498.9</v>
      </c>
      <c r="G283" s="12">
        <f>'Index CPR'!G283</f>
        <v>11522.75</v>
      </c>
      <c r="H283" s="12">
        <f>'Index CPR'!H283</f>
        <v>11534.674999999999</v>
      </c>
      <c r="I283" s="12">
        <f>'Index CPR'!I283</f>
        <v>11510.825000000001</v>
      </c>
      <c r="J283" s="12">
        <f t="shared" ref="J283" si="1259">MIN(H283:I283)</f>
        <v>11510.825000000001</v>
      </c>
      <c r="K283" s="12">
        <f t="shared" ref="K283" si="1260">MAX(H283:I283)</f>
        <v>11534.674999999999</v>
      </c>
      <c r="L283" t="str">
        <f t="shared" ref="L283" si="1261">_xlfn.IFS(AND(J283&gt;K282),"Bullish",AND(J283&gt;J282,J283&lt;K282,K283&gt;K282),"Mod Bullish",K283&lt;J282,"Bearish",AND(K283&lt;K282,K283&gt;J282,J283&lt;J282),"Mod Bearish",AND(K283&lt;K282,J283&gt;J282),"Inside",AND(K283&gt;K282,J283&lt;J282),"Outside")</f>
        <v>Mod Bearish</v>
      </c>
      <c r="M283" s="29">
        <f t="shared" ref="M283" si="1262">(K283-J283)*100/G283</f>
        <v>0.20698184027249175</v>
      </c>
      <c r="N283" s="13">
        <f t="shared" ref="N283" si="1263">(D283-E283)*100/G283</f>
        <v>1.0244950207198897</v>
      </c>
      <c r="O283" s="12">
        <f>'Index CPR'!N283</f>
        <v>30618.05</v>
      </c>
      <c r="P283" s="12">
        <f>'Index CPR'!O283</f>
        <v>30728.35</v>
      </c>
      <c r="Q283" s="12">
        <f>'Index CPR'!P283</f>
        <v>30428.6</v>
      </c>
      <c r="R283" s="12">
        <f>'Index CPR'!Q283</f>
        <v>30522.1</v>
      </c>
      <c r="S283" s="12">
        <f>'Index CPR'!R283</f>
        <v>30559.683333333331</v>
      </c>
      <c r="T283" s="12">
        <f>'Index CPR'!S283</f>
        <v>30578.474999999999</v>
      </c>
      <c r="U283" s="12">
        <f>'Index CPR'!T283</f>
        <v>30540.891666666663</v>
      </c>
      <c r="V283" s="12">
        <f t="shared" ref="V283" si="1264">MIN(T283:U283)</f>
        <v>30540.891666666663</v>
      </c>
      <c r="W283" s="12">
        <f t="shared" ref="W283" si="1265">MAX(T283:U283)</f>
        <v>30578.474999999999</v>
      </c>
      <c r="X283" t="str">
        <f t="shared" ref="X283" si="1266">_xlfn.IFS(AND(V283&gt;W282),"Bullish",AND(V283&gt;V282,V283&lt;W282,W283&gt;W282),"Mod Bullish",W283&lt;V282,"Bearish",AND(W283&lt;W282,W283&gt;V282,V283&lt;V282),"Mod Bearish",AND(W283&lt;W282,V283&gt;V282),"Inside",AND(W283&gt;W282,V283&lt;V282),"Outside")</f>
        <v>Mod Bullish</v>
      </c>
      <c r="Y283" s="29">
        <f t="shared" ref="Y283" si="1267">(W283-V283)*100/S283</f>
        <v>0.12298338606258168</v>
      </c>
      <c r="Z283" s="12">
        <f t="shared" ref="Z283" si="1268">(P283-Q283)*100/S283</f>
        <v>0.98086749371857596</v>
      </c>
    </row>
    <row r="284" spans="1:26" x14ac:dyDescent="0.3">
      <c r="A284" s="39">
        <v>43657</v>
      </c>
      <c r="B284" s="10" t="s">
        <v>30</v>
      </c>
      <c r="C284">
        <f>'Index CPR'!C284</f>
        <v>11561.45</v>
      </c>
      <c r="D284">
        <f>'Index CPR'!D284</f>
        <v>11599</v>
      </c>
      <c r="E284">
        <f>'Index CPR'!E284</f>
        <v>11519.5</v>
      </c>
      <c r="F284">
        <f>'Index CPR'!F284</f>
        <v>11582.9</v>
      </c>
      <c r="G284" s="12">
        <f>'Index CPR'!G284</f>
        <v>11567.133333333333</v>
      </c>
      <c r="H284" s="12">
        <f>'Index CPR'!H284</f>
        <v>11559.25</v>
      </c>
      <c r="I284" s="12">
        <f>'Index CPR'!I284</f>
        <v>11575.016666666666</v>
      </c>
      <c r="J284" s="12">
        <f t="shared" ref="J284" si="1269">MIN(H284:I284)</f>
        <v>11559.25</v>
      </c>
      <c r="K284" s="12">
        <f t="shared" ref="K284" si="1270">MAX(H284:I284)</f>
        <v>11575.016666666666</v>
      </c>
      <c r="L284" t="str">
        <f t="shared" ref="L284" si="1271">_xlfn.IFS(AND(J284&gt;K283),"Bullish",AND(J284&gt;J283,J284&lt;K283,K284&gt;K283),"Mod Bullish",K284&lt;J283,"Bearish",AND(K284&lt;K283,K284&gt;J283,J284&lt;J283),"Mod Bearish",AND(K284&lt;K283,J284&gt;J283),"Inside",AND(K284&gt;K283,J284&lt;J283),"Outside")</f>
        <v>Bullish</v>
      </c>
      <c r="M284" s="29">
        <f t="shared" ref="M284" si="1272">(K284-J284)*100/G284</f>
        <v>0.13630573982605679</v>
      </c>
      <c r="N284" s="13">
        <f t="shared" ref="N284" si="1273">(D284-E284)*100/G284</f>
        <v>0.6872921553597261</v>
      </c>
      <c r="O284" s="12">
        <f>'Index CPR'!N284</f>
        <v>30707</v>
      </c>
      <c r="P284" s="12">
        <f>'Index CPR'!O284</f>
        <v>30788.05</v>
      </c>
      <c r="Q284" s="12">
        <f>'Index CPR'!P284</f>
        <v>30565.35</v>
      </c>
      <c r="R284" s="12">
        <f>'Index CPR'!Q284</f>
        <v>30716.55</v>
      </c>
      <c r="S284" s="12">
        <f>'Index CPR'!R284</f>
        <v>30689.983333333334</v>
      </c>
      <c r="T284" s="12">
        <f>'Index CPR'!S284</f>
        <v>30676.699999999997</v>
      </c>
      <c r="U284" s="12">
        <f>'Index CPR'!T284</f>
        <v>30703.26666666667</v>
      </c>
      <c r="V284" s="12">
        <f t="shared" ref="V284" si="1274">MIN(T284:U284)</f>
        <v>30676.699999999997</v>
      </c>
      <c r="W284" s="12">
        <f t="shared" ref="W284" si="1275">MAX(T284:U284)</f>
        <v>30703.26666666667</v>
      </c>
      <c r="X284" t="str">
        <f t="shared" ref="X284" si="1276">_xlfn.IFS(AND(V284&gt;W283),"Bullish",AND(V284&gt;V283,V284&lt;W283,W284&gt;W283),"Mod Bullish",W284&lt;V283,"Bearish",AND(W284&lt;W283,W284&gt;V283,V284&lt;V283),"Mod Bearish",AND(W284&lt;W283,V284&gt;V283),"Inside",AND(W284&gt;W283,V284&lt;V283),"Outside")</f>
        <v>Bullish</v>
      </c>
      <c r="Y284" s="29">
        <f t="shared" ref="Y284" si="1277">(W284-V284)*100/S284</f>
        <v>8.6564617445777828E-2</v>
      </c>
      <c r="Z284" s="12">
        <f t="shared" ref="Z284" si="1278">(P284-Q284)*100/S284</f>
        <v>0.72564392616700912</v>
      </c>
    </row>
    <row r="285" spans="1:26" x14ac:dyDescent="0.3">
      <c r="A285" s="39">
        <v>43658</v>
      </c>
      <c r="B285" s="10" t="s">
        <v>26</v>
      </c>
      <c r="C285">
        <f>'Index CPR'!C285</f>
        <v>11601.15</v>
      </c>
      <c r="D285">
        <f>'Index CPR'!D285</f>
        <v>11639.55</v>
      </c>
      <c r="E285">
        <f>'Index CPR'!E285</f>
        <v>11538.6</v>
      </c>
      <c r="F285">
        <f>'Index CPR'!F285</f>
        <v>11552.5</v>
      </c>
      <c r="G285" s="12">
        <f>'Index CPR'!G285</f>
        <v>11576.883333333333</v>
      </c>
      <c r="H285" s="12">
        <f>'Index CPR'!H285</f>
        <v>11589.075000000001</v>
      </c>
      <c r="I285" s="12">
        <f>'Index CPR'!I285</f>
        <v>11564.691666666666</v>
      </c>
      <c r="J285" s="12">
        <f t="shared" ref="J285" si="1279">MIN(H285:I285)</f>
        <v>11564.691666666666</v>
      </c>
      <c r="K285" s="12">
        <f t="shared" ref="K285" si="1280">MAX(H285:I285)</f>
        <v>11589.075000000001</v>
      </c>
      <c r="L285" t="str">
        <f t="shared" ref="L285" si="1281">_xlfn.IFS(AND(J285&gt;K284),"Bullish",AND(J285&gt;J284,J285&lt;K284,K285&gt;K284),"Mod Bullish",K285&lt;J284,"Bearish",AND(K285&lt;K284,K285&gt;J284,J285&lt;J284),"Mod Bearish",AND(K285&lt;K284,J285&gt;J284),"Inside",AND(K285&gt;K284,J285&lt;J284),"Outside")</f>
        <v>Mod Bullish</v>
      </c>
      <c r="M285" s="29">
        <f t="shared" ref="M285" si="1282">(K285-J285)*100/G285</f>
        <v>0.21062087810048213</v>
      </c>
      <c r="N285" s="13">
        <f t="shared" ref="N285" si="1283">(D285-E285)*100/G285</f>
        <v>0.87199634904615009</v>
      </c>
      <c r="O285" s="12">
        <f>'Index CPR'!N285</f>
        <v>30789.75</v>
      </c>
      <c r="P285" s="12">
        <f>'Index CPR'!O285</f>
        <v>30870.95</v>
      </c>
      <c r="Q285" s="12">
        <f>'Index CPR'!P285</f>
        <v>30548.3</v>
      </c>
      <c r="R285" s="12">
        <f>'Index CPR'!Q285</f>
        <v>30601.45</v>
      </c>
      <c r="S285" s="12">
        <f>'Index CPR'!R285</f>
        <v>30673.566666666666</v>
      </c>
      <c r="T285" s="12">
        <f>'Index CPR'!S285</f>
        <v>30709.625</v>
      </c>
      <c r="U285" s="12">
        <f>'Index CPR'!T285</f>
        <v>30637.508333333331</v>
      </c>
      <c r="V285" s="12">
        <f t="shared" ref="V285" si="1284">MIN(T285:U285)</f>
        <v>30637.508333333331</v>
      </c>
      <c r="W285" s="12">
        <f t="shared" ref="W285" si="1285">MAX(T285:U285)</f>
        <v>30709.625</v>
      </c>
      <c r="X285" t="str">
        <f t="shared" ref="X285" si="1286">_xlfn.IFS(AND(V285&gt;W284),"Bullish",AND(V285&gt;V284,V285&lt;W284,W285&gt;W284),"Mod Bullish",W285&lt;V284,"Bearish",AND(W285&lt;W284,W285&gt;V284,V285&lt;V284),"Mod Bearish",AND(W285&lt;W284,V285&gt;V284),"Inside",AND(W285&gt;W284,V285&lt;V284),"Outside")</f>
        <v>Outside</v>
      </c>
      <c r="Y285" s="29">
        <f t="shared" ref="Y285" si="1287">(W285-V285)*100/S285</f>
        <v>0.23511014369593561</v>
      </c>
      <c r="Z285" s="12">
        <f t="shared" ref="Z285" si="1288">(P285-Q285)*100/S285</f>
        <v>1.0518828915667935</v>
      </c>
    </row>
    <row r="286" spans="1:26" x14ac:dyDescent="0.3">
      <c r="A286" s="39">
        <v>43661</v>
      </c>
      <c r="B286" s="10" t="s">
        <v>27</v>
      </c>
      <c r="C286">
        <f>'Index CPR'!C286</f>
        <v>11614.75</v>
      </c>
      <c r="D286">
        <f>'Index CPR'!D286</f>
        <v>11618.4</v>
      </c>
      <c r="E286">
        <f>'Index CPR'!E286</f>
        <v>11532.3</v>
      </c>
      <c r="F286">
        <f>'Index CPR'!F286</f>
        <v>11588.35</v>
      </c>
      <c r="G286" s="12">
        <f>'Index CPR'!G286</f>
        <v>11579.683333333332</v>
      </c>
      <c r="H286" s="12">
        <f>'Index CPR'!H286</f>
        <v>11575.349999999999</v>
      </c>
      <c r="I286" s="12">
        <f>'Index CPR'!I286</f>
        <v>11584.016666666666</v>
      </c>
      <c r="J286" s="12">
        <f t="shared" ref="J286" si="1289">MIN(H286:I286)</f>
        <v>11575.349999999999</v>
      </c>
      <c r="K286" s="12">
        <f t="shared" ref="K286" si="1290">MAX(H286:I286)</f>
        <v>11584.016666666666</v>
      </c>
      <c r="L286" t="str">
        <f t="shared" ref="L286" si="1291">_xlfn.IFS(AND(J286&gt;K285),"Bullish",AND(J286&gt;J285,J286&lt;K285,K286&gt;K285),"Mod Bullish",K286&lt;J285,"Bearish",AND(K286&lt;K285,K286&gt;J285,J286&lt;J285),"Mod Bearish",AND(K286&lt;K285,J286&gt;J285),"Inside",AND(K286&gt;K285,J286&lt;J285),"Outside")</f>
        <v>Inside</v>
      </c>
      <c r="M286" s="29">
        <f t="shared" ref="M286" si="1292">(K286-J286)*100/G286</f>
        <v>7.48437277358006E-2</v>
      </c>
      <c r="N286" s="13">
        <f t="shared" ref="N286" si="1293">(D286-E286)*100/G286</f>
        <v>0.74354364900594894</v>
      </c>
      <c r="O286" s="12">
        <f>'Index CPR'!N286</f>
        <v>30688.85</v>
      </c>
      <c r="P286" s="12">
        <f>'Index CPR'!O286</f>
        <v>30695.7</v>
      </c>
      <c r="Q286" s="12">
        <f>'Index CPR'!P286</f>
        <v>30334.2</v>
      </c>
      <c r="R286" s="12">
        <f>'Index CPR'!Q286</f>
        <v>30445.95</v>
      </c>
      <c r="S286" s="12">
        <f>'Index CPR'!R286</f>
        <v>30491.95</v>
      </c>
      <c r="T286" s="12">
        <f>'Index CPR'!S286</f>
        <v>30514.95</v>
      </c>
      <c r="U286" s="12">
        <f>'Index CPR'!T286</f>
        <v>30468.95</v>
      </c>
      <c r="V286" s="12">
        <f t="shared" ref="V286" si="1294">MIN(T286:U286)</f>
        <v>30468.95</v>
      </c>
      <c r="W286" s="12">
        <f t="shared" ref="W286" si="1295">MAX(T286:U286)</f>
        <v>30514.95</v>
      </c>
      <c r="X286" t="str">
        <f t="shared" ref="X286" si="1296">_xlfn.IFS(AND(V286&gt;W285),"Bullish",AND(V286&gt;V285,V286&lt;W285,W286&gt;W285),"Mod Bullish",W286&lt;V285,"Bearish",AND(W286&lt;W285,W286&gt;V285,V286&lt;V285),"Mod Bearish",AND(W286&lt;W285,V286&gt;V285),"Inside",AND(W286&gt;W285,V286&lt;V285),"Outside")</f>
        <v>Bearish</v>
      </c>
      <c r="Y286" s="29">
        <f t="shared" ref="Y286" si="1297">(W286-V286)*100/S286</f>
        <v>0.150859489143856</v>
      </c>
      <c r="Z286" s="12">
        <f t="shared" ref="Z286" si="1298">(P286-Q286)*100/S286</f>
        <v>1.1855588114239988</v>
      </c>
    </row>
    <row r="287" spans="1:26" x14ac:dyDescent="0.3">
      <c r="A287" s="39">
        <v>43662</v>
      </c>
      <c r="B287" s="10" t="s">
        <v>28</v>
      </c>
      <c r="C287">
        <f>'Index CPR'!C287</f>
        <v>11596.65</v>
      </c>
      <c r="D287">
        <f>'Index CPR'!D287</f>
        <v>11670.05</v>
      </c>
      <c r="E287">
        <f>'Index CPR'!E287</f>
        <v>11573.95</v>
      </c>
      <c r="F287">
        <f>'Index CPR'!F287</f>
        <v>11662.6</v>
      </c>
      <c r="G287" s="12">
        <f>'Index CPR'!G287</f>
        <v>11635.533333333333</v>
      </c>
      <c r="H287" s="12">
        <f>'Index CPR'!H287</f>
        <v>11622</v>
      </c>
      <c r="I287" s="12">
        <f>'Index CPR'!I287</f>
        <v>11649.066666666666</v>
      </c>
      <c r="J287" s="12">
        <f t="shared" ref="J287" si="1299">MIN(H287:I287)</f>
        <v>11622</v>
      </c>
      <c r="K287" s="12">
        <f t="shared" ref="K287" si="1300">MAX(H287:I287)</f>
        <v>11649.066666666666</v>
      </c>
      <c r="L287" t="str">
        <f t="shared" ref="L287" si="1301">_xlfn.IFS(AND(J287&gt;K286),"Bullish",AND(J287&gt;J286,J287&lt;K286,K287&gt;K286),"Mod Bullish",K287&lt;J286,"Bearish",AND(K287&lt;K286,K287&gt;J286,J287&lt;J286),"Mod Bearish",AND(K287&lt;K286,J287&gt;J286),"Inside",AND(K287&gt;K286,J287&lt;J286),"Outside")</f>
        <v>Bullish</v>
      </c>
      <c r="M287" s="29">
        <f t="shared" ref="M287" si="1302">(K287-J287)*100/G287</f>
        <v>0.23262076512750338</v>
      </c>
      <c r="N287" s="13">
        <f t="shared" ref="N287" si="1303">(D287-E287)*100/G287</f>
        <v>0.82591830771256913</v>
      </c>
      <c r="O287" s="12">
        <f>'Index CPR'!N287</f>
        <v>30532.65</v>
      </c>
      <c r="P287" s="12">
        <f>'Index CPR'!O287</f>
        <v>30635</v>
      </c>
      <c r="Q287" s="12">
        <f>'Index CPR'!P287</f>
        <v>30429.9</v>
      </c>
      <c r="R287" s="12">
        <f>'Index CPR'!Q287</f>
        <v>30570.799999999999</v>
      </c>
      <c r="S287" s="12">
        <f>'Index CPR'!R287</f>
        <v>30545.233333333334</v>
      </c>
      <c r="T287" s="12">
        <f>'Index CPR'!S287</f>
        <v>30532.45</v>
      </c>
      <c r="U287" s="12">
        <f>'Index CPR'!T287</f>
        <v>30558.016666666666</v>
      </c>
      <c r="V287" s="12">
        <f t="shared" ref="V287" si="1304">MIN(T287:U287)</f>
        <v>30532.45</v>
      </c>
      <c r="W287" s="12">
        <f t="shared" ref="W287" si="1305">MAX(T287:U287)</f>
        <v>30558.016666666666</v>
      </c>
      <c r="X287" t="str">
        <f t="shared" ref="X287" si="1306">_xlfn.IFS(AND(V287&gt;W286),"Bullish",AND(V287&gt;V286,V287&lt;W286,W287&gt;W286),"Mod Bullish",W287&lt;V286,"Bearish",AND(W287&lt;W286,W287&gt;V286,V287&lt;V286),"Mod Bearish",AND(W287&lt;W286,V287&gt;V286),"Inside",AND(W287&gt;W286,V287&lt;V286),"Outside")</f>
        <v>Bullish</v>
      </c>
      <c r="Y287" s="29">
        <f t="shared" ref="Y287" si="1307">(W287-V287)*100/S287</f>
        <v>8.3701002993371673E-2</v>
      </c>
      <c r="Z287" s="12">
        <f t="shared" ref="Z287" si="1308">(P287-Q287)*100/S287</f>
        <v>0.67146319611242744</v>
      </c>
    </row>
    <row r="288" spans="1:26" x14ac:dyDescent="0.3">
      <c r="A288" s="39">
        <v>43663</v>
      </c>
      <c r="B288" s="10" t="s">
        <v>29</v>
      </c>
      <c r="C288">
        <f>'Index CPR'!C288</f>
        <v>11670.75</v>
      </c>
      <c r="D288">
        <f>'Index CPR'!D288</f>
        <v>11706.65</v>
      </c>
      <c r="E288">
        <f>'Index CPR'!E288</f>
        <v>11651.15</v>
      </c>
      <c r="F288">
        <f>'Index CPR'!F288</f>
        <v>11687.5</v>
      </c>
      <c r="G288" s="12">
        <f>'Index CPR'!G288</f>
        <v>11681.766666666668</v>
      </c>
      <c r="H288" s="12">
        <f>'Index CPR'!H288</f>
        <v>11678.9</v>
      </c>
      <c r="I288" s="12">
        <f>'Index CPR'!I288</f>
        <v>11684.633333333337</v>
      </c>
      <c r="J288" s="12">
        <f t="shared" ref="J288" si="1309">MIN(H288:I288)</f>
        <v>11678.9</v>
      </c>
      <c r="K288" s="12">
        <f t="shared" ref="K288" si="1310">MAX(H288:I288)</f>
        <v>11684.633333333337</v>
      </c>
      <c r="L288" t="str">
        <f t="shared" ref="L288" si="1311">_xlfn.IFS(AND(J288&gt;K287),"Bullish",AND(J288&gt;J287,J288&lt;K287,K288&gt;K287),"Mod Bullish",K288&lt;J287,"Bearish",AND(K288&lt;K287,K288&gt;J287,J288&lt;J287),"Mod Bearish",AND(K288&lt;K287,J288&gt;J287),"Inside",AND(K288&gt;K287,J288&lt;J287),"Outside")</f>
        <v>Bullish</v>
      </c>
      <c r="M288" s="29">
        <f t="shared" ref="M288" si="1312">(K288-J288)*100/G288</f>
        <v>4.907933446143032E-2</v>
      </c>
      <c r="N288" s="13">
        <f t="shared" ref="N288" si="1313">(D288-E288)*100/G288</f>
        <v>0.47509937138503588</v>
      </c>
      <c r="O288" s="12">
        <f>'Index CPR'!N288</f>
        <v>30622.25</v>
      </c>
      <c r="P288" s="12">
        <f>'Index CPR'!O288</f>
        <v>30799.7</v>
      </c>
      <c r="Q288" s="12">
        <f>'Index CPR'!P288</f>
        <v>30568.3</v>
      </c>
      <c r="R288" s="12">
        <f>'Index CPR'!Q288</f>
        <v>30735.5</v>
      </c>
      <c r="S288" s="12">
        <f>'Index CPR'!R288</f>
        <v>30701.166666666668</v>
      </c>
      <c r="T288" s="12">
        <f>'Index CPR'!S288</f>
        <v>30684</v>
      </c>
      <c r="U288" s="12">
        <f>'Index CPR'!T288</f>
        <v>30718.333333333336</v>
      </c>
      <c r="V288" s="12">
        <f t="shared" ref="V288" si="1314">MIN(T288:U288)</f>
        <v>30684</v>
      </c>
      <c r="W288" s="12">
        <f t="shared" ref="W288" si="1315">MAX(T288:U288)</f>
        <v>30718.333333333336</v>
      </c>
      <c r="X288" t="str">
        <f t="shared" ref="X288" si="1316">_xlfn.IFS(AND(V288&gt;W287),"Bullish",AND(V288&gt;V287,V288&lt;W287,W288&gt;W287),"Mod Bullish",W288&lt;V287,"Bearish",AND(W288&lt;W287,W288&gt;V287,V288&lt;V287),"Mod Bearish",AND(W288&lt;W287,V288&gt;V287),"Inside",AND(W288&gt;W287,V288&lt;V287),"Outside")</f>
        <v>Bullish</v>
      </c>
      <c r="Y288" s="29">
        <f t="shared" ref="Y288" si="1317">(W288-V288)*100/S288</f>
        <v>0.11183071218792692</v>
      </c>
      <c r="Z288" s="12">
        <f t="shared" ref="Z288" si="1318">(P288-Q288)*100/S288</f>
        <v>0.75371728544518324</v>
      </c>
    </row>
    <row r="289" spans="1:26" x14ac:dyDescent="0.3">
      <c r="A289" s="39">
        <v>43664</v>
      </c>
      <c r="B289" s="10" t="s">
        <v>30</v>
      </c>
      <c r="C289">
        <f>'Index CPR'!C289</f>
        <v>11675.6</v>
      </c>
      <c r="D289">
        <f>'Index CPR'!D289</f>
        <v>11677.15</v>
      </c>
      <c r="E289">
        <f>'Index CPR'!E289</f>
        <v>11582.4</v>
      </c>
      <c r="F289">
        <f>'Index CPR'!F289</f>
        <v>11596.9</v>
      </c>
      <c r="G289" s="12">
        <f>'Index CPR'!G289</f>
        <v>11618.816666666666</v>
      </c>
      <c r="H289" s="12">
        <f>'Index CPR'!H289</f>
        <v>11629.775</v>
      </c>
      <c r="I289" s="12">
        <f>'Index CPR'!I289</f>
        <v>11607.858333333332</v>
      </c>
      <c r="J289" s="12">
        <f t="shared" ref="J289" si="1319">MIN(H289:I289)</f>
        <v>11607.858333333332</v>
      </c>
      <c r="K289" s="12">
        <f t="shared" ref="K289" si="1320">MAX(H289:I289)</f>
        <v>11629.775</v>
      </c>
      <c r="L289" t="str">
        <f t="shared" ref="L289" si="1321">_xlfn.IFS(AND(J289&gt;K288),"Bullish",AND(J289&gt;J288,J289&lt;K288,K289&gt;K288),"Mod Bullish",K289&lt;J288,"Bearish",AND(K289&lt;K288,K289&gt;J288,J289&lt;J288),"Mod Bearish",AND(K289&lt;K288,J289&gt;J288),"Inside",AND(K289&gt;K288,J289&lt;J288),"Outside")</f>
        <v>Bearish</v>
      </c>
      <c r="M289" s="29">
        <f t="shared" ref="M289" si="1322">(K289-J289)*100/G289</f>
        <v>0.18863079860399909</v>
      </c>
      <c r="N289" s="13">
        <f t="shared" ref="N289" si="1323">(D289-E289)*100/G289</f>
        <v>0.81548752096096999</v>
      </c>
      <c r="O289" s="12">
        <f>'Index CPR'!N289</f>
        <v>30705.8</v>
      </c>
      <c r="P289" s="12">
        <f>'Index CPR'!O289</f>
        <v>30769.35</v>
      </c>
      <c r="Q289" s="12">
        <f>'Index CPR'!P289</f>
        <v>30378.6</v>
      </c>
      <c r="R289" s="12">
        <f>'Index CPR'!Q289</f>
        <v>30430.6</v>
      </c>
      <c r="S289" s="12">
        <f>'Index CPR'!R289</f>
        <v>30526.183333333331</v>
      </c>
      <c r="T289" s="12">
        <f>'Index CPR'!S289</f>
        <v>30573.974999999999</v>
      </c>
      <c r="U289" s="12">
        <f>'Index CPR'!T289</f>
        <v>30478.391666666663</v>
      </c>
      <c r="V289" s="12">
        <f t="shared" ref="V289" si="1324">MIN(T289:U289)</f>
        <v>30478.391666666663</v>
      </c>
      <c r="W289" s="12">
        <f t="shared" ref="W289" si="1325">MAX(T289:U289)</f>
        <v>30573.974999999999</v>
      </c>
      <c r="X289" t="str">
        <f t="shared" ref="X289" si="1326">_xlfn.IFS(AND(V289&gt;W288),"Bullish",AND(V289&gt;V288,V289&lt;W288,W289&gt;W288),"Mod Bullish",W289&lt;V288,"Bearish",AND(W289&lt;W288,W289&gt;V288,V289&lt;V288),"Mod Bearish",AND(W289&lt;W288,V289&gt;V288),"Inside",AND(W289&gt;W288,V289&lt;V288),"Outside")</f>
        <v>Bearish</v>
      </c>
      <c r="Y289" s="29">
        <f t="shared" ref="Y289" si="1327">(W289-V289)*100/S289</f>
        <v>0.31311917474125467</v>
      </c>
      <c r="Z289" s="12">
        <f t="shared" ref="Z289" si="1328">(P289-Q289)*100/S289</f>
        <v>1.2800486576823942</v>
      </c>
    </row>
    <row r="290" spans="1:26" x14ac:dyDescent="0.3">
      <c r="A290" s="39">
        <v>43665</v>
      </c>
      <c r="B290" s="10" t="s">
        <v>26</v>
      </c>
      <c r="C290">
        <f>'Index CPR'!C290</f>
        <v>0</v>
      </c>
      <c r="D290">
        <f>'Index CPR'!D290</f>
        <v>0</v>
      </c>
      <c r="E290">
        <f>'Index CPR'!E290</f>
        <v>0</v>
      </c>
      <c r="F290">
        <f>'Index CPR'!F290</f>
        <v>0</v>
      </c>
      <c r="G290" s="12">
        <f>'Index CPR'!G290</f>
        <v>0</v>
      </c>
      <c r="H290" s="12">
        <f>'Index CPR'!H290</f>
        <v>0</v>
      </c>
      <c r="I290" s="12">
        <f>'Index CPR'!I290</f>
        <v>0</v>
      </c>
      <c r="J290" s="12">
        <f t="shared" ref="J290:J353" si="1329">MIN(H290:I290)</f>
        <v>0</v>
      </c>
      <c r="K290" s="12">
        <f t="shared" ref="K290:K353" si="1330">MAX(H290:I290)</f>
        <v>0</v>
      </c>
      <c r="O290" s="12">
        <f>'Index CPR'!N290</f>
        <v>0</v>
      </c>
      <c r="P290" s="12">
        <f>'Index CPR'!O290</f>
        <v>0</v>
      </c>
      <c r="Q290" s="12">
        <f>'Index CPR'!P290</f>
        <v>0</v>
      </c>
      <c r="R290" s="12">
        <f>'Index CPR'!Q290</f>
        <v>0</v>
      </c>
      <c r="S290" s="12">
        <f>'Index CPR'!R290</f>
        <v>0</v>
      </c>
      <c r="T290" s="12">
        <f>'Index CPR'!S290</f>
        <v>0</v>
      </c>
      <c r="U290" s="12">
        <f>'Index CPR'!T290</f>
        <v>0</v>
      </c>
      <c r="V290" s="12">
        <f t="shared" ref="V290:V353" si="1331">MIN(T290:U290)</f>
        <v>0</v>
      </c>
      <c r="W290" s="12">
        <f t="shared" ref="W290:W353" si="1332">MAX(T290:U290)</f>
        <v>0</v>
      </c>
    </row>
    <row r="291" spans="1:26" x14ac:dyDescent="0.3">
      <c r="A291" s="39">
        <v>43668</v>
      </c>
      <c r="B291" s="10" t="s">
        <v>27</v>
      </c>
      <c r="C291">
        <f>'Index CPR'!C291</f>
        <v>0</v>
      </c>
      <c r="D291">
        <f>'Index CPR'!D291</f>
        <v>0</v>
      </c>
      <c r="E291">
        <f>'Index CPR'!E291</f>
        <v>0</v>
      </c>
      <c r="F291">
        <f>'Index CPR'!F291</f>
        <v>0</v>
      </c>
      <c r="G291" s="12">
        <f>'Index CPR'!G291</f>
        <v>0</v>
      </c>
      <c r="H291" s="12">
        <f>'Index CPR'!H291</f>
        <v>0</v>
      </c>
      <c r="I291" s="12">
        <f>'Index CPR'!I291</f>
        <v>0</v>
      </c>
      <c r="J291" s="12">
        <f t="shared" si="1329"/>
        <v>0</v>
      </c>
      <c r="K291" s="12">
        <f t="shared" si="1330"/>
        <v>0</v>
      </c>
      <c r="O291" s="12">
        <f>'Index CPR'!N291</f>
        <v>0</v>
      </c>
      <c r="P291" s="12">
        <f>'Index CPR'!O291</f>
        <v>0</v>
      </c>
      <c r="Q291" s="12">
        <f>'Index CPR'!P291</f>
        <v>0</v>
      </c>
      <c r="R291" s="12">
        <f>'Index CPR'!Q291</f>
        <v>0</v>
      </c>
      <c r="S291" s="12">
        <f>'Index CPR'!R291</f>
        <v>0</v>
      </c>
      <c r="T291" s="12">
        <f>'Index CPR'!S291</f>
        <v>0</v>
      </c>
      <c r="U291" s="12">
        <f>'Index CPR'!T291</f>
        <v>0</v>
      </c>
      <c r="V291" s="12">
        <f t="shared" si="1331"/>
        <v>0</v>
      </c>
      <c r="W291" s="12">
        <f t="shared" si="1332"/>
        <v>0</v>
      </c>
    </row>
    <row r="292" spans="1:26" x14ac:dyDescent="0.3">
      <c r="A292" s="39">
        <v>43669</v>
      </c>
      <c r="B292" s="10" t="s">
        <v>28</v>
      </c>
      <c r="C292">
        <f>'Index CPR'!C292</f>
        <v>0</v>
      </c>
      <c r="D292">
        <f>'Index CPR'!D292</f>
        <v>0</v>
      </c>
      <c r="E292">
        <f>'Index CPR'!E292</f>
        <v>0</v>
      </c>
      <c r="F292">
        <f>'Index CPR'!F292</f>
        <v>0</v>
      </c>
      <c r="G292" s="12">
        <f>'Index CPR'!G292</f>
        <v>0</v>
      </c>
      <c r="H292" s="12">
        <f>'Index CPR'!H292</f>
        <v>0</v>
      </c>
      <c r="I292" s="12">
        <f>'Index CPR'!I292</f>
        <v>0</v>
      </c>
      <c r="J292" s="12">
        <f t="shared" si="1329"/>
        <v>0</v>
      </c>
      <c r="K292" s="12">
        <f t="shared" si="1330"/>
        <v>0</v>
      </c>
      <c r="O292" s="12">
        <f>'Index CPR'!N292</f>
        <v>0</v>
      </c>
      <c r="P292" s="12">
        <f>'Index CPR'!O292</f>
        <v>0</v>
      </c>
      <c r="Q292" s="12">
        <f>'Index CPR'!P292</f>
        <v>0</v>
      </c>
      <c r="R292" s="12">
        <f>'Index CPR'!Q292</f>
        <v>0</v>
      </c>
      <c r="S292" s="12">
        <f>'Index CPR'!R292</f>
        <v>0</v>
      </c>
      <c r="T292" s="12">
        <f>'Index CPR'!S292</f>
        <v>0</v>
      </c>
      <c r="U292" s="12">
        <f>'Index CPR'!T292</f>
        <v>0</v>
      </c>
      <c r="V292" s="12">
        <f t="shared" si="1331"/>
        <v>0</v>
      </c>
      <c r="W292" s="12">
        <f t="shared" si="1332"/>
        <v>0</v>
      </c>
    </row>
    <row r="293" spans="1:26" x14ac:dyDescent="0.3">
      <c r="A293" s="39">
        <v>43670</v>
      </c>
      <c r="B293" s="10" t="s">
        <v>29</v>
      </c>
      <c r="C293">
        <f>'Index CPR'!C293</f>
        <v>0</v>
      </c>
      <c r="D293">
        <f>'Index CPR'!D293</f>
        <v>0</v>
      </c>
      <c r="E293">
        <f>'Index CPR'!E293</f>
        <v>0</v>
      </c>
      <c r="F293">
        <f>'Index CPR'!F293</f>
        <v>0</v>
      </c>
      <c r="G293" s="12">
        <f>'Index CPR'!G293</f>
        <v>0</v>
      </c>
      <c r="H293" s="12">
        <f>'Index CPR'!H293</f>
        <v>0</v>
      </c>
      <c r="I293" s="12">
        <f>'Index CPR'!I293</f>
        <v>0</v>
      </c>
      <c r="J293" s="12">
        <f t="shared" si="1329"/>
        <v>0</v>
      </c>
      <c r="K293" s="12">
        <f t="shared" si="1330"/>
        <v>0</v>
      </c>
      <c r="O293" s="12">
        <f>'Index CPR'!N293</f>
        <v>0</v>
      </c>
      <c r="P293" s="12">
        <f>'Index CPR'!O293</f>
        <v>0</v>
      </c>
      <c r="Q293" s="12">
        <f>'Index CPR'!P293</f>
        <v>0</v>
      </c>
      <c r="R293" s="12">
        <f>'Index CPR'!Q293</f>
        <v>0</v>
      </c>
      <c r="S293" s="12">
        <f>'Index CPR'!R293</f>
        <v>0</v>
      </c>
      <c r="T293" s="12">
        <f>'Index CPR'!S293</f>
        <v>0</v>
      </c>
      <c r="U293" s="12">
        <f>'Index CPR'!T293</f>
        <v>0</v>
      </c>
      <c r="V293" s="12">
        <f t="shared" si="1331"/>
        <v>0</v>
      </c>
      <c r="W293" s="12">
        <f t="shared" si="1332"/>
        <v>0</v>
      </c>
    </row>
    <row r="294" spans="1:26" x14ac:dyDescent="0.3">
      <c r="A294" s="39">
        <v>43671</v>
      </c>
      <c r="B294" s="10" t="s">
        <v>30</v>
      </c>
      <c r="C294">
        <f>'Index CPR'!C294</f>
        <v>0</v>
      </c>
      <c r="D294">
        <f>'Index CPR'!D294</f>
        <v>0</v>
      </c>
      <c r="E294">
        <f>'Index CPR'!E294</f>
        <v>0</v>
      </c>
      <c r="F294">
        <f>'Index CPR'!F294</f>
        <v>0</v>
      </c>
      <c r="G294" s="12">
        <f>'Index CPR'!G294</f>
        <v>0</v>
      </c>
      <c r="H294" s="12">
        <f>'Index CPR'!H294</f>
        <v>0</v>
      </c>
      <c r="I294" s="12">
        <f>'Index CPR'!I294</f>
        <v>0</v>
      </c>
      <c r="J294" s="12">
        <f t="shared" si="1329"/>
        <v>0</v>
      </c>
      <c r="K294" s="12">
        <f t="shared" si="1330"/>
        <v>0</v>
      </c>
      <c r="O294" s="12">
        <f>'Index CPR'!N294</f>
        <v>0</v>
      </c>
      <c r="P294" s="12">
        <f>'Index CPR'!O294</f>
        <v>0</v>
      </c>
      <c r="Q294" s="12">
        <f>'Index CPR'!P294</f>
        <v>0</v>
      </c>
      <c r="R294" s="12">
        <f>'Index CPR'!Q294</f>
        <v>0</v>
      </c>
      <c r="S294" s="12">
        <f>'Index CPR'!R294</f>
        <v>0</v>
      </c>
      <c r="T294" s="12">
        <f>'Index CPR'!S294</f>
        <v>0</v>
      </c>
      <c r="U294" s="12">
        <f>'Index CPR'!T294</f>
        <v>0</v>
      </c>
      <c r="V294" s="12">
        <f t="shared" si="1331"/>
        <v>0</v>
      </c>
      <c r="W294" s="12">
        <f t="shared" si="1332"/>
        <v>0</v>
      </c>
    </row>
    <row r="295" spans="1:26" x14ac:dyDescent="0.3">
      <c r="A295" s="39">
        <v>43672</v>
      </c>
      <c r="B295" s="10" t="s">
        <v>26</v>
      </c>
      <c r="C295">
        <f>'Index CPR'!C295</f>
        <v>0</v>
      </c>
      <c r="D295">
        <f>'Index CPR'!D295</f>
        <v>0</v>
      </c>
      <c r="E295">
        <f>'Index CPR'!E295</f>
        <v>0</v>
      </c>
      <c r="F295">
        <f>'Index CPR'!F295</f>
        <v>0</v>
      </c>
      <c r="G295" s="12">
        <f>'Index CPR'!G295</f>
        <v>0</v>
      </c>
      <c r="H295" s="12">
        <f>'Index CPR'!H295</f>
        <v>0</v>
      </c>
      <c r="I295" s="12">
        <f>'Index CPR'!I295</f>
        <v>0</v>
      </c>
      <c r="J295" s="12">
        <f t="shared" si="1329"/>
        <v>0</v>
      </c>
      <c r="K295" s="12">
        <f t="shared" si="1330"/>
        <v>0</v>
      </c>
      <c r="O295" s="12">
        <f>'Index CPR'!N295</f>
        <v>0</v>
      </c>
      <c r="P295" s="12">
        <f>'Index CPR'!O295</f>
        <v>0</v>
      </c>
      <c r="Q295" s="12">
        <f>'Index CPR'!P295</f>
        <v>0</v>
      </c>
      <c r="R295" s="12">
        <f>'Index CPR'!Q295</f>
        <v>0</v>
      </c>
      <c r="S295" s="12">
        <f>'Index CPR'!R295</f>
        <v>0</v>
      </c>
      <c r="T295" s="12">
        <f>'Index CPR'!S295</f>
        <v>0</v>
      </c>
      <c r="U295" s="12">
        <f>'Index CPR'!T295</f>
        <v>0</v>
      </c>
      <c r="V295" s="12">
        <f t="shared" si="1331"/>
        <v>0</v>
      </c>
      <c r="W295" s="12">
        <f t="shared" si="1332"/>
        <v>0</v>
      </c>
    </row>
    <row r="296" spans="1:26" x14ac:dyDescent="0.3">
      <c r="A296" s="39">
        <v>43675</v>
      </c>
      <c r="B296" s="10" t="s">
        <v>27</v>
      </c>
      <c r="C296">
        <f>'Index CPR'!C296</f>
        <v>0</v>
      </c>
      <c r="D296">
        <f>'Index CPR'!D296</f>
        <v>0</v>
      </c>
      <c r="E296">
        <f>'Index CPR'!E296</f>
        <v>0</v>
      </c>
      <c r="F296">
        <f>'Index CPR'!F296</f>
        <v>0</v>
      </c>
      <c r="G296" s="12">
        <f>'Index CPR'!G296</f>
        <v>0</v>
      </c>
      <c r="H296" s="12">
        <f>'Index CPR'!H296</f>
        <v>0</v>
      </c>
      <c r="I296" s="12">
        <f>'Index CPR'!I296</f>
        <v>0</v>
      </c>
      <c r="J296" s="12">
        <f t="shared" si="1329"/>
        <v>0</v>
      </c>
      <c r="K296" s="12">
        <f t="shared" si="1330"/>
        <v>0</v>
      </c>
      <c r="O296" s="12">
        <f>'Index CPR'!N296</f>
        <v>0</v>
      </c>
      <c r="P296" s="12">
        <f>'Index CPR'!O296</f>
        <v>0</v>
      </c>
      <c r="Q296" s="12">
        <f>'Index CPR'!P296</f>
        <v>0</v>
      </c>
      <c r="R296" s="12">
        <f>'Index CPR'!Q296</f>
        <v>0</v>
      </c>
      <c r="S296" s="12">
        <f>'Index CPR'!R296</f>
        <v>0</v>
      </c>
      <c r="T296" s="12">
        <f>'Index CPR'!S296</f>
        <v>0</v>
      </c>
      <c r="U296" s="12">
        <f>'Index CPR'!T296</f>
        <v>0</v>
      </c>
      <c r="V296" s="12">
        <f t="shared" si="1331"/>
        <v>0</v>
      </c>
      <c r="W296" s="12">
        <f t="shared" si="1332"/>
        <v>0</v>
      </c>
    </row>
    <row r="297" spans="1:26" x14ac:dyDescent="0.3">
      <c r="A297" s="39">
        <v>43676</v>
      </c>
      <c r="B297" s="10" t="s">
        <v>28</v>
      </c>
      <c r="C297">
        <f>'Index CPR'!C297</f>
        <v>0</v>
      </c>
      <c r="D297">
        <f>'Index CPR'!D297</f>
        <v>0</v>
      </c>
      <c r="E297">
        <f>'Index CPR'!E297</f>
        <v>0</v>
      </c>
      <c r="F297">
        <f>'Index CPR'!F297</f>
        <v>0</v>
      </c>
      <c r="G297" s="12">
        <f>'Index CPR'!G297</f>
        <v>0</v>
      </c>
      <c r="H297" s="12">
        <f>'Index CPR'!H297</f>
        <v>0</v>
      </c>
      <c r="I297" s="12">
        <f>'Index CPR'!I297</f>
        <v>0</v>
      </c>
      <c r="J297" s="12">
        <f t="shared" si="1329"/>
        <v>0</v>
      </c>
      <c r="K297" s="12">
        <f t="shared" si="1330"/>
        <v>0</v>
      </c>
      <c r="O297" s="12">
        <f>'Index CPR'!N297</f>
        <v>0</v>
      </c>
      <c r="P297" s="12">
        <f>'Index CPR'!O297</f>
        <v>0</v>
      </c>
      <c r="Q297" s="12">
        <f>'Index CPR'!P297</f>
        <v>0</v>
      </c>
      <c r="R297" s="12">
        <f>'Index CPR'!Q297</f>
        <v>0</v>
      </c>
      <c r="S297" s="12">
        <f>'Index CPR'!R297</f>
        <v>0</v>
      </c>
      <c r="T297" s="12">
        <f>'Index CPR'!S297</f>
        <v>0</v>
      </c>
      <c r="U297" s="12">
        <f>'Index CPR'!T297</f>
        <v>0</v>
      </c>
      <c r="V297" s="12">
        <f t="shared" si="1331"/>
        <v>0</v>
      </c>
      <c r="W297" s="12">
        <f t="shared" si="1332"/>
        <v>0</v>
      </c>
    </row>
    <row r="298" spans="1:26" x14ac:dyDescent="0.3">
      <c r="A298" s="39">
        <v>43677</v>
      </c>
      <c r="B298" s="10" t="s">
        <v>29</v>
      </c>
      <c r="C298">
        <f>'Index CPR'!C298</f>
        <v>0</v>
      </c>
      <c r="D298">
        <f>'Index CPR'!D298</f>
        <v>0</v>
      </c>
      <c r="E298">
        <f>'Index CPR'!E298</f>
        <v>0</v>
      </c>
      <c r="F298">
        <f>'Index CPR'!F298</f>
        <v>0</v>
      </c>
      <c r="G298" s="12">
        <f>'Index CPR'!G298</f>
        <v>0</v>
      </c>
      <c r="H298" s="12">
        <f>'Index CPR'!H298</f>
        <v>0</v>
      </c>
      <c r="I298" s="12">
        <f>'Index CPR'!I298</f>
        <v>0</v>
      </c>
      <c r="J298" s="12">
        <f t="shared" si="1329"/>
        <v>0</v>
      </c>
      <c r="K298" s="12">
        <f t="shared" si="1330"/>
        <v>0</v>
      </c>
      <c r="O298" s="12">
        <f>'Index CPR'!N298</f>
        <v>0</v>
      </c>
      <c r="P298" s="12">
        <f>'Index CPR'!O298</f>
        <v>0</v>
      </c>
      <c r="Q298" s="12">
        <f>'Index CPR'!P298</f>
        <v>0</v>
      </c>
      <c r="R298" s="12">
        <f>'Index CPR'!Q298</f>
        <v>0</v>
      </c>
      <c r="S298" s="12">
        <f>'Index CPR'!R298</f>
        <v>0</v>
      </c>
      <c r="T298" s="12">
        <f>'Index CPR'!S298</f>
        <v>0</v>
      </c>
      <c r="U298" s="12">
        <f>'Index CPR'!T298</f>
        <v>0</v>
      </c>
      <c r="V298" s="12">
        <f t="shared" si="1331"/>
        <v>0</v>
      </c>
      <c r="W298" s="12">
        <f t="shared" si="1332"/>
        <v>0</v>
      </c>
    </row>
    <row r="299" spans="1:26" x14ac:dyDescent="0.3">
      <c r="A299" s="39">
        <v>43678</v>
      </c>
      <c r="B299" s="10" t="s">
        <v>30</v>
      </c>
      <c r="C299">
        <f>'Index CPR'!C299</f>
        <v>0</v>
      </c>
      <c r="D299">
        <f>'Index CPR'!D299</f>
        <v>0</v>
      </c>
      <c r="E299">
        <f>'Index CPR'!E299</f>
        <v>0</v>
      </c>
      <c r="F299">
        <f>'Index CPR'!F299</f>
        <v>0</v>
      </c>
      <c r="G299" s="12">
        <f>'Index CPR'!G299</f>
        <v>0</v>
      </c>
      <c r="H299" s="12">
        <f>'Index CPR'!H299</f>
        <v>0</v>
      </c>
      <c r="I299" s="12">
        <f>'Index CPR'!I299</f>
        <v>0</v>
      </c>
      <c r="J299" s="12">
        <f t="shared" si="1329"/>
        <v>0</v>
      </c>
      <c r="K299" s="12">
        <f t="shared" si="1330"/>
        <v>0</v>
      </c>
      <c r="O299" s="12">
        <f>'Index CPR'!N299</f>
        <v>0</v>
      </c>
      <c r="P299" s="12">
        <f>'Index CPR'!O299</f>
        <v>0</v>
      </c>
      <c r="Q299" s="12">
        <f>'Index CPR'!P299</f>
        <v>0</v>
      </c>
      <c r="R299" s="12">
        <f>'Index CPR'!Q299</f>
        <v>0</v>
      </c>
      <c r="S299" s="12">
        <f>'Index CPR'!R299</f>
        <v>0</v>
      </c>
      <c r="T299" s="12">
        <f>'Index CPR'!S299</f>
        <v>0</v>
      </c>
      <c r="U299" s="12">
        <f>'Index CPR'!T299</f>
        <v>0</v>
      </c>
      <c r="V299" s="12">
        <f t="shared" si="1331"/>
        <v>0</v>
      </c>
      <c r="W299" s="12">
        <f t="shared" si="1332"/>
        <v>0</v>
      </c>
    </row>
    <row r="300" spans="1:26" x14ac:dyDescent="0.3">
      <c r="A300" s="39">
        <v>43679</v>
      </c>
      <c r="B300" s="10" t="s">
        <v>26</v>
      </c>
      <c r="C300">
        <f>'Index CPR'!C300</f>
        <v>0</v>
      </c>
      <c r="D300">
        <f>'Index CPR'!D300</f>
        <v>0</v>
      </c>
      <c r="E300">
        <f>'Index CPR'!E300</f>
        <v>0</v>
      </c>
      <c r="F300">
        <f>'Index CPR'!F300</f>
        <v>0</v>
      </c>
      <c r="G300" s="12">
        <f>'Index CPR'!G300</f>
        <v>0</v>
      </c>
      <c r="H300" s="12">
        <f>'Index CPR'!H300</f>
        <v>0</v>
      </c>
      <c r="I300" s="12">
        <f>'Index CPR'!I300</f>
        <v>0</v>
      </c>
      <c r="J300" s="12">
        <f t="shared" si="1329"/>
        <v>0</v>
      </c>
      <c r="K300" s="12">
        <f t="shared" si="1330"/>
        <v>0</v>
      </c>
      <c r="O300" s="12">
        <f>'Index CPR'!N300</f>
        <v>0</v>
      </c>
      <c r="P300" s="12">
        <f>'Index CPR'!O300</f>
        <v>0</v>
      </c>
      <c r="Q300" s="12">
        <f>'Index CPR'!P300</f>
        <v>0</v>
      </c>
      <c r="R300" s="12">
        <f>'Index CPR'!Q300</f>
        <v>0</v>
      </c>
      <c r="S300" s="12">
        <f>'Index CPR'!R300</f>
        <v>0</v>
      </c>
      <c r="T300" s="12">
        <f>'Index CPR'!S300</f>
        <v>0</v>
      </c>
      <c r="U300" s="12">
        <f>'Index CPR'!T300</f>
        <v>0</v>
      </c>
      <c r="V300" s="12">
        <f t="shared" si="1331"/>
        <v>0</v>
      </c>
      <c r="W300" s="12">
        <f t="shared" si="1332"/>
        <v>0</v>
      </c>
    </row>
    <row r="301" spans="1:26" x14ac:dyDescent="0.3">
      <c r="A301" s="39">
        <v>43682</v>
      </c>
      <c r="B301" s="10" t="s">
        <v>27</v>
      </c>
      <c r="C301">
        <f>'Index CPR'!C301</f>
        <v>0</v>
      </c>
      <c r="D301">
        <f>'Index CPR'!D301</f>
        <v>0</v>
      </c>
      <c r="E301">
        <f>'Index CPR'!E301</f>
        <v>0</v>
      </c>
      <c r="F301">
        <f>'Index CPR'!F301</f>
        <v>0</v>
      </c>
      <c r="G301" s="12">
        <f>'Index CPR'!G301</f>
        <v>0</v>
      </c>
      <c r="H301" s="12">
        <f>'Index CPR'!H301</f>
        <v>0</v>
      </c>
      <c r="I301" s="12">
        <f>'Index CPR'!I301</f>
        <v>0</v>
      </c>
      <c r="J301" s="12">
        <f t="shared" si="1329"/>
        <v>0</v>
      </c>
      <c r="K301" s="12">
        <f t="shared" si="1330"/>
        <v>0</v>
      </c>
      <c r="O301" s="12">
        <f>'Index CPR'!N301</f>
        <v>0</v>
      </c>
      <c r="P301" s="12">
        <f>'Index CPR'!O301</f>
        <v>0</v>
      </c>
      <c r="Q301" s="12">
        <f>'Index CPR'!P301</f>
        <v>0</v>
      </c>
      <c r="R301" s="12">
        <f>'Index CPR'!Q301</f>
        <v>0</v>
      </c>
      <c r="S301" s="12">
        <f>'Index CPR'!R301</f>
        <v>0</v>
      </c>
      <c r="T301" s="12">
        <f>'Index CPR'!S301</f>
        <v>0</v>
      </c>
      <c r="U301" s="12">
        <f>'Index CPR'!T301</f>
        <v>0</v>
      </c>
      <c r="V301" s="12">
        <f t="shared" si="1331"/>
        <v>0</v>
      </c>
      <c r="W301" s="12">
        <f t="shared" si="1332"/>
        <v>0</v>
      </c>
    </row>
    <row r="302" spans="1:26" x14ac:dyDescent="0.3">
      <c r="A302" s="39">
        <v>43683</v>
      </c>
      <c r="B302" s="10" t="s">
        <v>28</v>
      </c>
      <c r="C302">
        <f>'Index CPR'!C302</f>
        <v>0</v>
      </c>
      <c r="D302">
        <f>'Index CPR'!D302</f>
        <v>0</v>
      </c>
      <c r="E302">
        <f>'Index CPR'!E302</f>
        <v>0</v>
      </c>
      <c r="F302">
        <f>'Index CPR'!F302</f>
        <v>0</v>
      </c>
      <c r="G302" s="12">
        <f>'Index CPR'!G302</f>
        <v>0</v>
      </c>
      <c r="H302" s="12">
        <f>'Index CPR'!H302</f>
        <v>0</v>
      </c>
      <c r="I302" s="12">
        <f>'Index CPR'!I302</f>
        <v>0</v>
      </c>
      <c r="J302" s="12">
        <f t="shared" si="1329"/>
        <v>0</v>
      </c>
      <c r="K302" s="12">
        <f t="shared" si="1330"/>
        <v>0</v>
      </c>
      <c r="O302" s="12">
        <f>'Index CPR'!N302</f>
        <v>0</v>
      </c>
      <c r="P302" s="12">
        <f>'Index CPR'!O302</f>
        <v>0</v>
      </c>
      <c r="Q302" s="12">
        <f>'Index CPR'!P302</f>
        <v>0</v>
      </c>
      <c r="R302" s="12">
        <f>'Index CPR'!Q302</f>
        <v>0</v>
      </c>
      <c r="S302" s="12">
        <f>'Index CPR'!R302</f>
        <v>0</v>
      </c>
      <c r="T302" s="12">
        <f>'Index CPR'!S302</f>
        <v>0</v>
      </c>
      <c r="U302" s="12">
        <f>'Index CPR'!T302</f>
        <v>0</v>
      </c>
      <c r="V302" s="12">
        <f t="shared" si="1331"/>
        <v>0</v>
      </c>
      <c r="W302" s="12">
        <f t="shared" si="1332"/>
        <v>0</v>
      </c>
    </row>
    <row r="303" spans="1:26" x14ac:dyDescent="0.3">
      <c r="A303" s="39">
        <v>43684</v>
      </c>
      <c r="B303" s="10" t="s">
        <v>29</v>
      </c>
      <c r="C303">
        <f>'Index CPR'!C303</f>
        <v>0</v>
      </c>
      <c r="D303">
        <f>'Index CPR'!D303</f>
        <v>0</v>
      </c>
      <c r="E303">
        <f>'Index CPR'!E303</f>
        <v>0</v>
      </c>
      <c r="F303">
        <f>'Index CPR'!F303</f>
        <v>0</v>
      </c>
      <c r="G303" s="12">
        <f>'Index CPR'!G303</f>
        <v>0</v>
      </c>
      <c r="H303" s="12">
        <f>'Index CPR'!H303</f>
        <v>0</v>
      </c>
      <c r="I303" s="12">
        <f>'Index CPR'!I303</f>
        <v>0</v>
      </c>
      <c r="J303" s="12">
        <f t="shared" si="1329"/>
        <v>0</v>
      </c>
      <c r="K303" s="12">
        <f t="shared" si="1330"/>
        <v>0</v>
      </c>
      <c r="O303" s="12">
        <f>'Index CPR'!N303</f>
        <v>0</v>
      </c>
      <c r="P303" s="12">
        <f>'Index CPR'!O303</f>
        <v>0</v>
      </c>
      <c r="Q303" s="12">
        <f>'Index CPR'!P303</f>
        <v>0</v>
      </c>
      <c r="R303" s="12">
        <f>'Index CPR'!Q303</f>
        <v>0</v>
      </c>
      <c r="S303" s="12">
        <f>'Index CPR'!R303</f>
        <v>0</v>
      </c>
      <c r="T303" s="12">
        <f>'Index CPR'!S303</f>
        <v>0</v>
      </c>
      <c r="U303" s="12">
        <f>'Index CPR'!T303</f>
        <v>0</v>
      </c>
      <c r="V303" s="12">
        <f t="shared" si="1331"/>
        <v>0</v>
      </c>
      <c r="W303" s="12">
        <f t="shared" si="1332"/>
        <v>0</v>
      </c>
    </row>
    <row r="304" spans="1:26" x14ac:dyDescent="0.3">
      <c r="A304" s="39">
        <v>43685</v>
      </c>
      <c r="B304" s="10" t="s">
        <v>30</v>
      </c>
      <c r="C304">
        <f>'Index CPR'!C304</f>
        <v>0</v>
      </c>
      <c r="D304">
        <f>'Index CPR'!D304</f>
        <v>0</v>
      </c>
      <c r="E304">
        <f>'Index CPR'!E304</f>
        <v>0</v>
      </c>
      <c r="F304">
        <f>'Index CPR'!F304</f>
        <v>0</v>
      </c>
      <c r="G304" s="12">
        <f>'Index CPR'!G304</f>
        <v>0</v>
      </c>
      <c r="H304" s="12">
        <f>'Index CPR'!H304</f>
        <v>0</v>
      </c>
      <c r="I304" s="12">
        <f>'Index CPR'!I304</f>
        <v>0</v>
      </c>
      <c r="J304" s="12">
        <f t="shared" si="1329"/>
        <v>0</v>
      </c>
      <c r="K304" s="12">
        <f t="shared" si="1330"/>
        <v>0</v>
      </c>
      <c r="O304" s="12">
        <f>'Index CPR'!N304</f>
        <v>0</v>
      </c>
      <c r="P304" s="12">
        <f>'Index CPR'!O304</f>
        <v>0</v>
      </c>
      <c r="Q304" s="12">
        <f>'Index CPR'!P304</f>
        <v>0</v>
      </c>
      <c r="R304" s="12">
        <f>'Index CPR'!Q304</f>
        <v>0</v>
      </c>
      <c r="S304" s="12">
        <f>'Index CPR'!R304</f>
        <v>0</v>
      </c>
      <c r="T304" s="12">
        <f>'Index CPR'!S304</f>
        <v>0</v>
      </c>
      <c r="U304" s="12">
        <f>'Index CPR'!T304</f>
        <v>0</v>
      </c>
      <c r="V304" s="12">
        <f t="shared" si="1331"/>
        <v>0</v>
      </c>
      <c r="W304" s="12">
        <f t="shared" si="1332"/>
        <v>0</v>
      </c>
    </row>
    <row r="305" spans="1:23" x14ac:dyDescent="0.3">
      <c r="A305" s="39">
        <v>43686</v>
      </c>
      <c r="B305" s="10" t="s">
        <v>26</v>
      </c>
      <c r="C305">
        <f>'Index CPR'!C305</f>
        <v>0</v>
      </c>
      <c r="D305">
        <f>'Index CPR'!D305</f>
        <v>0</v>
      </c>
      <c r="E305">
        <f>'Index CPR'!E305</f>
        <v>0</v>
      </c>
      <c r="F305">
        <f>'Index CPR'!F305</f>
        <v>0</v>
      </c>
      <c r="G305" s="12">
        <f>'Index CPR'!G305</f>
        <v>0</v>
      </c>
      <c r="H305" s="12">
        <f>'Index CPR'!H305</f>
        <v>0</v>
      </c>
      <c r="I305" s="12">
        <f>'Index CPR'!I305</f>
        <v>0</v>
      </c>
      <c r="J305" s="12">
        <f t="shared" si="1329"/>
        <v>0</v>
      </c>
      <c r="K305" s="12">
        <f t="shared" si="1330"/>
        <v>0</v>
      </c>
      <c r="O305" s="12">
        <f>'Index CPR'!N305</f>
        <v>0</v>
      </c>
      <c r="P305" s="12">
        <f>'Index CPR'!O305</f>
        <v>0</v>
      </c>
      <c r="Q305" s="12">
        <f>'Index CPR'!P305</f>
        <v>0</v>
      </c>
      <c r="R305" s="12">
        <f>'Index CPR'!Q305</f>
        <v>0</v>
      </c>
      <c r="S305" s="12">
        <f>'Index CPR'!R305</f>
        <v>0</v>
      </c>
      <c r="T305" s="12">
        <f>'Index CPR'!S305</f>
        <v>0</v>
      </c>
      <c r="U305" s="12">
        <f>'Index CPR'!T305</f>
        <v>0</v>
      </c>
      <c r="V305" s="12">
        <f t="shared" si="1331"/>
        <v>0</v>
      </c>
      <c r="W305" s="12">
        <f t="shared" si="1332"/>
        <v>0</v>
      </c>
    </row>
    <row r="306" spans="1:23" x14ac:dyDescent="0.3">
      <c r="A306" s="39">
        <v>43690</v>
      </c>
      <c r="B306" s="10" t="s">
        <v>28</v>
      </c>
      <c r="C306">
        <f>'Index CPR'!C306</f>
        <v>0</v>
      </c>
      <c r="D306">
        <f>'Index CPR'!D306</f>
        <v>0</v>
      </c>
      <c r="E306">
        <f>'Index CPR'!E306</f>
        <v>0</v>
      </c>
      <c r="F306">
        <f>'Index CPR'!F306</f>
        <v>0</v>
      </c>
      <c r="G306" s="12">
        <f>'Index CPR'!G306</f>
        <v>0</v>
      </c>
      <c r="H306" s="12">
        <f>'Index CPR'!H306</f>
        <v>0</v>
      </c>
      <c r="I306" s="12">
        <f>'Index CPR'!I306</f>
        <v>0</v>
      </c>
      <c r="J306" s="12">
        <f t="shared" si="1329"/>
        <v>0</v>
      </c>
      <c r="K306" s="12">
        <f t="shared" si="1330"/>
        <v>0</v>
      </c>
      <c r="O306" s="12">
        <f>'Index CPR'!N306</f>
        <v>0</v>
      </c>
      <c r="P306" s="12">
        <f>'Index CPR'!O306</f>
        <v>0</v>
      </c>
      <c r="Q306" s="12">
        <f>'Index CPR'!P306</f>
        <v>0</v>
      </c>
      <c r="R306" s="12">
        <f>'Index CPR'!Q306</f>
        <v>0</v>
      </c>
      <c r="S306" s="12">
        <f>'Index CPR'!R306</f>
        <v>0</v>
      </c>
      <c r="T306" s="12">
        <f>'Index CPR'!S306</f>
        <v>0</v>
      </c>
      <c r="U306" s="12">
        <f>'Index CPR'!T306</f>
        <v>0</v>
      </c>
      <c r="V306" s="12">
        <f t="shared" si="1331"/>
        <v>0</v>
      </c>
      <c r="W306" s="12">
        <f t="shared" si="1332"/>
        <v>0</v>
      </c>
    </row>
    <row r="307" spans="1:23" x14ac:dyDescent="0.3">
      <c r="A307" s="39">
        <v>43691</v>
      </c>
      <c r="B307" s="10" t="s">
        <v>29</v>
      </c>
      <c r="C307">
        <f>'Index CPR'!C307</f>
        <v>0</v>
      </c>
      <c r="D307">
        <f>'Index CPR'!D307</f>
        <v>0</v>
      </c>
      <c r="E307">
        <f>'Index CPR'!E307</f>
        <v>0</v>
      </c>
      <c r="F307">
        <f>'Index CPR'!F307</f>
        <v>0</v>
      </c>
      <c r="G307" s="12">
        <f>'Index CPR'!G307</f>
        <v>0</v>
      </c>
      <c r="H307" s="12">
        <f>'Index CPR'!H307</f>
        <v>0</v>
      </c>
      <c r="I307" s="12">
        <f>'Index CPR'!I307</f>
        <v>0</v>
      </c>
      <c r="J307" s="12">
        <f t="shared" si="1329"/>
        <v>0</v>
      </c>
      <c r="K307" s="12">
        <f t="shared" si="1330"/>
        <v>0</v>
      </c>
      <c r="O307" s="12">
        <f>'Index CPR'!N307</f>
        <v>0</v>
      </c>
      <c r="P307" s="12">
        <f>'Index CPR'!O307</f>
        <v>0</v>
      </c>
      <c r="Q307" s="12">
        <f>'Index CPR'!P307</f>
        <v>0</v>
      </c>
      <c r="R307" s="12">
        <f>'Index CPR'!Q307</f>
        <v>0</v>
      </c>
      <c r="S307" s="12">
        <f>'Index CPR'!R307</f>
        <v>0</v>
      </c>
      <c r="T307" s="12">
        <f>'Index CPR'!S307</f>
        <v>0</v>
      </c>
      <c r="U307" s="12">
        <f>'Index CPR'!T307</f>
        <v>0</v>
      </c>
      <c r="V307" s="12">
        <f t="shared" si="1331"/>
        <v>0</v>
      </c>
      <c r="W307" s="12">
        <f t="shared" si="1332"/>
        <v>0</v>
      </c>
    </row>
    <row r="308" spans="1:23" x14ac:dyDescent="0.3">
      <c r="A308" s="39">
        <v>43693</v>
      </c>
      <c r="B308" s="10" t="s">
        <v>26</v>
      </c>
      <c r="C308">
        <f>'Index CPR'!C308</f>
        <v>0</v>
      </c>
      <c r="D308">
        <f>'Index CPR'!D308</f>
        <v>0</v>
      </c>
      <c r="E308">
        <f>'Index CPR'!E308</f>
        <v>0</v>
      </c>
      <c r="F308">
        <f>'Index CPR'!F308</f>
        <v>0</v>
      </c>
      <c r="G308" s="12">
        <f>'Index CPR'!G308</f>
        <v>0</v>
      </c>
      <c r="H308" s="12">
        <f>'Index CPR'!H308</f>
        <v>0</v>
      </c>
      <c r="I308" s="12">
        <f>'Index CPR'!I308</f>
        <v>0</v>
      </c>
      <c r="J308" s="12">
        <f t="shared" si="1329"/>
        <v>0</v>
      </c>
      <c r="K308" s="12">
        <f t="shared" si="1330"/>
        <v>0</v>
      </c>
      <c r="O308" s="12">
        <f>'Index CPR'!N308</f>
        <v>0</v>
      </c>
      <c r="P308" s="12">
        <f>'Index CPR'!O308</f>
        <v>0</v>
      </c>
      <c r="Q308" s="12">
        <f>'Index CPR'!P308</f>
        <v>0</v>
      </c>
      <c r="R308" s="12">
        <f>'Index CPR'!Q308</f>
        <v>0</v>
      </c>
      <c r="S308" s="12">
        <f>'Index CPR'!R308</f>
        <v>0</v>
      </c>
      <c r="T308" s="12">
        <f>'Index CPR'!S308</f>
        <v>0</v>
      </c>
      <c r="U308" s="12">
        <f>'Index CPR'!T308</f>
        <v>0</v>
      </c>
      <c r="V308" s="12">
        <f t="shared" si="1331"/>
        <v>0</v>
      </c>
      <c r="W308" s="12">
        <f t="shared" si="1332"/>
        <v>0</v>
      </c>
    </row>
    <row r="309" spans="1:23" x14ac:dyDescent="0.3">
      <c r="A309" s="39">
        <v>43696</v>
      </c>
      <c r="B309" s="10" t="s">
        <v>27</v>
      </c>
      <c r="C309">
        <f>'Index CPR'!C309</f>
        <v>0</v>
      </c>
      <c r="D309">
        <f>'Index CPR'!D309</f>
        <v>0</v>
      </c>
      <c r="E309">
        <f>'Index CPR'!E309</f>
        <v>0</v>
      </c>
      <c r="F309">
        <f>'Index CPR'!F309</f>
        <v>0</v>
      </c>
      <c r="G309" s="12">
        <f>'Index CPR'!G309</f>
        <v>0</v>
      </c>
      <c r="H309" s="12">
        <f>'Index CPR'!H309</f>
        <v>0</v>
      </c>
      <c r="I309" s="12">
        <f>'Index CPR'!I309</f>
        <v>0</v>
      </c>
      <c r="J309" s="12">
        <f t="shared" si="1329"/>
        <v>0</v>
      </c>
      <c r="K309" s="12">
        <f t="shared" si="1330"/>
        <v>0</v>
      </c>
      <c r="O309" s="12">
        <f>'Index CPR'!N309</f>
        <v>0</v>
      </c>
      <c r="P309" s="12">
        <f>'Index CPR'!O309</f>
        <v>0</v>
      </c>
      <c r="Q309" s="12">
        <f>'Index CPR'!P309</f>
        <v>0</v>
      </c>
      <c r="R309" s="12">
        <f>'Index CPR'!Q309</f>
        <v>0</v>
      </c>
      <c r="S309" s="12">
        <f>'Index CPR'!R309</f>
        <v>0</v>
      </c>
      <c r="T309" s="12">
        <f>'Index CPR'!S309</f>
        <v>0</v>
      </c>
      <c r="U309" s="12">
        <f>'Index CPR'!T309</f>
        <v>0</v>
      </c>
      <c r="V309" s="12">
        <f t="shared" si="1331"/>
        <v>0</v>
      </c>
      <c r="W309" s="12">
        <f t="shared" si="1332"/>
        <v>0</v>
      </c>
    </row>
    <row r="310" spans="1:23" x14ac:dyDescent="0.3">
      <c r="A310" s="39">
        <v>43697</v>
      </c>
      <c r="B310" s="10" t="s">
        <v>28</v>
      </c>
      <c r="C310">
        <f>'Index CPR'!C310</f>
        <v>0</v>
      </c>
      <c r="D310">
        <f>'Index CPR'!D310</f>
        <v>0</v>
      </c>
      <c r="E310">
        <f>'Index CPR'!E310</f>
        <v>0</v>
      </c>
      <c r="F310">
        <f>'Index CPR'!F310</f>
        <v>0</v>
      </c>
      <c r="G310" s="12">
        <f>'Index CPR'!G310</f>
        <v>0</v>
      </c>
      <c r="H310" s="12">
        <f>'Index CPR'!H310</f>
        <v>0</v>
      </c>
      <c r="I310" s="12">
        <f>'Index CPR'!I310</f>
        <v>0</v>
      </c>
      <c r="J310" s="12">
        <f t="shared" si="1329"/>
        <v>0</v>
      </c>
      <c r="K310" s="12">
        <f t="shared" si="1330"/>
        <v>0</v>
      </c>
      <c r="O310" s="12">
        <f>'Index CPR'!N310</f>
        <v>0</v>
      </c>
      <c r="P310" s="12">
        <f>'Index CPR'!O310</f>
        <v>0</v>
      </c>
      <c r="Q310" s="12">
        <f>'Index CPR'!P310</f>
        <v>0</v>
      </c>
      <c r="R310" s="12">
        <f>'Index CPR'!Q310</f>
        <v>0</v>
      </c>
      <c r="S310" s="12">
        <f>'Index CPR'!R310</f>
        <v>0</v>
      </c>
      <c r="T310" s="12">
        <f>'Index CPR'!S310</f>
        <v>0</v>
      </c>
      <c r="U310" s="12">
        <f>'Index CPR'!T310</f>
        <v>0</v>
      </c>
      <c r="V310" s="12">
        <f t="shared" si="1331"/>
        <v>0</v>
      </c>
      <c r="W310" s="12">
        <f t="shared" si="1332"/>
        <v>0</v>
      </c>
    </row>
    <row r="311" spans="1:23" x14ac:dyDescent="0.3">
      <c r="A311" s="39">
        <v>43698</v>
      </c>
      <c r="B311" s="10" t="s">
        <v>29</v>
      </c>
      <c r="C311">
        <f>'Index CPR'!C311</f>
        <v>0</v>
      </c>
      <c r="D311">
        <f>'Index CPR'!D311</f>
        <v>0</v>
      </c>
      <c r="E311">
        <f>'Index CPR'!E311</f>
        <v>0</v>
      </c>
      <c r="F311">
        <f>'Index CPR'!F311</f>
        <v>0</v>
      </c>
      <c r="G311" s="12">
        <f>'Index CPR'!G311</f>
        <v>0</v>
      </c>
      <c r="H311" s="12">
        <f>'Index CPR'!H311</f>
        <v>0</v>
      </c>
      <c r="I311" s="12">
        <f>'Index CPR'!I311</f>
        <v>0</v>
      </c>
      <c r="J311" s="12">
        <f t="shared" si="1329"/>
        <v>0</v>
      </c>
      <c r="K311" s="12">
        <f t="shared" si="1330"/>
        <v>0</v>
      </c>
      <c r="O311" s="12">
        <f>'Index CPR'!N311</f>
        <v>0</v>
      </c>
      <c r="P311" s="12">
        <f>'Index CPR'!O311</f>
        <v>0</v>
      </c>
      <c r="Q311" s="12">
        <f>'Index CPR'!P311</f>
        <v>0</v>
      </c>
      <c r="R311" s="12">
        <f>'Index CPR'!Q311</f>
        <v>0</v>
      </c>
      <c r="S311" s="12">
        <f>'Index CPR'!R311</f>
        <v>0</v>
      </c>
      <c r="T311" s="12">
        <f>'Index CPR'!S311</f>
        <v>0</v>
      </c>
      <c r="U311" s="12">
        <f>'Index CPR'!T311</f>
        <v>0</v>
      </c>
      <c r="V311" s="12">
        <f t="shared" si="1331"/>
        <v>0</v>
      </c>
      <c r="W311" s="12">
        <f t="shared" si="1332"/>
        <v>0</v>
      </c>
    </row>
    <row r="312" spans="1:23" x14ac:dyDescent="0.3">
      <c r="A312" s="39">
        <v>43699</v>
      </c>
      <c r="B312" s="10" t="s">
        <v>30</v>
      </c>
      <c r="C312">
        <f>'Index CPR'!C312</f>
        <v>0</v>
      </c>
      <c r="D312">
        <f>'Index CPR'!D312</f>
        <v>0</v>
      </c>
      <c r="E312">
        <f>'Index CPR'!E312</f>
        <v>0</v>
      </c>
      <c r="F312">
        <f>'Index CPR'!F312</f>
        <v>0</v>
      </c>
      <c r="G312" s="12">
        <f>'Index CPR'!G312</f>
        <v>0</v>
      </c>
      <c r="H312" s="12">
        <f>'Index CPR'!H312</f>
        <v>0</v>
      </c>
      <c r="I312" s="12">
        <f>'Index CPR'!I312</f>
        <v>0</v>
      </c>
      <c r="J312" s="12">
        <f t="shared" si="1329"/>
        <v>0</v>
      </c>
      <c r="K312" s="12">
        <f t="shared" si="1330"/>
        <v>0</v>
      </c>
      <c r="O312" s="12">
        <f>'Index CPR'!N312</f>
        <v>0</v>
      </c>
      <c r="P312" s="12">
        <f>'Index CPR'!O312</f>
        <v>0</v>
      </c>
      <c r="Q312" s="12">
        <f>'Index CPR'!P312</f>
        <v>0</v>
      </c>
      <c r="R312" s="12">
        <f>'Index CPR'!Q312</f>
        <v>0</v>
      </c>
      <c r="S312" s="12">
        <f>'Index CPR'!R312</f>
        <v>0</v>
      </c>
      <c r="T312" s="12">
        <f>'Index CPR'!S312</f>
        <v>0</v>
      </c>
      <c r="U312" s="12">
        <f>'Index CPR'!T312</f>
        <v>0</v>
      </c>
      <c r="V312" s="12">
        <f t="shared" si="1331"/>
        <v>0</v>
      </c>
      <c r="W312" s="12">
        <f t="shared" si="1332"/>
        <v>0</v>
      </c>
    </row>
    <row r="313" spans="1:23" x14ac:dyDescent="0.3">
      <c r="A313" s="39">
        <v>43700</v>
      </c>
      <c r="B313" s="10" t="s">
        <v>26</v>
      </c>
      <c r="C313">
        <f>'Index CPR'!C313</f>
        <v>0</v>
      </c>
      <c r="D313">
        <f>'Index CPR'!D313</f>
        <v>0</v>
      </c>
      <c r="E313">
        <f>'Index CPR'!E313</f>
        <v>0</v>
      </c>
      <c r="F313">
        <f>'Index CPR'!F313</f>
        <v>0</v>
      </c>
      <c r="G313" s="12">
        <f>'Index CPR'!G313</f>
        <v>0</v>
      </c>
      <c r="H313" s="12">
        <f>'Index CPR'!H313</f>
        <v>0</v>
      </c>
      <c r="I313" s="12">
        <f>'Index CPR'!I313</f>
        <v>0</v>
      </c>
      <c r="J313" s="12">
        <f t="shared" si="1329"/>
        <v>0</v>
      </c>
      <c r="K313" s="12">
        <f t="shared" si="1330"/>
        <v>0</v>
      </c>
      <c r="O313" s="12">
        <f>'Index CPR'!N313</f>
        <v>0</v>
      </c>
      <c r="P313" s="12">
        <f>'Index CPR'!O313</f>
        <v>0</v>
      </c>
      <c r="Q313" s="12">
        <f>'Index CPR'!P313</f>
        <v>0</v>
      </c>
      <c r="R313" s="12">
        <f>'Index CPR'!Q313</f>
        <v>0</v>
      </c>
      <c r="S313" s="12">
        <f>'Index CPR'!R313</f>
        <v>0</v>
      </c>
      <c r="T313" s="12">
        <f>'Index CPR'!S313</f>
        <v>0</v>
      </c>
      <c r="U313" s="12">
        <f>'Index CPR'!T313</f>
        <v>0</v>
      </c>
      <c r="V313" s="12">
        <f t="shared" si="1331"/>
        <v>0</v>
      </c>
      <c r="W313" s="12">
        <f t="shared" si="1332"/>
        <v>0</v>
      </c>
    </row>
    <row r="314" spans="1:23" x14ac:dyDescent="0.3">
      <c r="A314" s="39">
        <v>43703</v>
      </c>
      <c r="B314" s="10" t="s">
        <v>27</v>
      </c>
      <c r="C314">
        <f>'Index CPR'!C314</f>
        <v>0</v>
      </c>
      <c r="D314">
        <f>'Index CPR'!D314</f>
        <v>0</v>
      </c>
      <c r="E314">
        <f>'Index CPR'!E314</f>
        <v>0</v>
      </c>
      <c r="F314">
        <f>'Index CPR'!F314</f>
        <v>0</v>
      </c>
      <c r="G314" s="12">
        <f>'Index CPR'!G314</f>
        <v>0</v>
      </c>
      <c r="H314" s="12">
        <f>'Index CPR'!H314</f>
        <v>0</v>
      </c>
      <c r="I314" s="12">
        <f>'Index CPR'!I314</f>
        <v>0</v>
      </c>
      <c r="J314" s="12">
        <f t="shared" si="1329"/>
        <v>0</v>
      </c>
      <c r="K314" s="12">
        <f t="shared" si="1330"/>
        <v>0</v>
      </c>
      <c r="O314" s="12">
        <f>'Index CPR'!N314</f>
        <v>0</v>
      </c>
      <c r="P314" s="12">
        <f>'Index CPR'!O314</f>
        <v>0</v>
      </c>
      <c r="Q314" s="12">
        <f>'Index CPR'!P314</f>
        <v>0</v>
      </c>
      <c r="R314" s="12">
        <f>'Index CPR'!Q314</f>
        <v>0</v>
      </c>
      <c r="S314" s="12">
        <f>'Index CPR'!R314</f>
        <v>0</v>
      </c>
      <c r="T314" s="12">
        <f>'Index CPR'!S314</f>
        <v>0</v>
      </c>
      <c r="U314" s="12">
        <f>'Index CPR'!T314</f>
        <v>0</v>
      </c>
      <c r="V314" s="12">
        <f t="shared" si="1331"/>
        <v>0</v>
      </c>
      <c r="W314" s="12">
        <f t="shared" si="1332"/>
        <v>0</v>
      </c>
    </row>
    <row r="315" spans="1:23" x14ac:dyDescent="0.3">
      <c r="A315" s="39">
        <v>43704</v>
      </c>
      <c r="B315" s="10" t="s">
        <v>28</v>
      </c>
      <c r="C315">
        <f>'Index CPR'!C315</f>
        <v>0</v>
      </c>
      <c r="D315">
        <f>'Index CPR'!D315</f>
        <v>0</v>
      </c>
      <c r="E315">
        <f>'Index CPR'!E315</f>
        <v>0</v>
      </c>
      <c r="F315">
        <f>'Index CPR'!F315</f>
        <v>0</v>
      </c>
      <c r="G315" s="12">
        <f>'Index CPR'!G315</f>
        <v>0</v>
      </c>
      <c r="H315" s="12">
        <f>'Index CPR'!H315</f>
        <v>0</v>
      </c>
      <c r="I315" s="12">
        <f>'Index CPR'!I315</f>
        <v>0</v>
      </c>
      <c r="J315" s="12">
        <f t="shared" si="1329"/>
        <v>0</v>
      </c>
      <c r="K315" s="12">
        <f t="shared" si="1330"/>
        <v>0</v>
      </c>
      <c r="O315" s="12">
        <f>'Index CPR'!N315</f>
        <v>0</v>
      </c>
      <c r="P315" s="12">
        <f>'Index CPR'!O315</f>
        <v>0</v>
      </c>
      <c r="Q315" s="12">
        <f>'Index CPR'!P315</f>
        <v>0</v>
      </c>
      <c r="R315" s="12">
        <f>'Index CPR'!Q315</f>
        <v>0</v>
      </c>
      <c r="S315" s="12">
        <f>'Index CPR'!R315</f>
        <v>0</v>
      </c>
      <c r="T315" s="12">
        <f>'Index CPR'!S315</f>
        <v>0</v>
      </c>
      <c r="U315" s="12">
        <f>'Index CPR'!T315</f>
        <v>0</v>
      </c>
      <c r="V315" s="12">
        <f t="shared" si="1331"/>
        <v>0</v>
      </c>
      <c r="W315" s="12">
        <f t="shared" si="1332"/>
        <v>0</v>
      </c>
    </row>
    <row r="316" spans="1:23" x14ac:dyDescent="0.3">
      <c r="A316" s="39">
        <v>43705</v>
      </c>
      <c r="B316" s="10" t="s">
        <v>29</v>
      </c>
      <c r="C316">
        <f>'Index CPR'!C316</f>
        <v>0</v>
      </c>
      <c r="D316">
        <f>'Index CPR'!D316</f>
        <v>0</v>
      </c>
      <c r="E316">
        <f>'Index CPR'!E316</f>
        <v>0</v>
      </c>
      <c r="F316">
        <f>'Index CPR'!F316</f>
        <v>0</v>
      </c>
      <c r="G316" s="12">
        <f>'Index CPR'!G316</f>
        <v>0</v>
      </c>
      <c r="H316" s="12">
        <f>'Index CPR'!H316</f>
        <v>0</v>
      </c>
      <c r="I316" s="12">
        <f>'Index CPR'!I316</f>
        <v>0</v>
      </c>
      <c r="J316" s="12">
        <f t="shared" si="1329"/>
        <v>0</v>
      </c>
      <c r="K316" s="12">
        <f t="shared" si="1330"/>
        <v>0</v>
      </c>
      <c r="O316" s="12">
        <f>'Index CPR'!N316</f>
        <v>0</v>
      </c>
      <c r="P316" s="12">
        <f>'Index CPR'!O316</f>
        <v>0</v>
      </c>
      <c r="Q316" s="12">
        <f>'Index CPR'!P316</f>
        <v>0</v>
      </c>
      <c r="R316" s="12">
        <f>'Index CPR'!Q316</f>
        <v>0</v>
      </c>
      <c r="S316" s="12">
        <f>'Index CPR'!R316</f>
        <v>0</v>
      </c>
      <c r="T316" s="12">
        <f>'Index CPR'!S316</f>
        <v>0</v>
      </c>
      <c r="U316" s="12">
        <f>'Index CPR'!T316</f>
        <v>0</v>
      </c>
      <c r="V316" s="12">
        <f t="shared" si="1331"/>
        <v>0</v>
      </c>
      <c r="W316" s="12">
        <f t="shared" si="1332"/>
        <v>0</v>
      </c>
    </row>
    <row r="317" spans="1:23" x14ac:dyDescent="0.3">
      <c r="A317" s="39">
        <v>43706</v>
      </c>
      <c r="B317" s="10" t="s">
        <v>30</v>
      </c>
      <c r="C317">
        <f>'Index CPR'!C317</f>
        <v>0</v>
      </c>
      <c r="D317">
        <f>'Index CPR'!D317</f>
        <v>0</v>
      </c>
      <c r="E317">
        <f>'Index CPR'!E317</f>
        <v>0</v>
      </c>
      <c r="F317">
        <f>'Index CPR'!F317</f>
        <v>0</v>
      </c>
      <c r="G317" s="12">
        <f>'Index CPR'!G317</f>
        <v>0</v>
      </c>
      <c r="H317" s="12">
        <f>'Index CPR'!H317</f>
        <v>0</v>
      </c>
      <c r="I317" s="12">
        <f>'Index CPR'!I317</f>
        <v>0</v>
      </c>
      <c r="J317" s="12">
        <f t="shared" si="1329"/>
        <v>0</v>
      </c>
      <c r="K317" s="12">
        <f t="shared" si="1330"/>
        <v>0</v>
      </c>
      <c r="O317" s="12">
        <f>'Index CPR'!N317</f>
        <v>0</v>
      </c>
      <c r="P317" s="12">
        <f>'Index CPR'!O317</f>
        <v>0</v>
      </c>
      <c r="Q317" s="12">
        <f>'Index CPR'!P317</f>
        <v>0</v>
      </c>
      <c r="R317" s="12">
        <f>'Index CPR'!Q317</f>
        <v>0</v>
      </c>
      <c r="S317" s="12">
        <f>'Index CPR'!R317</f>
        <v>0</v>
      </c>
      <c r="T317" s="12">
        <f>'Index CPR'!S317</f>
        <v>0</v>
      </c>
      <c r="U317" s="12">
        <f>'Index CPR'!T317</f>
        <v>0</v>
      </c>
      <c r="V317" s="12">
        <f t="shared" si="1331"/>
        <v>0</v>
      </c>
      <c r="W317" s="12">
        <f t="shared" si="1332"/>
        <v>0</v>
      </c>
    </row>
    <row r="318" spans="1:23" x14ac:dyDescent="0.3">
      <c r="A318" s="39">
        <v>43707</v>
      </c>
      <c r="B318" s="10" t="s">
        <v>26</v>
      </c>
      <c r="C318">
        <f>'Index CPR'!C318</f>
        <v>0</v>
      </c>
      <c r="D318">
        <f>'Index CPR'!D318</f>
        <v>0</v>
      </c>
      <c r="E318">
        <f>'Index CPR'!E318</f>
        <v>0</v>
      </c>
      <c r="F318">
        <f>'Index CPR'!F318</f>
        <v>0</v>
      </c>
      <c r="G318" s="12">
        <f>'Index CPR'!G318</f>
        <v>0</v>
      </c>
      <c r="H318" s="12">
        <f>'Index CPR'!H318</f>
        <v>0</v>
      </c>
      <c r="I318" s="12">
        <f>'Index CPR'!I318</f>
        <v>0</v>
      </c>
      <c r="J318" s="12">
        <f t="shared" si="1329"/>
        <v>0</v>
      </c>
      <c r="K318" s="12">
        <f t="shared" si="1330"/>
        <v>0</v>
      </c>
      <c r="O318" s="12">
        <f>'Index CPR'!N318</f>
        <v>0</v>
      </c>
      <c r="P318" s="12">
        <f>'Index CPR'!O318</f>
        <v>0</v>
      </c>
      <c r="Q318" s="12">
        <f>'Index CPR'!P318</f>
        <v>0</v>
      </c>
      <c r="R318" s="12">
        <f>'Index CPR'!Q318</f>
        <v>0</v>
      </c>
      <c r="S318" s="12">
        <f>'Index CPR'!R318</f>
        <v>0</v>
      </c>
      <c r="T318" s="12">
        <f>'Index CPR'!S318</f>
        <v>0</v>
      </c>
      <c r="U318" s="12">
        <f>'Index CPR'!T318</f>
        <v>0</v>
      </c>
      <c r="V318" s="12">
        <f t="shared" si="1331"/>
        <v>0</v>
      </c>
      <c r="W318" s="12">
        <f t="shared" si="1332"/>
        <v>0</v>
      </c>
    </row>
    <row r="319" spans="1:23" x14ac:dyDescent="0.3">
      <c r="A319" s="39">
        <v>43711</v>
      </c>
      <c r="B319" s="10" t="s">
        <v>28</v>
      </c>
      <c r="C319">
        <f>'Index CPR'!C319</f>
        <v>0</v>
      </c>
      <c r="D319">
        <f>'Index CPR'!D319</f>
        <v>0</v>
      </c>
      <c r="E319">
        <f>'Index CPR'!E319</f>
        <v>0</v>
      </c>
      <c r="F319">
        <f>'Index CPR'!F319</f>
        <v>0</v>
      </c>
      <c r="G319" s="12">
        <f>'Index CPR'!G319</f>
        <v>0</v>
      </c>
      <c r="H319" s="12">
        <f>'Index CPR'!H319</f>
        <v>0</v>
      </c>
      <c r="I319" s="12">
        <f>'Index CPR'!I319</f>
        <v>0</v>
      </c>
      <c r="J319" s="12">
        <f t="shared" si="1329"/>
        <v>0</v>
      </c>
      <c r="K319" s="12">
        <f t="shared" si="1330"/>
        <v>0</v>
      </c>
      <c r="O319" s="12">
        <f>'Index CPR'!N319</f>
        <v>0</v>
      </c>
      <c r="P319" s="12">
        <f>'Index CPR'!O319</f>
        <v>0</v>
      </c>
      <c r="Q319" s="12">
        <f>'Index CPR'!P319</f>
        <v>0</v>
      </c>
      <c r="R319" s="12">
        <f>'Index CPR'!Q319</f>
        <v>0</v>
      </c>
      <c r="S319" s="12">
        <f>'Index CPR'!R319</f>
        <v>0</v>
      </c>
      <c r="T319" s="12">
        <f>'Index CPR'!S319</f>
        <v>0</v>
      </c>
      <c r="U319" s="12">
        <f>'Index CPR'!T319</f>
        <v>0</v>
      </c>
      <c r="V319" s="12">
        <f t="shared" si="1331"/>
        <v>0</v>
      </c>
      <c r="W319" s="12">
        <f t="shared" si="1332"/>
        <v>0</v>
      </c>
    </row>
    <row r="320" spans="1:23" x14ac:dyDescent="0.3">
      <c r="A320" s="39">
        <v>43712</v>
      </c>
      <c r="B320" s="10" t="s">
        <v>29</v>
      </c>
      <c r="C320">
        <f>'Index CPR'!C320</f>
        <v>0</v>
      </c>
      <c r="D320">
        <f>'Index CPR'!D320</f>
        <v>0</v>
      </c>
      <c r="E320">
        <f>'Index CPR'!E320</f>
        <v>0</v>
      </c>
      <c r="F320">
        <f>'Index CPR'!F320</f>
        <v>0</v>
      </c>
      <c r="G320" s="12">
        <f>'Index CPR'!G320</f>
        <v>0</v>
      </c>
      <c r="H320" s="12">
        <f>'Index CPR'!H320</f>
        <v>0</v>
      </c>
      <c r="I320" s="12">
        <f>'Index CPR'!I320</f>
        <v>0</v>
      </c>
      <c r="J320" s="12">
        <f t="shared" si="1329"/>
        <v>0</v>
      </c>
      <c r="K320" s="12">
        <f t="shared" si="1330"/>
        <v>0</v>
      </c>
      <c r="O320" s="12">
        <f>'Index CPR'!N320</f>
        <v>0</v>
      </c>
      <c r="P320" s="12">
        <f>'Index CPR'!O320</f>
        <v>0</v>
      </c>
      <c r="Q320" s="12">
        <f>'Index CPR'!P320</f>
        <v>0</v>
      </c>
      <c r="R320" s="12">
        <f>'Index CPR'!Q320</f>
        <v>0</v>
      </c>
      <c r="S320" s="12">
        <f>'Index CPR'!R320</f>
        <v>0</v>
      </c>
      <c r="T320" s="12">
        <f>'Index CPR'!S320</f>
        <v>0</v>
      </c>
      <c r="U320" s="12">
        <f>'Index CPR'!T320</f>
        <v>0</v>
      </c>
      <c r="V320" s="12">
        <f t="shared" si="1331"/>
        <v>0</v>
      </c>
      <c r="W320" s="12">
        <f t="shared" si="1332"/>
        <v>0</v>
      </c>
    </row>
    <row r="321" spans="1:23" x14ac:dyDescent="0.3">
      <c r="A321" s="39">
        <v>43713</v>
      </c>
      <c r="B321" s="10" t="s">
        <v>30</v>
      </c>
      <c r="C321">
        <f>'Index CPR'!C321</f>
        <v>0</v>
      </c>
      <c r="D321">
        <f>'Index CPR'!D321</f>
        <v>0</v>
      </c>
      <c r="E321">
        <f>'Index CPR'!E321</f>
        <v>0</v>
      </c>
      <c r="F321">
        <f>'Index CPR'!F321</f>
        <v>0</v>
      </c>
      <c r="G321" s="12">
        <f>'Index CPR'!G321</f>
        <v>0</v>
      </c>
      <c r="H321" s="12">
        <f>'Index CPR'!H321</f>
        <v>0</v>
      </c>
      <c r="I321" s="12">
        <f>'Index CPR'!I321</f>
        <v>0</v>
      </c>
      <c r="J321" s="12">
        <f t="shared" si="1329"/>
        <v>0</v>
      </c>
      <c r="K321" s="12">
        <f t="shared" si="1330"/>
        <v>0</v>
      </c>
      <c r="O321" s="12">
        <f>'Index CPR'!N321</f>
        <v>0</v>
      </c>
      <c r="P321" s="12">
        <f>'Index CPR'!O321</f>
        <v>0</v>
      </c>
      <c r="Q321" s="12">
        <f>'Index CPR'!P321</f>
        <v>0</v>
      </c>
      <c r="R321" s="12">
        <f>'Index CPR'!Q321</f>
        <v>0</v>
      </c>
      <c r="S321" s="12">
        <f>'Index CPR'!R321</f>
        <v>0</v>
      </c>
      <c r="T321" s="12">
        <f>'Index CPR'!S321</f>
        <v>0</v>
      </c>
      <c r="U321" s="12">
        <f>'Index CPR'!T321</f>
        <v>0</v>
      </c>
      <c r="V321" s="12">
        <f t="shared" si="1331"/>
        <v>0</v>
      </c>
      <c r="W321" s="12">
        <f t="shared" si="1332"/>
        <v>0</v>
      </c>
    </row>
    <row r="322" spans="1:23" x14ac:dyDescent="0.3">
      <c r="A322" s="39">
        <v>43714</v>
      </c>
      <c r="B322" s="10" t="s">
        <v>26</v>
      </c>
      <c r="C322">
        <f>'Index CPR'!C322</f>
        <v>0</v>
      </c>
      <c r="D322">
        <f>'Index CPR'!D322</f>
        <v>0</v>
      </c>
      <c r="E322">
        <f>'Index CPR'!E322</f>
        <v>0</v>
      </c>
      <c r="F322">
        <f>'Index CPR'!F322</f>
        <v>0</v>
      </c>
      <c r="G322" s="12">
        <f>'Index CPR'!G322</f>
        <v>0</v>
      </c>
      <c r="H322" s="12">
        <f>'Index CPR'!H322</f>
        <v>0</v>
      </c>
      <c r="I322" s="12">
        <f>'Index CPR'!I322</f>
        <v>0</v>
      </c>
      <c r="J322" s="12">
        <f t="shared" si="1329"/>
        <v>0</v>
      </c>
      <c r="K322" s="12">
        <f t="shared" si="1330"/>
        <v>0</v>
      </c>
      <c r="O322" s="12">
        <f>'Index CPR'!N322</f>
        <v>0</v>
      </c>
      <c r="P322" s="12">
        <f>'Index CPR'!O322</f>
        <v>0</v>
      </c>
      <c r="Q322" s="12">
        <f>'Index CPR'!P322</f>
        <v>0</v>
      </c>
      <c r="R322" s="12">
        <f>'Index CPR'!Q322</f>
        <v>0</v>
      </c>
      <c r="S322" s="12">
        <f>'Index CPR'!R322</f>
        <v>0</v>
      </c>
      <c r="T322" s="12">
        <f>'Index CPR'!S322</f>
        <v>0</v>
      </c>
      <c r="U322" s="12">
        <f>'Index CPR'!T322</f>
        <v>0</v>
      </c>
      <c r="V322" s="12">
        <f t="shared" si="1331"/>
        <v>0</v>
      </c>
      <c r="W322" s="12">
        <f t="shared" si="1332"/>
        <v>0</v>
      </c>
    </row>
    <row r="323" spans="1:23" x14ac:dyDescent="0.3">
      <c r="A323" s="39">
        <v>43717</v>
      </c>
      <c r="B323" s="10" t="s">
        <v>27</v>
      </c>
      <c r="C323">
        <f>'Index CPR'!C323</f>
        <v>0</v>
      </c>
      <c r="D323">
        <f>'Index CPR'!D323</f>
        <v>0</v>
      </c>
      <c r="E323">
        <f>'Index CPR'!E323</f>
        <v>0</v>
      </c>
      <c r="F323">
        <f>'Index CPR'!F323</f>
        <v>0</v>
      </c>
      <c r="G323" s="12">
        <f>'Index CPR'!G323</f>
        <v>0</v>
      </c>
      <c r="H323" s="12">
        <f>'Index CPR'!H323</f>
        <v>0</v>
      </c>
      <c r="I323" s="12">
        <f>'Index CPR'!I323</f>
        <v>0</v>
      </c>
      <c r="J323" s="12">
        <f t="shared" si="1329"/>
        <v>0</v>
      </c>
      <c r="K323" s="12">
        <f t="shared" si="1330"/>
        <v>0</v>
      </c>
      <c r="O323" s="12">
        <f>'Index CPR'!N323</f>
        <v>0</v>
      </c>
      <c r="P323" s="12">
        <f>'Index CPR'!O323</f>
        <v>0</v>
      </c>
      <c r="Q323" s="12">
        <f>'Index CPR'!P323</f>
        <v>0</v>
      </c>
      <c r="R323" s="12">
        <f>'Index CPR'!Q323</f>
        <v>0</v>
      </c>
      <c r="S323" s="12">
        <f>'Index CPR'!R323</f>
        <v>0</v>
      </c>
      <c r="T323" s="12">
        <f>'Index CPR'!S323</f>
        <v>0</v>
      </c>
      <c r="U323" s="12">
        <f>'Index CPR'!T323</f>
        <v>0</v>
      </c>
      <c r="V323" s="12">
        <f t="shared" si="1331"/>
        <v>0</v>
      </c>
      <c r="W323" s="12">
        <f t="shared" si="1332"/>
        <v>0</v>
      </c>
    </row>
    <row r="324" spans="1:23" x14ac:dyDescent="0.3">
      <c r="A324" s="39">
        <v>43719</v>
      </c>
      <c r="B324" s="10" t="s">
        <v>29</v>
      </c>
      <c r="C324">
        <f>'Index CPR'!C324</f>
        <v>0</v>
      </c>
      <c r="D324">
        <f>'Index CPR'!D324</f>
        <v>0</v>
      </c>
      <c r="E324">
        <f>'Index CPR'!E324</f>
        <v>0</v>
      </c>
      <c r="F324">
        <f>'Index CPR'!F324</f>
        <v>0</v>
      </c>
      <c r="G324" s="12">
        <f>'Index CPR'!G324</f>
        <v>0</v>
      </c>
      <c r="H324" s="12">
        <f>'Index CPR'!H324</f>
        <v>0</v>
      </c>
      <c r="I324" s="12">
        <f>'Index CPR'!I324</f>
        <v>0</v>
      </c>
      <c r="J324" s="12">
        <f t="shared" si="1329"/>
        <v>0</v>
      </c>
      <c r="K324" s="12">
        <f t="shared" si="1330"/>
        <v>0</v>
      </c>
      <c r="O324" s="12">
        <f>'Index CPR'!N324</f>
        <v>0</v>
      </c>
      <c r="P324" s="12">
        <f>'Index CPR'!O324</f>
        <v>0</v>
      </c>
      <c r="Q324" s="12">
        <f>'Index CPR'!P324</f>
        <v>0</v>
      </c>
      <c r="R324" s="12">
        <f>'Index CPR'!Q324</f>
        <v>0</v>
      </c>
      <c r="S324" s="12">
        <f>'Index CPR'!R324</f>
        <v>0</v>
      </c>
      <c r="T324" s="12">
        <f>'Index CPR'!S324</f>
        <v>0</v>
      </c>
      <c r="U324" s="12">
        <f>'Index CPR'!T324</f>
        <v>0</v>
      </c>
      <c r="V324" s="12">
        <f t="shared" si="1331"/>
        <v>0</v>
      </c>
      <c r="W324" s="12">
        <f t="shared" si="1332"/>
        <v>0</v>
      </c>
    </row>
    <row r="325" spans="1:23" x14ac:dyDescent="0.3">
      <c r="A325" s="39">
        <v>43720</v>
      </c>
      <c r="B325" s="10" t="s">
        <v>30</v>
      </c>
      <c r="C325">
        <f>'Index CPR'!C325</f>
        <v>0</v>
      </c>
      <c r="D325">
        <f>'Index CPR'!D325</f>
        <v>0</v>
      </c>
      <c r="E325">
        <f>'Index CPR'!E325</f>
        <v>0</v>
      </c>
      <c r="F325">
        <f>'Index CPR'!F325</f>
        <v>0</v>
      </c>
      <c r="G325" s="12">
        <f>'Index CPR'!G325</f>
        <v>0</v>
      </c>
      <c r="H325" s="12">
        <f>'Index CPR'!H325</f>
        <v>0</v>
      </c>
      <c r="I325" s="12">
        <f>'Index CPR'!I325</f>
        <v>0</v>
      </c>
      <c r="J325" s="12">
        <f t="shared" si="1329"/>
        <v>0</v>
      </c>
      <c r="K325" s="12">
        <f t="shared" si="1330"/>
        <v>0</v>
      </c>
      <c r="O325" s="12">
        <f>'Index CPR'!N325</f>
        <v>0</v>
      </c>
      <c r="P325" s="12">
        <f>'Index CPR'!O325</f>
        <v>0</v>
      </c>
      <c r="Q325" s="12">
        <f>'Index CPR'!P325</f>
        <v>0</v>
      </c>
      <c r="R325" s="12">
        <f>'Index CPR'!Q325</f>
        <v>0</v>
      </c>
      <c r="S325" s="12">
        <f>'Index CPR'!R325</f>
        <v>0</v>
      </c>
      <c r="T325" s="12">
        <f>'Index CPR'!S325</f>
        <v>0</v>
      </c>
      <c r="U325" s="12">
        <f>'Index CPR'!T325</f>
        <v>0</v>
      </c>
      <c r="V325" s="12">
        <f t="shared" si="1331"/>
        <v>0</v>
      </c>
      <c r="W325" s="12">
        <f t="shared" si="1332"/>
        <v>0</v>
      </c>
    </row>
    <row r="326" spans="1:23" x14ac:dyDescent="0.3">
      <c r="A326" s="39">
        <v>43721</v>
      </c>
      <c r="B326" s="10" t="s">
        <v>26</v>
      </c>
      <c r="C326">
        <f>'Index CPR'!C326</f>
        <v>0</v>
      </c>
      <c r="D326">
        <f>'Index CPR'!D326</f>
        <v>0</v>
      </c>
      <c r="E326">
        <f>'Index CPR'!E326</f>
        <v>0</v>
      </c>
      <c r="F326">
        <f>'Index CPR'!F326</f>
        <v>0</v>
      </c>
      <c r="G326" s="12">
        <f>'Index CPR'!G326</f>
        <v>0</v>
      </c>
      <c r="H326" s="12">
        <f>'Index CPR'!H326</f>
        <v>0</v>
      </c>
      <c r="I326" s="12">
        <f>'Index CPR'!I326</f>
        <v>0</v>
      </c>
      <c r="J326" s="12">
        <f t="shared" si="1329"/>
        <v>0</v>
      </c>
      <c r="K326" s="12">
        <f t="shared" si="1330"/>
        <v>0</v>
      </c>
      <c r="O326" s="12">
        <f>'Index CPR'!N326</f>
        <v>0</v>
      </c>
      <c r="P326" s="12">
        <f>'Index CPR'!O326</f>
        <v>0</v>
      </c>
      <c r="Q326" s="12">
        <f>'Index CPR'!P326</f>
        <v>0</v>
      </c>
      <c r="R326" s="12">
        <f>'Index CPR'!Q326</f>
        <v>0</v>
      </c>
      <c r="S326" s="12">
        <f>'Index CPR'!R326</f>
        <v>0</v>
      </c>
      <c r="T326" s="12">
        <f>'Index CPR'!S326</f>
        <v>0</v>
      </c>
      <c r="U326" s="12">
        <f>'Index CPR'!T326</f>
        <v>0</v>
      </c>
      <c r="V326" s="12">
        <f t="shared" si="1331"/>
        <v>0</v>
      </c>
      <c r="W326" s="12">
        <f t="shared" si="1332"/>
        <v>0</v>
      </c>
    </row>
    <row r="327" spans="1:23" x14ac:dyDescent="0.3">
      <c r="A327" s="39">
        <v>43724</v>
      </c>
      <c r="B327" s="10" t="s">
        <v>27</v>
      </c>
      <c r="C327">
        <f>'Index CPR'!C327</f>
        <v>0</v>
      </c>
      <c r="D327">
        <f>'Index CPR'!D327</f>
        <v>0</v>
      </c>
      <c r="E327">
        <f>'Index CPR'!E327</f>
        <v>0</v>
      </c>
      <c r="F327">
        <f>'Index CPR'!F327</f>
        <v>0</v>
      </c>
      <c r="G327" s="12">
        <f>'Index CPR'!G327</f>
        <v>0</v>
      </c>
      <c r="H327" s="12">
        <f>'Index CPR'!H327</f>
        <v>0</v>
      </c>
      <c r="I327" s="12">
        <f>'Index CPR'!I327</f>
        <v>0</v>
      </c>
      <c r="J327" s="12">
        <f t="shared" si="1329"/>
        <v>0</v>
      </c>
      <c r="K327" s="12">
        <f t="shared" si="1330"/>
        <v>0</v>
      </c>
      <c r="O327" s="12">
        <f>'Index CPR'!N327</f>
        <v>0</v>
      </c>
      <c r="P327" s="12">
        <f>'Index CPR'!O327</f>
        <v>0</v>
      </c>
      <c r="Q327" s="12">
        <f>'Index CPR'!P327</f>
        <v>0</v>
      </c>
      <c r="R327" s="12">
        <f>'Index CPR'!Q327</f>
        <v>0</v>
      </c>
      <c r="S327" s="12">
        <f>'Index CPR'!R327</f>
        <v>0</v>
      </c>
      <c r="T327" s="12">
        <f>'Index CPR'!S327</f>
        <v>0</v>
      </c>
      <c r="U327" s="12">
        <f>'Index CPR'!T327</f>
        <v>0</v>
      </c>
      <c r="V327" s="12">
        <f t="shared" si="1331"/>
        <v>0</v>
      </c>
      <c r="W327" s="12">
        <f t="shared" si="1332"/>
        <v>0</v>
      </c>
    </row>
    <row r="328" spans="1:23" x14ac:dyDescent="0.3">
      <c r="A328" s="39">
        <v>43725</v>
      </c>
      <c r="B328" s="10" t="s">
        <v>28</v>
      </c>
      <c r="C328">
        <f>'Index CPR'!C328</f>
        <v>0</v>
      </c>
      <c r="D328">
        <f>'Index CPR'!D328</f>
        <v>0</v>
      </c>
      <c r="E328">
        <f>'Index CPR'!E328</f>
        <v>0</v>
      </c>
      <c r="F328">
        <f>'Index CPR'!F328</f>
        <v>0</v>
      </c>
      <c r="G328" s="12">
        <f>'Index CPR'!G328</f>
        <v>0</v>
      </c>
      <c r="H328" s="12">
        <f>'Index CPR'!H328</f>
        <v>0</v>
      </c>
      <c r="I328" s="12">
        <f>'Index CPR'!I328</f>
        <v>0</v>
      </c>
      <c r="J328" s="12">
        <f t="shared" si="1329"/>
        <v>0</v>
      </c>
      <c r="K328" s="12">
        <f t="shared" si="1330"/>
        <v>0</v>
      </c>
      <c r="O328" s="12">
        <f>'Index CPR'!N328</f>
        <v>0</v>
      </c>
      <c r="P328" s="12">
        <f>'Index CPR'!O328</f>
        <v>0</v>
      </c>
      <c r="Q328" s="12">
        <f>'Index CPR'!P328</f>
        <v>0</v>
      </c>
      <c r="R328" s="12">
        <f>'Index CPR'!Q328</f>
        <v>0</v>
      </c>
      <c r="S328" s="12">
        <f>'Index CPR'!R328</f>
        <v>0</v>
      </c>
      <c r="T328" s="12">
        <f>'Index CPR'!S328</f>
        <v>0</v>
      </c>
      <c r="U328" s="12">
        <f>'Index CPR'!T328</f>
        <v>0</v>
      </c>
      <c r="V328" s="12">
        <f t="shared" si="1331"/>
        <v>0</v>
      </c>
      <c r="W328" s="12">
        <f t="shared" si="1332"/>
        <v>0</v>
      </c>
    </row>
    <row r="329" spans="1:23" x14ac:dyDescent="0.3">
      <c r="A329" s="39">
        <v>43726</v>
      </c>
      <c r="B329" s="10" t="s">
        <v>29</v>
      </c>
      <c r="C329">
        <f>'Index CPR'!C329</f>
        <v>0</v>
      </c>
      <c r="D329">
        <f>'Index CPR'!D329</f>
        <v>0</v>
      </c>
      <c r="E329">
        <f>'Index CPR'!E329</f>
        <v>0</v>
      </c>
      <c r="F329">
        <f>'Index CPR'!F329</f>
        <v>0</v>
      </c>
      <c r="G329" s="12">
        <f>'Index CPR'!G329</f>
        <v>0</v>
      </c>
      <c r="H329" s="12">
        <f>'Index CPR'!H329</f>
        <v>0</v>
      </c>
      <c r="I329" s="12">
        <f>'Index CPR'!I329</f>
        <v>0</v>
      </c>
      <c r="J329" s="12">
        <f t="shared" si="1329"/>
        <v>0</v>
      </c>
      <c r="K329" s="12">
        <f t="shared" si="1330"/>
        <v>0</v>
      </c>
      <c r="O329" s="12">
        <f>'Index CPR'!N329</f>
        <v>0</v>
      </c>
      <c r="P329" s="12">
        <f>'Index CPR'!O329</f>
        <v>0</v>
      </c>
      <c r="Q329" s="12">
        <f>'Index CPR'!P329</f>
        <v>0</v>
      </c>
      <c r="R329" s="12">
        <f>'Index CPR'!Q329</f>
        <v>0</v>
      </c>
      <c r="S329" s="12">
        <f>'Index CPR'!R329</f>
        <v>0</v>
      </c>
      <c r="T329" s="12">
        <f>'Index CPR'!S329</f>
        <v>0</v>
      </c>
      <c r="U329" s="12">
        <f>'Index CPR'!T329</f>
        <v>0</v>
      </c>
      <c r="V329" s="12">
        <f t="shared" si="1331"/>
        <v>0</v>
      </c>
      <c r="W329" s="12">
        <f t="shared" si="1332"/>
        <v>0</v>
      </c>
    </row>
    <row r="330" spans="1:23" x14ac:dyDescent="0.3">
      <c r="A330" s="39">
        <v>43727</v>
      </c>
      <c r="B330" s="10" t="s">
        <v>30</v>
      </c>
      <c r="C330">
        <f>'Index CPR'!C330</f>
        <v>0</v>
      </c>
      <c r="D330">
        <f>'Index CPR'!D330</f>
        <v>0</v>
      </c>
      <c r="E330">
        <f>'Index CPR'!E330</f>
        <v>0</v>
      </c>
      <c r="F330">
        <f>'Index CPR'!F330</f>
        <v>0</v>
      </c>
      <c r="G330" s="12">
        <f>'Index CPR'!G330</f>
        <v>0</v>
      </c>
      <c r="H330" s="12">
        <f>'Index CPR'!H330</f>
        <v>0</v>
      </c>
      <c r="I330" s="12">
        <f>'Index CPR'!I330</f>
        <v>0</v>
      </c>
      <c r="J330" s="12">
        <f t="shared" si="1329"/>
        <v>0</v>
      </c>
      <c r="K330" s="12">
        <f t="shared" si="1330"/>
        <v>0</v>
      </c>
      <c r="O330" s="12">
        <f>'Index CPR'!N330</f>
        <v>0</v>
      </c>
      <c r="P330" s="12">
        <f>'Index CPR'!O330</f>
        <v>0</v>
      </c>
      <c r="Q330" s="12">
        <f>'Index CPR'!P330</f>
        <v>0</v>
      </c>
      <c r="R330" s="12">
        <f>'Index CPR'!Q330</f>
        <v>0</v>
      </c>
      <c r="S330" s="12">
        <f>'Index CPR'!R330</f>
        <v>0</v>
      </c>
      <c r="T330" s="12">
        <f>'Index CPR'!S330</f>
        <v>0</v>
      </c>
      <c r="U330" s="12">
        <f>'Index CPR'!T330</f>
        <v>0</v>
      </c>
      <c r="V330" s="12">
        <f t="shared" si="1331"/>
        <v>0</v>
      </c>
      <c r="W330" s="12">
        <f t="shared" si="1332"/>
        <v>0</v>
      </c>
    </row>
    <row r="331" spans="1:23" x14ac:dyDescent="0.3">
      <c r="A331" s="39">
        <v>43728</v>
      </c>
      <c r="B331" s="10" t="s">
        <v>26</v>
      </c>
      <c r="C331">
        <f>'Index CPR'!C331</f>
        <v>0</v>
      </c>
      <c r="D331">
        <f>'Index CPR'!D331</f>
        <v>0</v>
      </c>
      <c r="E331">
        <f>'Index CPR'!E331</f>
        <v>0</v>
      </c>
      <c r="F331">
        <f>'Index CPR'!F331</f>
        <v>0</v>
      </c>
      <c r="G331" s="12">
        <f>'Index CPR'!G331</f>
        <v>0</v>
      </c>
      <c r="H331" s="12">
        <f>'Index CPR'!H331</f>
        <v>0</v>
      </c>
      <c r="I331" s="12">
        <f>'Index CPR'!I331</f>
        <v>0</v>
      </c>
      <c r="J331" s="12">
        <f t="shared" si="1329"/>
        <v>0</v>
      </c>
      <c r="K331" s="12">
        <f t="shared" si="1330"/>
        <v>0</v>
      </c>
      <c r="O331" s="12">
        <f>'Index CPR'!N331</f>
        <v>0</v>
      </c>
      <c r="P331" s="12">
        <f>'Index CPR'!O331</f>
        <v>0</v>
      </c>
      <c r="Q331" s="12">
        <f>'Index CPR'!P331</f>
        <v>0</v>
      </c>
      <c r="R331" s="12">
        <f>'Index CPR'!Q331</f>
        <v>0</v>
      </c>
      <c r="S331" s="12">
        <f>'Index CPR'!R331</f>
        <v>0</v>
      </c>
      <c r="T331" s="12">
        <f>'Index CPR'!S331</f>
        <v>0</v>
      </c>
      <c r="U331" s="12">
        <f>'Index CPR'!T331</f>
        <v>0</v>
      </c>
      <c r="V331" s="12">
        <f t="shared" si="1331"/>
        <v>0</v>
      </c>
      <c r="W331" s="12">
        <f t="shared" si="1332"/>
        <v>0</v>
      </c>
    </row>
    <row r="332" spans="1:23" x14ac:dyDescent="0.3">
      <c r="A332" s="39">
        <v>43731</v>
      </c>
      <c r="B332" s="10" t="s">
        <v>27</v>
      </c>
      <c r="C332">
        <f>'Index CPR'!C332</f>
        <v>0</v>
      </c>
      <c r="D332">
        <f>'Index CPR'!D332</f>
        <v>0</v>
      </c>
      <c r="E332">
        <f>'Index CPR'!E332</f>
        <v>0</v>
      </c>
      <c r="F332">
        <f>'Index CPR'!F332</f>
        <v>0</v>
      </c>
      <c r="G332" s="12">
        <f>'Index CPR'!G332</f>
        <v>0</v>
      </c>
      <c r="H332" s="12">
        <f>'Index CPR'!H332</f>
        <v>0</v>
      </c>
      <c r="I332" s="12">
        <f>'Index CPR'!I332</f>
        <v>0</v>
      </c>
      <c r="J332" s="12">
        <f t="shared" si="1329"/>
        <v>0</v>
      </c>
      <c r="K332" s="12">
        <f t="shared" si="1330"/>
        <v>0</v>
      </c>
      <c r="O332" s="12">
        <f>'Index CPR'!N332</f>
        <v>0</v>
      </c>
      <c r="P332" s="12">
        <f>'Index CPR'!O332</f>
        <v>0</v>
      </c>
      <c r="Q332" s="12">
        <f>'Index CPR'!P332</f>
        <v>0</v>
      </c>
      <c r="R332" s="12">
        <f>'Index CPR'!Q332</f>
        <v>0</v>
      </c>
      <c r="S332" s="12">
        <f>'Index CPR'!R332</f>
        <v>0</v>
      </c>
      <c r="T332" s="12">
        <f>'Index CPR'!S332</f>
        <v>0</v>
      </c>
      <c r="U332" s="12">
        <f>'Index CPR'!T332</f>
        <v>0</v>
      </c>
      <c r="V332" s="12">
        <f t="shared" si="1331"/>
        <v>0</v>
      </c>
      <c r="W332" s="12">
        <f t="shared" si="1332"/>
        <v>0</v>
      </c>
    </row>
    <row r="333" spans="1:23" x14ac:dyDescent="0.3">
      <c r="A333" s="39">
        <v>43732</v>
      </c>
      <c r="B333" s="10" t="s">
        <v>28</v>
      </c>
      <c r="C333">
        <f>'Index CPR'!C333</f>
        <v>0</v>
      </c>
      <c r="D333">
        <f>'Index CPR'!D333</f>
        <v>0</v>
      </c>
      <c r="E333">
        <f>'Index CPR'!E333</f>
        <v>0</v>
      </c>
      <c r="F333">
        <f>'Index CPR'!F333</f>
        <v>0</v>
      </c>
      <c r="G333" s="12">
        <f>'Index CPR'!G333</f>
        <v>0</v>
      </c>
      <c r="H333" s="12">
        <f>'Index CPR'!H333</f>
        <v>0</v>
      </c>
      <c r="I333" s="12">
        <f>'Index CPR'!I333</f>
        <v>0</v>
      </c>
      <c r="J333" s="12">
        <f t="shared" si="1329"/>
        <v>0</v>
      </c>
      <c r="K333" s="12">
        <f t="shared" si="1330"/>
        <v>0</v>
      </c>
      <c r="O333" s="12">
        <f>'Index CPR'!N333</f>
        <v>0</v>
      </c>
      <c r="P333" s="12">
        <f>'Index CPR'!O333</f>
        <v>0</v>
      </c>
      <c r="Q333" s="12">
        <f>'Index CPR'!P333</f>
        <v>0</v>
      </c>
      <c r="R333" s="12">
        <f>'Index CPR'!Q333</f>
        <v>0</v>
      </c>
      <c r="S333" s="12">
        <f>'Index CPR'!R333</f>
        <v>0</v>
      </c>
      <c r="T333" s="12">
        <f>'Index CPR'!S333</f>
        <v>0</v>
      </c>
      <c r="U333" s="12">
        <f>'Index CPR'!T333</f>
        <v>0</v>
      </c>
      <c r="V333" s="12">
        <f t="shared" si="1331"/>
        <v>0</v>
      </c>
      <c r="W333" s="12">
        <f t="shared" si="1332"/>
        <v>0</v>
      </c>
    </row>
    <row r="334" spans="1:23" x14ac:dyDescent="0.3">
      <c r="A334" s="39">
        <v>43733</v>
      </c>
      <c r="B334" s="10" t="s">
        <v>29</v>
      </c>
      <c r="C334">
        <f>'Index CPR'!C334</f>
        <v>0</v>
      </c>
      <c r="D334">
        <f>'Index CPR'!D334</f>
        <v>0</v>
      </c>
      <c r="E334">
        <f>'Index CPR'!E334</f>
        <v>0</v>
      </c>
      <c r="F334">
        <f>'Index CPR'!F334</f>
        <v>0</v>
      </c>
      <c r="G334" s="12">
        <f>'Index CPR'!G334</f>
        <v>0</v>
      </c>
      <c r="H334" s="12">
        <f>'Index CPR'!H334</f>
        <v>0</v>
      </c>
      <c r="I334" s="12">
        <f>'Index CPR'!I334</f>
        <v>0</v>
      </c>
      <c r="J334" s="12">
        <f t="shared" si="1329"/>
        <v>0</v>
      </c>
      <c r="K334" s="12">
        <f t="shared" si="1330"/>
        <v>0</v>
      </c>
      <c r="O334" s="12">
        <f>'Index CPR'!N334</f>
        <v>0</v>
      </c>
      <c r="P334" s="12">
        <f>'Index CPR'!O334</f>
        <v>0</v>
      </c>
      <c r="Q334" s="12">
        <f>'Index CPR'!P334</f>
        <v>0</v>
      </c>
      <c r="R334" s="12">
        <f>'Index CPR'!Q334</f>
        <v>0</v>
      </c>
      <c r="S334" s="12">
        <f>'Index CPR'!R334</f>
        <v>0</v>
      </c>
      <c r="T334" s="12">
        <f>'Index CPR'!S334</f>
        <v>0</v>
      </c>
      <c r="U334" s="12">
        <f>'Index CPR'!T334</f>
        <v>0</v>
      </c>
      <c r="V334" s="12">
        <f t="shared" si="1331"/>
        <v>0</v>
      </c>
      <c r="W334" s="12">
        <f t="shared" si="1332"/>
        <v>0</v>
      </c>
    </row>
    <row r="335" spans="1:23" x14ac:dyDescent="0.3">
      <c r="A335" s="39">
        <v>43734</v>
      </c>
      <c r="B335" s="10" t="s">
        <v>30</v>
      </c>
      <c r="C335">
        <f>'Index CPR'!C335</f>
        <v>0</v>
      </c>
      <c r="D335">
        <f>'Index CPR'!D335</f>
        <v>0</v>
      </c>
      <c r="E335">
        <f>'Index CPR'!E335</f>
        <v>0</v>
      </c>
      <c r="F335">
        <f>'Index CPR'!F335</f>
        <v>0</v>
      </c>
      <c r="G335" s="12">
        <f>'Index CPR'!G335</f>
        <v>0</v>
      </c>
      <c r="H335" s="12">
        <f>'Index CPR'!H335</f>
        <v>0</v>
      </c>
      <c r="I335" s="12">
        <f>'Index CPR'!I335</f>
        <v>0</v>
      </c>
      <c r="J335" s="12">
        <f t="shared" si="1329"/>
        <v>0</v>
      </c>
      <c r="K335" s="12">
        <f t="shared" si="1330"/>
        <v>0</v>
      </c>
      <c r="O335" s="12">
        <f>'Index CPR'!N335</f>
        <v>0</v>
      </c>
      <c r="P335" s="12">
        <f>'Index CPR'!O335</f>
        <v>0</v>
      </c>
      <c r="Q335" s="12">
        <f>'Index CPR'!P335</f>
        <v>0</v>
      </c>
      <c r="R335" s="12">
        <f>'Index CPR'!Q335</f>
        <v>0</v>
      </c>
      <c r="S335" s="12">
        <f>'Index CPR'!R335</f>
        <v>0</v>
      </c>
      <c r="T335" s="12">
        <f>'Index CPR'!S335</f>
        <v>0</v>
      </c>
      <c r="U335" s="12">
        <f>'Index CPR'!T335</f>
        <v>0</v>
      </c>
      <c r="V335" s="12">
        <f t="shared" si="1331"/>
        <v>0</v>
      </c>
      <c r="W335" s="12">
        <f t="shared" si="1332"/>
        <v>0</v>
      </c>
    </row>
    <row r="336" spans="1:23" x14ac:dyDescent="0.3">
      <c r="A336" s="39">
        <v>43735</v>
      </c>
      <c r="B336" s="10" t="s">
        <v>26</v>
      </c>
      <c r="C336">
        <f>'Index CPR'!C336</f>
        <v>0</v>
      </c>
      <c r="D336">
        <f>'Index CPR'!D336</f>
        <v>0</v>
      </c>
      <c r="E336">
        <f>'Index CPR'!E336</f>
        <v>0</v>
      </c>
      <c r="F336">
        <f>'Index CPR'!F336</f>
        <v>0</v>
      </c>
      <c r="G336" s="12">
        <f>'Index CPR'!G336</f>
        <v>0</v>
      </c>
      <c r="H336" s="12">
        <f>'Index CPR'!H336</f>
        <v>0</v>
      </c>
      <c r="I336" s="12">
        <f>'Index CPR'!I336</f>
        <v>0</v>
      </c>
      <c r="J336" s="12">
        <f t="shared" si="1329"/>
        <v>0</v>
      </c>
      <c r="K336" s="12">
        <f t="shared" si="1330"/>
        <v>0</v>
      </c>
      <c r="O336" s="12">
        <f>'Index CPR'!N336</f>
        <v>0</v>
      </c>
      <c r="P336" s="12">
        <f>'Index CPR'!O336</f>
        <v>0</v>
      </c>
      <c r="Q336" s="12">
        <f>'Index CPR'!P336</f>
        <v>0</v>
      </c>
      <c r="R336" s="12">
        <f>'Index CPR'!Q336</f>
        <v>0</v>
      </c>
      <c r="S336" s="12">
        <f>'Index CPR'!R336</f>
        <v>0</v>
      </c>
      <c r="T336" s="12">
        <f>'Index CPR'!S336</f>
        <v>0</v>
      </c>
      <c r="U336" s="12">
        <f>'Index CPR'!T336</f>
        <v>0</v>
      </c>
      <c r="V336" s="12">
        <f t="shared" si="1331"/>
        <v>0</v>
      </c>
      <c r="W336" s="12">
        <f t="shared" si="1332"/>
        <v>0</v>
      </c>
    </row>
    <row r="337" spans="1:23" x14ac:dyDescent="0.3">
      <c r="A337" s="39">
        <v>43738</v>
      </c>
      <c r="B337" s="10" t="s">
        <v>27</v>
      </c>
      <c r="C337">
        <f>'Index CPR'!C337</f>
        <v>0</v>
      </c>
      <c r="D337">
        <f>'Index CPR'!D337</f>
        <v>0</v>
      </c>
      <c r="E337">
        <f>'Index CPR'!E337</f>
        <v>0</v>
      </c>
      <c r="F337">
        <f>'Index CPR'!F337</f>
        <v>0</v>
      </c>
      <c r="G337" s="12">
        <f>'Index CPR'!G337</f>
        <v>0</v>
      </c>
      <c r="H337" s="12">
        <f>'Index CPR'!H337</f>
        <v>0</v>
      </c>
      <c r="I337" s="12">
        <f>'Index CPR'!I337</f>
        <v>0</v>
      </c>
      <c r="J337" s="12">
        <f t="shared" si="1329"/>
        <v>0</v>
      </c>
      <c r="K337" s="12">
        <f t="shared" si="1330"/>
        <v>0</v>
      </c>
      <c r="O337" s="12">
        <f>'Index CPR'!N337</f>
        <v>0</v>
      </c>
      <c r="P337" s="12">
        <f>'Index CPR'!O337</f>
        <v>0</v>
      </c>
      <c r="Q337" s="12">
        <f>'Index CPR'!P337</f>
        <v>0</v>
      </c>
      <c r="R337" s="12">
        <f>'Index CPR'!Q337</f>
        <v>0</v>
      </c>
      <c r="S337" s="12">
        <f>'Index CPR'!R337</f>
        <v>0</v>
      </c>
      <c r="T337" s="12">
        <f>'Index CPR'!S337</f>
        <v>0</v>
      </c>
      <c r="U337" s="12">
        <f>'Index CPR'!T337</f>
        <v>0</v>
      </c>
      <c r="V337" s="12">
        <f t="shared" si="1331"/>
        <v>0</v>
      </c>
      <c r="W337" s="12">
        <f t="shared" si="1332"/>
        <v>0</v>
      </c>
    </row>
    <row r="338" spans="1:23" x14ac:dyDescent="0.3">
      <c r="A338" s="39">
        <v>43739</v>
      </c>
      <c r="B338" s="10" t="s">
        <v>28</v>
      </c>
      <c r="C338">
        <f>'Index CPR'!C338</f>
        <v>0</v>
      </c>
      <c r="D338">
        <f>'Index CPR'!D338</f>
        <v>0</v>
      </c>
      <c r="E338">
        <f>'Index CPR'!E338</f>
        <v>0</v>
      </c>
      <c r="F338">
        <f>'Index CPR'!F338</f>
        <v>0</v>
      </c>
      <c r="G338" s="12">
        <f>'Index CPR'!G338</f>
        <v>0</v>
      </c>
      <c r="H338" s="12">
        <f>'Index CPR'!H338</f>
        <v>0</v>
      </c>
      <c r="I338" s="12">
        <f>'Index CPR'!I338</f>
        <v>0</v>
      </c>
      <c r="J338" s="12">
        <f t="shared" si="1329"/>
        <v>0</v>
      </c>
      <c r="K338" s="12">
        <f t="shared" si="1330"/>
        <v>0</v>
      </c>
      <c r="O338" s="12">
        <f>'Index CPR'!N338</f>
        <v>0</v>
      </c>
      <c r="P338" s="12">
        <f>'Index CPR'!O338</f>
        <v>0</v>
      </c>
      <c r="Q338" s="12">
        <f>'Index CPR'!P338</f>
        <v>0</v>
      </c>
      <c r="R338" s="12">
        <f>'Index CPR'!Q338</f>
        <v>0</v>
      </c>
      <c r="S338" s="12">
        <f>'Index CPR'!R338</f>
        <v>0</v>
      </c>
      <c r="T338" s="12">
        <f>'Index CPR'!S338</f>
        <v>0</v>
      </c>
      <c r="U338" s="12">
        <f>'Index CPR'!T338</f>
        <v>0</v>
      </c>
      <c r="V338" s="12">
        <f t="shared" si="1331"/>
        <v>0</v>
      </c>
      <c r="W338" s="12">
        <f t="shared" si="1332"/>
        <v>0</v>
      </c>
    </row>
    <row r="339" spans="1:23" x14ac:dyDescent="0.3">
      <c r="A339" s="39">
        <v>43741</v>
      </c>
      <c r="B339" s="10" t="s">
        <v>30</v>
      </c>
      <c r="C339">
        <f>'Index CPR'!C339</f>
        <v>0</v>
      </c>
      <c r="D339">
        <f>'Index CPR'!D339</f>
        <v>0</v>
      </c>
      <c r="E339">
        <f>'Index CPR'!E339</f>
        <v>0</v>
      </c>
      <c r="F339">
        <f>'Index CPR'!F339</f>
        <v>0</v>
      </c>
      <c r="G339" s="12">
        <f>'Index CPR'!G339</f>
        <v>0</v>
      </c>
      <c r="H339" s="12">
        <f>'Index CPR'!H339</f>
        <v>0</v>
      </c>
      <c r="I339" s="12">
        <f>'Index CPR'!I339</f>
        <v>0</v>
      </c>
      <c r="J339" s="12">
        <f t="shared" si="1329"/>
        <v>0</v>
      </c>
      <c r="K339" s="12">
        <f t="shared" si="1330"/>
        <v>0</v>
      </c>
      <c r="O339" s="12">
        <f>'Index CPR'!N339</f>
        <v>0</v>
      </c>
      <c r="P339" s="12">
        <f>'Index CPR'!O339</f>
        <v>0</v>
      </c>
      <c r="Q339" s="12">
        <f>'Index CPR'!P339</f>
        <v>0</v>
      </c>
      <c r="R339" s="12">
        <f>'Index CPR'!Q339</f>
        <v>0</v>
      </c>
      <c r="S339" s="12">
        <f>'Index CPR'!R339</f>
        <v>0</v>
      </c>
      <c r="T339" s="12">
        <f>'Index CPR'!S339</f>
        <v>0</v>
      </c>
      <c r="U339" s="12">
        <f>'Index CPR'!T339</f>
        <v>0</v>
      </c>
      <c r="V339" s="12">
        <f t="shared" si="1331"/>
        <v>0</v>
      </c>
      <c r="W339" s="12">
        <f t="shared" si="1332"/>
        <v>0</v>
      </c>
    </row>
    <row r="340" spans="1:23" x14ac:dyDescent="0.3">
      <c r="A340" s="39">
        <v>43742</v>
      </c>
      <c r="B340" s="10" t="s">
        <v>26</v>
      </c>
      <c r="C340">
        <f>'Index CPR'!C340</f>
        <v>0</v>
      </c>
      <c r="D340">
        <f>'Index CPR'!D340</f>
        <v>0</v>
      </c>
      <c r="E340">
        <f>'Index CPR'!E340</f>
        <v>0</v>
      </c>
      <c r="F340">
        <f>'Index CPR'!F340</f>
        <v>0</v>
      </c>
      <c r="G340" s="12">
        <f>'Index CPR'!G340</f>
        <v>0</v>
      </c>
      <c r="H340" s="12">
        <f>'Index CPR'!H340</f>
        <v>0</v>
      </c>
      <c r="I340" s="12">
        <f>'Index CPR'!I340</f>
        <v>0</v>
      </c>
      <c r="J340" s="12">
        <f t="shared" si="1329"/>
        <v>0</v>
      </c>
      <c r="K340" s="12">
        <f t="shared" si="1330"/>
        <v>0</v>
      </c>
      <c r="O340" s="12">
        <f>'Index CPR'!N340</f>
        <v>0</v>
      </c>
      <c r="P340" s="12">
        <f>'Index CPR'!O340</f>
        <v>0</v>
      </c>
      <c r="Q340" s="12">
        <f>'Index CPR'!P340</f>
        <v>0</v>
      </c>
      <c r="R340" s="12">
        <f>'Index CPR'!Q340</f>
        <v>0</v>
      </c>
      <c r="S340" s="12">
        <f>'Index CPR'!R340</f>
        <v>0</v>
      </c>
      <c r="T340" s="12">
        <f>'Index CPR'!S340</f>
        <v>0</v>
      </c>
      <c r="U340" s="12">
        <f>'Index CPR'!T340</f>
        <v>0</v>
      </c>
      <c r="V340" s="12">
        <f t="shared" si="1331"/>
        <v>0</v>
      </c>
      <c r="W340" s="12">
        <f t="shared" si="1332"/>
        <v>0</v>
      </c>
    </row>
    <row r="341" spans="1:23" x14ac:dyDescent="0.3">
      <c r="A341" s="39">
        <v>43745</v>
      </c>
      <c r="B341" s="10" t="s">
        <v>27</v>
      </c>
      <c r="C341">
        <f>'Index CPR'!C341</f>
        <v>0</v>
      </c>
      <c r="D341">
        <f>'Index CPR'!D341</f>
        <v>0</v>
      </c>
      <c r="E341">
        <f>'Index CPR'!E341</f>
        <v>0</v>
      </c>
      <c r="F341">
        <f>'Index CPR'!F341</f>
        <v>0</v>
      </c>
      <c r="G341" s="12">
        <f>'Index CPR'!G341</f>
        <v>0</v>
      </c>
      <c r="H341" s="12">
        <f>'Index CPR'!H341</f>
        <v>0</v>
      </c>
      <c r="I341" s="12">
        <f>'Index CPR'!I341</f>
        <v>0</v>
      </c>
      <c r="J341" s="12">
        <f t="shared" si="1329"/>
        <v>0</v>
      </c>
      <c r="K341" s="12">
        <f t="shared" si="1330"/>
        <v>0</v>
      </c>
      <c r="O341" s="12">
        <f>'Index CPR'!N341</f>
        <v>0</v>
      </c>
      <c r="P341" s="12">
        <f>'Index CPR'!O341</f>
        <v>0</v>
      </c>
      <c r="Q341" s="12">
        <f>'Index CPR'!P341</f>
        <v>0</v>
      </c>
      <c r="R341" s="12">
        <f>'Index CPR'!Q341</f>
        <v>0</v>
      </c>
      <c r="S341" s="12">
        <f>'Index CPR'!R341</f>
        <v>0</v>
      </c>
      <c r="T341" s="12">
        <f>'Index CPR'!S341</f>
        <v>0</v>
      </c>
      <c r="U341" s="12">
        <f>'Index CPR'!T341</f>
        <v>0</v>
      </c>
      <c r="V341" s="12">
        <f t="shared" si="1331"/>
        <v>0</v>
      </c>
      <c r="W341" s="12">
        <f t="shared" si="1332"/>
        <v>0</v>
      </c>
    </row>
    <row r="342" spans="1:23" x14ac:dyDescent="0.3">
      <c r="A342" s="39">
        <v>43747</v>
      </c>
      <c r="B342" s="10" t="s">
        <v>29</v>
      </c>
      <c r="C342">
        <f>'Index CPR'!C342</f>
        <v>0</v>
      </c>
      <c r="D342">
        <f>'Index CPR'!D342</f>
        <v>0</v>
      </c>
      <c r="E342">
        <f>'Index CPR'!E342</f>
        <v>0</v>
      </c>
      <c r="F342">
        <f>'Index CPR'!F342</f>
        <v>0</v>
      </c>
      <c r="G342" s="12">
        <f>'Index CPR'!G342</f>
        <v>0</v>
      </c>
      <c r="H342" s="12">
        <f>'Index CPR'!H342</f>
        <v>0</v>
      </c>
      <c r="I342" s="12">
        <f>'Index CPR'!I342</f>
        <v>0</v>
      </c>
      <c r="J342" s="12">
        <f t="shared" si="1329"/>
        <v>0</v>
      </c>
      <c r="K342" s="12">
        <f t="shared" si="1330"/>
        <v>0</v>
      </c>
      <c r="O342" s="12">
        <f>'Index CPR'!N342</f>
        <v>0</v>
      </c>
      <c r="P342" s="12">
        <f>'Index CPR'!O342</f>
        <v>0</v>
      </c>
      <c r="Q342" s="12">
        <f>'Index CPR'!P342</f>
        <v>0</v>
      </c>
      <c r="R342" s="12">
        <f>'Index CPR'!Q342</f>
        <v>0</v>
      </c>
      <c r="S342" s="12">
        <f>'Index CPR'!R342</f>
        <v>0</v>
      </c>
      <c r="T342" s="12">
        <f>'Index CPR'!S342</f>
        <v>0</v>
      </c>
      <c r="U342" s="12">
        <f>'Index CPR'!T342</f>
        <v>0</v>
      </c>
      <c r="V342" s="12">
        <f t="shared" si="1331"/>
        <v>0</v>
      </c>
      <c r="W342" s="12">
        <f t="shared" si="1332"/>
        <v>0</v>
      </c>
    </row>
    <row r="343" spans="1:23" x14ac:dyDescent="0.3">
      <c r="A343" s="39">
        <v>43748</v>
      </c>
      <c r="B343" s="10" t="s">
        <v>30</v>
      </c>
      <c r="C343">
        <f>'Index CPR'!C343</f>
        <v>0</v>
      </c>
      <c r="D343">
        <f>'Index CPR'!D343</f>
        <v>0</v>
      </c>
      <c r="E343">
        <f>'Index CPR'!E343</f>
        <v>0</v>
      </c>
      <c r="F343">
        <f>'Index CPR'!F343</f>
        <v>0</v>
      </c>
      <c r="G343" s="12">
        <f>'Index CPR'!G343</f>
        <v>0</v>
      </c>
      <c r="H343" s="12">
        <f>'Index CPR'!H343</f>
        <v>0</v>
      </c>
      <c r="I343" s="12">
        <f>'Index CPR'!I343</f>
        <v>0</v>
      </c>
      <c r="J343" s="12">
        <f t="shared" si="1329"/>
        <v>0</v>
      </c>
      <c r="K343" s="12">
        <f t="shared" si="1330"/>
        <v>0</v>
      </c>
      <c r="O343" s="12">
        <f>'Index CPR'!N343</f>
        <v>0</v>
      </c>
      <c r="P343" s="12">
        <f>'Index CPR'!O343</f>
        <v>0</v>
      </c>
      <c r="Q343" s="12">
        <f>'Index CPR'!P343</f>
        <v>0</v>
      </c>
      <c r="R343" s="12">
        <f>'Index CPR'!Q343</f>
        <v>0</v>
      </c>
      <c r="S343" s="12">
        <f>'Index CPR'!R343</f>
        <v>0</v>
      </c>
      <c r="T343" s="12">
        <f>'Index CPR'!S343</f>
        <v>0</v>
      </c>
      <c r="U343" s="12">
        <f>'Index CPR'!T343</f>
        <v>0</v>
      </c>
      <c r="V343" s="12">
        <f t="shared" si="1331"/>
        <v>0</v>
      </c>
      <c r="W343" s="12">
        <f t="shared" si="1332"/>
        <v>0</v>
      </c>
    </row>
    <row r="344" spans="1:23" x14ac:dyDescent="0.3">
      <c r="A344" s="39">
        <v>43749</v>
      </c>
      <c r="B344" s="10" t="s">
        <v>26</v>
      </c>
      <c r="C344">
        <f>'Index CPR'!C344</f>
        <v>0</v>
      </c>
      <c r="D344">
        <f>'Index CPR'!D344</f>
        <v>0</v>
      </c>
      <c r="E344">
        <f>'Index CPR'!E344</f>
        <v>0</v>
      </c>
      <c r="F344">
        <f>'Index CPR'!F344</f>
        <v>0</v>
      </c>
      <c r="G344" s="12">
        <f>'Index CPR'!G344</f>
        <v>0</v>
      </c>
      <c r="H344" s="12">
        <f>'Index CPR'!H344</f>
        <v>0</v>
      </c>
      <c r="I344" s="12">
        <f>'Index CPR'!I344</f>
        <v>0</v>
      </c>
      <c r="J344" s="12">
        <f t="shared" si="1329"/>
        <v>0</v>
      </c>
      <c r="K344" s="12">
        <f t="shared" si="1330"/>
        <v>0</v>
      </c>
      <c r="O344" s="12">
        <f>'Index CPR'!N344</f>
        <v>0</v>
      </c>
      <c r="P344" s="12">
        <f>'Index CPR'!O344</f>
        <v>0</v>
      </c>
      <c r="Q344" s="12">
        <f>'Index CPR'!P344</f>
        <v>0</v>
      </c>
      <c r="R344" s="12">
        <f>'Index CPR'!Q344</f>
        <v>0</v>
      </c>
      <c r="S344" s="12">
        <f>'Index CPR'!R344</f>
        <v>0</v>
      </c>
      <c r="T344" s="12">
        <f>'Index CPR'!S344</f>
        <v>0</v>
      </c>
      <c r="U344" s="12">
        <f>'Index CPR'!T344</f>
        <v>0</v>
      </c>
      <c r="V344" s="12">
        <f t="shared" si="1331"/>
        <v>0</v>
      </c>
      <c r="W344" s="12">
        <f t="shared" si="1332"/>
        <v>0</v>
      </c>
    </row>
    <row r="345" spans="1:23" x14ac:dyDescent="0.3">
      <c r="A345" s="39">
        <v>43752</v>
      </c>
      <c r="B345" s="10" t="s">
        <v>27</v>
      </c>
      <c r="C345">
        <f>'Index CPR'!C345</f>
        <v>0</v>
      </c>
      <c r="D345">
        <f>'Index CPR'!D345</f>
        <v>0</v>
      </c>
      <c r="E345">
        <f>'Index CPR'!E345</f>
        <v>0</v>
      </c>
      <c r="F345">
        <f>'Index CPR'!F345</f>
        <v>0</v>
      </c>
      <c r="G345" s="12">
        <f>'Index CPR'!G345</f>
        <v>0</v>
      </c>
      <c r="H345" s="12">
        <f>'Index CPR'!H345</f>
        <v>0</v>
      </c>
      <c r="I345" s="12">
        <f>'Index CPR'!I345</f>
        <v>0</v>
      </c>
      <c r="J345" s="12">
        <f t="shared" si="1329"/>
        <v>0</v>
      </c>
      <c r="K345" s="12">
        <f t="shared" si="1330"/>
        <v>0</v>
      </c>
      <c r="O345" s="12">
        <f>'Index CPR'!N345</f>
        <v>0</v>
      </c>
      <c r="P345" s="12">
        <f>'Index CPR'!O345</f>
        <v>0</v>
      </c>
      <c r="Q345" s="12">
        <f>'Index CPR'!P345</f>
        <v>0</v>
      </c>
      <c r="R345" s="12">
        <f>'Index CPR'!Q345</f>
        <v>0</v>
      </c>
      <c r="S345" s="12">
        <f>'Index CPR'!R345</f>
        <v>0</v>
      </c>
      <c r="T345" s="12">
        <f>'Index CPR'!S345</f>
        <v>0</v>
      </c>
      <c r="U345" s="12">
        <f>'Index CPR'!T345</f>
        <v>0</v>
      </c>
      <c r="V345" s="12">
        <f t="shared" si="1331"/>
        <v>0</v>
      </c>
      <c r="W345" s="12">
        <f t="shared" si="1332"/>
        <v>0</v>
      </c>
    </row>
    <row r="346" spans="1:23" x14ac:dyDescent="0.3">
      <c r="A346" s="39">
        <v>43753</v>
      </c>
      <c r="B346" s="10" t="s">
        <v>28</v>
      </c>
      <c r="C346">
        <f>'Index CPR'!C346</f>
        <v>0</v>
      </c>
      <c r="D346">
        <f>'Index CPR'!D346</f>
        <v>0</v>
      </c>
      <c r="E346">
        <f>'Index CPR'!E346</f>
        <v>0</v>
      </c>
      <c r="F346">
        <f>'Index CPR'!F346</f>
        <v>0</v>
      </c>
      <c r="G346" s="12">
        <f>'Index CPR'!G346</f>
        <v>0</v>
      </c>
      <c r="H346" s="12">
        <f>'Index CPR'!H346</f>
        <v>0</v>
      </c>
      <c r="I346" s="12">
        <f>'Index CPR'!I346</f>
        <v>0</v>
      </c>
      <c r="J346" s="12">
        <f t="shared" si="1329"/>
        <v>0</v>
      </c>
      <c r="K346" s="12">
        <f t="shared" si="1330"/>
        <v>0</v>
      </c>
      <c r="O346" s="12">
        <f>'Index CPR'!N346</f>
        <v>0</v>
      </c>
      <c r="P346" s="12">
        <f>'Index CPR'!O346</f>
        <v>0</v>
      </c>
      <c r="Q346" s="12">
        <f>'Index CPR'!P346</f>
        <v>0</v>
      </c>
      <c r="R346" s="12">
        <f>'Index CPR'!Q346</f>
        <v>0</v>
      </c>
      <c r="S346" s="12">
        <f>'Index CPR'!R346</f>
        <v>0</v>
      </c>
      <c r="T346" s="12">
        <f>'Index CPR'!S346</f>
        <v>0</v>
      </c>
      <c r="U346" s="12">
        <f>'Index CPR'!T346</f>
        <v>0</v>
      </c>
      <c r="V346" s="12">
        <f t="shared" si="1331"/>
        <v>0</v>
      </c>
      <c r="W346" s="12">
        <f t="shared" si="1332"/>
        <v>0</v>
      </c>
    </row>
    <row r="347" spans="1:23" x14ac:dyDescent="0.3">
      <c r="A347" s="39">
        <v>43754</v>
      </c>
      <c r="B347" s="10" t="s">
        <v>29</v>
      </c>
      <c r="C347">
        <f>'Index CPR'!C347</f>
        <v>0</v>
      </c>
      <c r="D347">
        <f>'Index CPR'!D347</f>
        <v>0</v>
      </c>
      <c r="E347">
        <f>'Index CPR'!E347</f>
        <v>0</v>
      </c>
      <c r="F347">
        <f>'Index CPR'!F347</f>
        <v>0</v>
      </c>
      <c r="G347" s="12">
        <f>'Index CPR'!G347</f>
        <v>0</v>
      </c>
      <c r="H347" s="12">
        <f>'Index CPR'!H347</f>
        <v>0</v>
      </c>
      <c r="I347" s="12">
        <f>'Index CPR'!I347</f>
        <v>0</v>
      </c>
      <c r="J347" s="12">
        <f t="shared" si="1329"/>
        <v>0</v>
      </c>
      <c r="K347" s="12">
        <f t="shared" si="1330"/>
        <v>0</v>
      </c>
      <c r="O347" s="12">
        <f>'Index CPR'!N347</f>
        <v>0</v>
      </c>
      <c r="P347" s="12">
        <f>'Index CPR'!O347</f>
        <v>0</v>
      </c>
      <c r="Q347" s="12">
        <f>'Index CPR'!P347</f>
        <v>0</v>
      </c>
      <c r="R347" s="12">
        <f>'Index CPR'!Q347</f>
        <v>0</v>
      </c>
      <c r="S347" s="12">
        <f>'Index CPR'!R347</f>
        <v>0</v>
      </c>
      <c r="T347" s="12">
        <f>'Index CPR'!S347</f>
        <v>0</v>
      </c>
      <c r="U347" s="12">
        <f>'Index CPR'!T347</f>
        <v>0</v>
      </c>
      <c r="V347" s="12">
        <f t="shared" si="1331"/>
        <v>0</v>
      </c>
      <c r="W347" s="12">
        <f t="shared" si="1332"/>
        <v>0</v>
      </c>
    </row>
    <row r="348" spans="1:23" x14ac:dyDescent="0.3">
      <c r="A348" s="39">
        <v>43755</v>
      </c>
      <c r="B348" s="10" t="s">
        <v>30</v>
      </c>
      <c r="C348">
        <f>'Index CPR'!C348</f>
        <v>0</v>
      </c>
      <c r="D348">
        <f>'Index CPR'!D348</f>
        <v>0</v>
      </c>
      <c r="E348">
        <f>'Index CPR'!E348</f>
        <v>0</v>
      </c>
      <c r="F348">
        <f>'Index CPR'!F348</f>
        <v>0</v>
      </c>
      <c r="G348" s="12">
        <f>'Index CPR'!G348</f>
        <v>0</v>
      </c>
      <c r="H348" s="12">
        <f>'Index CPR'!H348</f>
        <v>0</v>
      </c>
      <c r="I348" s="12">
        <f>'Index CPR'!I348</f>
        <v>0</v>
      </c>
      <c r="J348" s="12">
        <f t="shared" si="1329"/>
        <v>0</v>
      </c>
      <c r="K348" s="12">
        <f t="shared" si="1330"/>
        <v>0</v>
      </c>
      <c r="O348" s="12">
        <f>'Index CPR'!N348</f>
        <v>0</v>
      </c>
      <c r="P348" s="12">
        <f>'Index CPR'!O348</f>
        <v>0</v>
      </c>
      <c r="Q348" s="12">
        <f>'Index CPR'!P348</f>
        <v>0</v>
      </c>
      <c r="R348" s="12">
        <f>'Index CPR'!Q348</f>
        <v>0</v>
      </c>
      <c r="S348" s="12">
        <f>'Index CPR'!R348</f>
        <v>0</v>
      </c>
      <c r="T348" s="12">
        <f>'Index CPR'!S348</f>
        <v>0</v>
      </c>
      <c r="U348" s="12">
        <f>'Index CPR'!T348</f>
        <v>0</v>
      </c>
      <c r="V348" s="12">
        <f t="shared" si="1331"/>
        <v>0</v>
      </c>
      <c r="W348" s="12">
        <f t="shared" si="1332"/>
        <v>0</v>
      </c>
    </row>
    <row r="349" spans="1:23" x14ac:dyDescent="0.3">
      <c r="A349" s="39">
        <v>43756</v>
      </c>
      <c r="B349" s="10" t="s">
        <v>26</v>
      </c>
      <c r="C349">
        <f>'Index CPR'!C349</f>
        <v>0</v>
      </c>
      <c r="D349">
        <f>'Index CPR'!D349</f>
        <v>0</v>
      </c>
      <c r="E349">
        <f>'Index CPR'!E349</f>
        <v>0</v>
      </c>
      <c r="F349">
        <f>'Index CPR'!F349</f>
        <v>0</v>
      </c>
      <c r="G349" s="12">
        <f>'Index CPR'!G349</f>
        <v>0</v>
      </c>
      <c r="H349" s="12">
        <f>'Index CPR'!H349</f>
        <v>0</v>
      </c>
      <c r="I349" s="12">
        <f>'Index CPR'!I349</f>
        <v>0</v>
      </c>
      <c r="J349" s="12">
        <f t="shared" si="1329"/>
        <v>0</v>
      </c>
      <c r="K349" s="12">
        <f t="shared" si="1330"/>
        <v>0</v>
      </c>
      <c r="O349" s="12">
        <f>'Index CPR'!N349</f>
        <v>0</v>
      </c>
      <c r="P349" s="12">
        <f>'Index CPR'!O349</f>
        <v>0</v>
      </c>
      <c r="Q349" s="12">
        <f>'Index CPR'!P349</f>
        <v>0</v>
      </c>
      <c r="R349" s="12">
        <f>'Index CPR'!Q349</f>
        <v>0</v>
      </c>
      <c r="S349" s="12">
        <f>'Index CPR'!R349</f>
        <v>0</v>
      </c>
      <c r="T349" s="12">
        <f>'Index CPR'!S349</f>
        <v>0</v>
      </c>
      <c r="U349" s="12">
        <f>'Index CPR'!T349</f>
        <v>0</v>
      </c>
      <c r="V349" s="12">
        <f t="shared" si="1331"/>
        <v>0</v>
      </c>
      <c r="W349" s="12">
        <f t="shared" si="1332"/>
        <v>0</v>
      </c>
    </row>
    <row r="350" spans="1:23" x14ac:dyDescent="0.3">
      <c r="A350" s="39">
        <v>43759</v>
      </c>
      <c r="B350" s="10" t="s">
        <v>27</v>
      </c>
      <c r="C350">
        <f>'Index CPR'!C350</f>
        <v>0</v>
      </c>
      <c r="D350">
        <f>'Index CPR'!D350</f>
        <v>0</v>
      </c>
      <c r="E350">
        <f>'Index CPR'!E350</f>
        <v>0</v>
      </c>
      <c r="F350">
        <f>'Index CPR'!F350</f>
        <v>0</v>
      </c>
      <c r="G350" s="12">
        <f>'Index CPR'!G350</f>
        <v>0</v>
      </c>
      <c r="H350" s="12">
        <f>'Index CPR'!H350</f>
        <v>0</v>
      </c>
      <c r="I350" s="12">
        <f>'Index CPR'!I350</f>
        <v>0</v>
      </c>
      <c r="J350" s="12">
        <f t="shared" si="1329"/>
        <v>0</v>
      </c>
      <c r="K350" s="12">
        <f t="shared" si="1330"/>
        <v>0</v>
      </c>
      <c r="O350" s="12">
        <f>'Index CPR'!N350</f>
        <v>0</v>
      </c>
      <c r="P350" s="12">
        <f>'Index CPR'!O350</f>
        <v>0</v>
      </c>
      <c r="Q350" s="12">
        <f>'Index CPR'!P350</f>
        <v>0</v>
      </c>
      <c r="R350" s="12">
        <f>'Index CPR'!Q350</f>
        <v>0</v>
      </c>
      <c r="S350" s="12">
        <f>'Index CPR'!R350</f>
        <v>0</v>
      </c>
      <c r="T350" s="12">
        <f>'Index CPR'!S350</f>
        <v>0</v>
      </c>
      <c r="U350" s="12">
        <f>'Index CPR'!T350</f>
        <v>0</v>
      </c>
      <c r="V350" s="12">
        <f t="shared" si="1331"/>
        <v>0</v>
      </c>
      <c r="W350" s="12">
        <f t="shared" si="1332"/>
        <v>0</v>
      </c>
    </row>
    <row r="351" spans="1:23" x14ac:dyDescent="0.3">
      <c r="A351" s="39">
        <v>43760</v>
      </c>
      <c r="B351" s="10" t="s">
        <v>28</v>
      </c>
      <c r="C351">
        <f>'Index CPR'!C351</f>
        <v>0</v>
      </c>
      <c r="D351">
        <f>'Index CPR'!D351</f>
        <v>0</v>
      </c>
      <c r="E351">
        <f>'Index CPR'!E351</f>
        <v>0</v>
      </c>
      <c r="F351">
        <f>'Index CPR'!F351</f>
        <v>0</v>
      </c>
      <c r="G351" s="12">
        <f>'Index CPR'!G351</f>
        <v>0</v>
      </c>
      <c r="H351" s="12">
        <f>'Index CPR'!H351</f>
        <v>0</v>
      </c>
      <c r="I351" s="12">
        <f>'Index CPR'!I351</f>
        <v>0</v>
      </c>
      <c r="J351" s="12">
        <f t="shared" si="1329"/>
        <v>0</v>
      </c>
      <c r="K351" s="12">
        <f t="shared" si="1330"/>
        <v>0</v>
      </c>
      <c r="O351" s="12">
        <f>'Index CPR'!N351</f>
        <v>0</v>
      </c>
      <c r="P351" s="12">
        <f>'Index CPR'!O351</f>
        <v>0</v>
      </c>
      <c r="Q351" s="12">
        <f>'Index CPR'!P351</f>
        <v>0</v>
      </c>
      <c r="R351" s="12">
        <f>'Index CPR'!Q351</f>
        <v>0</v>
      </c>
      <c r="S351" s="12">
        <f>'Index CPR'!R351</f>
        <v>0</v>
      </c>
      <c r="T351" s="12">
        <f>'Index CPR'!S351</f>
        <v>0</v>
      </c>
      <c r="U351" s="12">
        <f>'Index CPR'!T351</f>
        <v>0</v>
      </c>
      <c r="V351" s="12">
        <f t="shared" si="1331"/>
        <v>0</v>
      </c>
      <c r="W351" s="12">
        <f t="shared" si="1332"/>
        <v>0</v>
      </c>
    </row>
    <row r="352" spans="1:23" x14ac:dyDescent="0.3">
      <c r="A352" s="39">
        <v>43761</v>
      </c>
      <c r="B352" s="10" t="s">
        <v>29</v>
      </c>
      <c r="C352">
        <f>'Index CPR'!C352</f>
        <v>0</v>
      </c>
      <c r="D352">
        <f>'Index CPR'!D352</f>
        <v>0</v>
      </c>
      <c r="E352">
        <f>'Index CPR'!E352</f>
        <v>0</v>
      </c>
      <c r="F352">
        <f>'Index CPR'!F352</f>
        <v>0</v>
      </c>
      <c r="G352" s="12">
        <f>'Index CPR'!G352</f>
        <v>0</v>
      </c>
      <c r="H352" s="12">
        <f>'Index CPR'!H352</f>
        <v>0</v>
      </c>
      <c r="I352" s="12">
        <f>'Index CPR'!I352</f>
        <v>0</v>
      </c>
      <c r="J352" s="12">
        <f t="shared" si="1329"/>
        <v>0</v>
      </c>
      <c r="K352" s="12">
        <f t="shared" si="1330"/>
        <v>0</v>
      </c>
      <c r="O352" s="12">
        <f>'Index CPR'!N352</f>
        <v>0</v>
      </c>
      <c r="P352" s="12">
        <f>'Index CPR'!O352</f>
        <v>0</v>
      </c>
      <c r="Q352" s="12">
        <f>'Index CPR'!P352</f>
        <v>0</v>
      </c>
      <c r="R352" s="12">
        <f>'Index CPR'!Q352</f>
        <v>0</v>
      </c>
      <c r="S352" s="12">
        <f>'Index CPR'!R352</f>
        <v>0</v>
      </c>
      <c r="T352" s="12">
        <f>'Index CPR'!S352</f>
        <v>0</v>
      </c>
      <c r="U352" s="12">
        <f>'Index CPR'!T352</f>
        <v>0</v>
      </c>
      <c r="V352" s="12">
        <f t="shared" si="1331"/>
        <v>0</v>
      </c>
      <c r="W352" s="12">
        <f t="shared" si="1332"/>
        <v>0</v>
      </c>
    </row>
    <row r="353" spans="1:23" x14ac:dyDescent="0.3">
      <c r="A353" s="39">
        <v>43762</v>
      </c>
      <c r="B353" s="10" t="s">
        <v>30</v>
      </c>
      <c r="C353">
        <f>'Index CPR'!C353</f>
        <v>0</v>
      </c>
      <c r="D353">
        <f>'Index CPR'!D353</f>
        <v>0</v>
      </c>
      <c r="E353">
        <f>'Index CPR'!E353</f>
        <v>0</v>
      </c>
      <c r="F353">
        <f>'Index CPR'!F353</f>
        <v>0</v>
      </c>
      <c r="G353" s="12">
        <f>'Index CPR'!G353</f>
        <v>0</v>
      </c>
      <c r="H353" s="12">
        <f>'Index CPR'!H353</f>
        <v>0</v>
      </c>
      <c r="I353" s="12">
        <f>'Index CPR'!I353</f>
        <v>0</v>
      </c>
      <c r="J353" s="12">
        <f t="shared" si="1329"/>
        <v>0</v>
      </c>
      <c r="K353" s="12">
        <f t="shared" si="1330"/>
        <v>0</v>
      </c>
      <c r="O353" s="12">
        <f>'Index CPR'!N353</f>
        <v>0</v>
      </c>
      <c r="P353" s="12">
        <f>'Index CPR'!O353</f>
        <v>0</v>
      </c>
      <c r="Q353" s="12">
        <f>'Index CPR'!P353</f>
        <v>0</v>
      </c>
      <c r="R353" s="12">
        <f>'Index CPR'!Q353</f>
        <v>0</v>
      </c>
      <c r="S353" s="12">
        <f>'Index CPR'!R353</f>
        <v>0</v>
      </c>
      <c r="T353" s="12">
        <f>'Index CPR'!S353</f>
        <v>0</v>
      </c>
      <c r="U353" s="12">
        <f>'Index CPR'!T353</f>
        <v>0</v>
      </c>
      <c r="V353" s="12">
        <f t="shared" si="1331"/>
        <v>0</v>
      </c>
      <c r="W353" s="12">
        <f t="shared" si="1332"/>
        <v>0</v>
      </c>
    </row>
    <row r="354" spans="1:23" x14ac:dyDescent="0.3">
      <c r="A354" s="39">
        <v>43763</v>
      </c>
      <c r="B354" s="10" t="s">
        <v>26</v>
      </c>
      <c r="C354">
        <f>'Index CPR'!C354</f>
        <v>0</v>
      </c>
      <c r="D354">
        <f>'Index CPR'!D354</f>
        <v>0</v>
      </c>
      <c r="E354">
        <f>'Index CPR'!E354</f>
        <v>0</v>
      </c>
      <c r="F354">
        <f>'Index CPR'!F354</f>
        <v>0</v>
      </c>
      <c r="G354" s="12">
        <f>'Index CPR'!G354</f>
        <v>0</v>
      </c>
      <c r="H354" s="12">
        <f>'Index CPR'!H354</f>
        <v>0</v>
      </c>
      <c r="I354" s="12">
        <f>'Index CPR'!I354</f>
        <v>0</v>
      </c>
      <c r="J354" s="12">
        <f t="shared" ref="J354:J399" si="1333">MIN(H354:I354)</f>
        <v>0</v>
      </c>
      <c r="K354" s="12">
        <f t="shared" ref="K354:K399" si="1334">MAX(H354:I354)</f>
        <v>0</v>
      </c>
      <c r="O354" s="12">
        <f>'Index CPR'!N354</f>
        <v>0</v>
      </c>
      <c r="P354" s="12">
        <f>'Index CPR'!O354</f>
        <v>0</v>
      </c>
      <c r="Q354" s="12">
        <f>'Index CPR'!P354</f>
        <v>0</v>
      </c>
      <c r="R354" s="12">
        <f>'Index CPR'!Q354</f>
        <v>0</v>
      </c>
      <c r="S354" s="12">
        <f>'Index CPR'!R354</f>
        <v>0</v>
      </c>
      <c r="T354" s="12">
        <f>'Index CPR'!S354</f>
        <v>0</v>
      </c>
      <c r="U354" s="12">
        <f>'Index CPR'!T354</f>
        <v>0</v>
      </c>
      <c r="V354" s="12">
        <f t="shared" ref="V354:V399" si="1335">MIN(T354:U354)</f>
        <v>0</v>
      </c>
      <c r="W354" s="12">
        <f t="shared" ref="W354:W399" si="1336">MAX(T354:U354)</f>
        <v>0</v>
      </c>
    </row>
    <row r="355" spans="1:23" x14ac:dyDescent="0.3">
      <c r="A355" s="39">
        <v>43766</v>
      </c>
      <c r="B355" s="10" t="s">
        <v>27</v>
      </c>
      <c r="C355">
        <f>'Index CPR'!C355</f>
        <v>0</v>
      </c>
      <c r="D355">
        <f>'Index CPR'!D355</f>
        <v>0</v>
      </c>
      <c r="E355">
        <f>'Index CPR'!E355</f>
        <v>0</v>
      </c>
      <c r="F355">
        <f>'Index CPR'!F355</f>
        <v>0</v>
      </c>
      <c r="G355" s="12">
        <f>'Index CPR'!G355</f>
        <v>0</v>
      </c>
      <c r="H355" s="12">
        <f>'Index CPR'!H355</f>
        <v>0</v>
      </c>
      <c r="I355" s="12">
        <f>'Index CPR'!I355</f>
        <v>0</v>
      </c>
      <c r="J355" s="12">
        <f t="shared" si="1333"/>
        <v>0</v>
      </c>
      <c r="K355" s="12">
        <f t="shared" si="1334"/>
        <v>0</v>
      </c>
      <c r="O355" s="12">
        <f>'Index CPR'!N355</f>
        <v>0</v>
      </c>
      <c r="P355" s="12">
        <f>'Index CPR'!O355</f>
        <v>0</v>
      </c>
      <c r="Q355" s="12">
        <f>'Index CPR'!P355</f>
        <v>0</v>
      </c>
      <c r="R355" s="12">
        <f>'Index CPR'!Q355</f>
        <v>0</v>
      </c>
      <c r="S355" s="12">
        <f>'Index CPR'!R355</f>
        <v>0</v>
      </c>
      <c r="T355" s="12">
        <f>'Index CPR'!S355</f>
        <v>0</v>
      </c>
      <c r="U355" s="12">
        <f>'Index CPR'!T355</f>
        <v>0</v>
      </c>
      <c r="V355" s="12">
        <f t="shared" si="1335"/>
        <v>0</v>
      </c>
      <c r="W355" s="12">
        <f t="shared" si="1336"/>
        <v>0</v>
      </c>
    </row>
    <row r="356" spans="1:23" x14ac:dyDescent="0.3">
      <c r="A356" s="39">
        <v>43767</v>
      </c>
      <c r="B356" s="10" t="s">
        <v>28</v>
      </c>
      <c r="C356">
        <f>'Index CPR'!C356</f>
        <v>0</v>
      </c>
      <c r="D356">
        <f>'Index CPR'!D356</f>
        <v>0</v>
      </c>
      <c r="E356">
        <f>'Index CPR'!E356</f>
        <v>0</v>
      </c>
      <c r="F356">
        <f>'Index CPR'!F356</f>
        <v>0</v>
      </c>
      <c r="G356" s="12">
        <f>'Index CPR'!G356</f>
        <v>0</v>
      </c>
      <c r="H356" s="12">
        <f>'Index CPR'!H356</f>
        <v>0</v>
      </c>
      <c r="I356" s="12">
        <f>'Index CPR'!I356</f>
        <v>0</v>
      </c>
      <c r="J356" s="12">
        <f t="shared" si="1333"/>
        <v>0</v>
      </c>
      <c r="K356" s="12">
        <f t="shared" si="1334"/>
        <v>0</v>
      </c>
      <c r="O356" s="12">
        <f>'Index CPR'!N356</f>
        <v>0</v>
      </c>
      <c r="P356" s="12">
        <f>'Index CPR'!O356</f>
        <v>0</v>
      </c>
      <c r="Q356" s="12">
        <f>'Index CPR'!P356</f>
        <v>0</v>
      </c>
      <c r="R356" s="12">
        <f>'Index CPR'!Q356</f>
        <v>0</v>
      </c>
      <c r="S356" s="12">
        <f>'Index CPR'!R356</f>
        <v>0</v>
      </c>
      <c r="T356" s="12">
        <f>'Index CPR'!S356</f>
        <v>0</v>
      </c>
      <c r="U356" s="12">
        <f>'Index CPR'!T356</f>
        <v>0</v>
      </c>
      <c r="V356" s="12">
        <f t="shared" si="1335"/>
        <v>0</v>
      </c>
      <c r="W356" s="12">
        <f t="shared" si="1336"/>
        <v>0</v>
      </c>
    </row>
    <row r="357" spans="1:23" x14ac:dyDescent="0.3">
      <c r="A357" s="39">
        <v>43768</v>
      </c>
      <c r="B357" s="10" t="s">
        <v>29</v>
      </c>
      <c r="C357">
        <f>'Index CPR'!C357</f>
        <v>0</v>
      </c>
      <c r="D357">
        <f>'Index CPR'!D357</f>
        <v>0</v>
      </c>
      <c r="E357">
        <f>'Index CPR'!E357</f>
        <v>0</v>
      </c>
      <c r="F357">
        <f>'Index CPR'!F357</f>
        <v>0</v>
      </c>
      <c r="G357" s="12">
        <f>'Index CPR'!G357</f>
        <v>0</v>
      </c>
      <c r="H357" s="12">
        <f>'Index CPR'!H357</f>
        <v>0</v>
      </c>
      <c r="I357" s="12">
        <f>'Index CPR'!I357</f>
        <v>0</v>
      </c>
      <c r="J357" s="12">
        <f t="shared" si="1333"/>
        <v>0</v>
      </c>
      <c r="K357" s="12">
        <f t="shared" si="1334"/>
        <v>0</v>
      </c>
      <c r="O357" s="12">
        <f>'Index CPR'!N357</f>
        <v>0</v>
      </c>
      <c r="P357" s="12">
        <f>'Index CPR'!O357</f>
        <v>0</v>
      </c>
      <c r="Q357" s="12">
        <f>'Index CPR'!P357</f>
        <v>0</v>
      </c>
      <c r="R357" s="12">
        <f>'Index CPR'!Q357</f>
        <v>0</v>
      </c>
      <c r="S357" s="12">
        <f>'Index CPR'!R357</f>
        <v>0</v>
      </c>
      <c r="T357" s="12">
        <f>'Index CPR'!S357</f>
        <v>0</v>
      </c>
      <c r="U357" s="12">
        <f>'Index CPR'!T357</f>
        <v>0</v>
      </c>
      <c r="V357" s="12">
        <f t="shared" si="1335"/>
        <v>0</v>
      </c>
      <c r="W357" s="12">
        <f t="shared" si="1336"/>
        <v>0</v>
      </c>
    </row>
    <row r="358" spans="1:23" x14ac:dyDescent="0.3">
      <c r="A358" s="39">
        <v>43769</v>
      </c>
      <c r="B358" s="10" t="s">
        <v>30</v>
      </c>
      <c r="C358">
        <f>'Index CPR'!C358</f>
        <v>0</v>
      </c>
      <c r="D358">
        <f>'Index CPR'!D358</f>
        <v>0</v>
      </c>
      <c r="E358">
        <f>'Index CPR'!E358</f>
        <v>0</v>
      </c>
      <c r="F358">
        <f>'Index CPR'!F358</f>
        <v>0</v>
      </c>
      <c r="G358" s="12">
        <f>'Index CPR'!G358</f>
        <v>0</v>
      </c>
      <c r="H358" s="12">
        <f>'Index CPR'!H358</f>
        <v>0</v>
      </c>
      <c r="I358" s="12">
        <f>'Index CPR'!I358</f>
        <v>0</v>
      </c>
      <c r="J358" s="12">
        <f t="shared" si="1333"/>
        <v>0</v>
      </c>
      <c r="K358" s="12">
        <f t="shared" si="1334"/>
        <v>0</v>
      </c>
      <c r="O358" s="12">
        <f>'Index CPR'!N358</f>
        <v>0</v>
      </c>
      <c r="P358" s="12">
        <f>'Index CPR'!O358</f>
        <v>0</v>
      </c>
      <c r="Q358" s="12">
        <f>'Index CPR'!P358</f>
        <v>0</v>
      </c>
      <c r="R358" s="12">
        <f>'Index CPR'!Q358</f>
        <v>0</v>
      </c>
      <c r="S358" s="12">
        <f>'Index CPR'!R358</f>
        <v>0</v>
      </c>
      <c r="T358" s="12">
        <f>'Index CPR'!S358</f>
        <v>0</v>
      </c>
      <c r="U358" s="12">
        <f>'Index CPR'!T358</f>
        <v>0</v>
      </c>
      <c r="V358" s="12">
        <f t="shared" si="1335"/>
        <v>0</v>
      </c>
      <c r="W358" s="12">
        <f t="shared" si="1336"/>
        <v>0</v>
      </c>
    </row>
    <row r="359" spans="1:23" x14ac:dyDescent="0.3">
      <c r="A359" s="39">
        <v>43770</v>
      </c>
      <c r="B359" s="10" t="s">
        <v>26</v>
      </c>
      <c r="C359">
        <f>'Index CPR'!C359</f>
        <v>0</v>
      </c>
      <c r="D359">
        <f>'Index CPR'!D359</f>
        <v>0</v>
      </c>
      <c r="E359">
        <f>'Index CPR'!E359</f>
        <v>0</v>
      </c>
      <c r="F359">
        <f>'Index CPR'!F359</f>
        <v>0</v>
      </c>
      <c r="G359" s="12">
        <f>'Index CPR'!G359</f>
        <v>0</v>
      </c>
      <c r="H359" s="12">
        <f>'Index CPR'!H359</f>
        <v>0</v>
      </c>
      <c r="I359" s="12">
        <f>'Index CPR'!I359</f>
        <v>0</v>
      </c>
      <c r="J359" s="12">
        <f t="shared" si="1333"/>
        <v>0</v>
      </c>
      <c r="K359" s="12">
        <f t="shared" si="1334"/>
        <v>0</v>
      </c>
      <c r="O359" s="12">
        <f>'Index CPR'!N359</f>
        <v>0</v>
      </c>
      <c r="P359" s="12">
        <f>'Index CPR'!O359</f>
        <v>0</v>
      </c>
      <c r="Q359" s="12">
        <f>'Index CPR'!P359</f>
        <v>0</v>
      </c>
      <c r="R359" s="12">
        <f>'Index CPR'!Q359</f>
        <v>0</v>
      </c>
      <c r="S359" s="12">
        <f>'Index CPR'!R359</f>
        <v>0</v>
      </c>
      <c r="T359" s="12">
        <f>'Index CPR'!S359</f>
        <v>0</v>
      </c>
      <c r="U359" s="12">
        <f>'Index CPR'!T359</f>
        <v>0</v>
      </c>
      <c r="V359" s="12">
        <f t="shared" si="1335"/>
        <v>0</v>
      </c>
      <c r="W359" s="12">
        <f t="shared" si="1336"/>
        <v>0</v>
      </c>
    </row>
    <row r="360" spans="1:23" x14ac:dyDescent="0.3">
      <c r="A360" s="39">
        <v>43773</v>
      </c>
      <c r="B360" s="10" t="s">
        <v>27</v>
      </c>
      <c r="C360">
        <f>'Index CPR'!C360</f>
        <v>0</v>
      </c>
      <c r="D360">
        <f>'Index CPR'!D360</f>
        <v>0</v>
      </c>
      <c r="E360">
        <f>'Index CPR'!E360</f>
        <v>0</v>
      </c>
      <c r="F360">
        <f>'Index CPR'!F360</f>
        <v>0</v>
      </c>
      <c r="G360" s="12">
        <f>'Index CPR'!G360</f>
        <v>0</v>
      </c>
      <c r="H360" s="12">
        <f>'Index CPR'!H360</f>
        <v>0</v>
      </c>
      <c r="I360" s="12">
        <f>'Index CPR'!I360</f>
        <v>0</v>
      </c>
      <c r="J360" s="12">
        <f t="shared" si="1333"/>
        <v>0</v>
      </c>
      <c r="K360" s="12">
        <f t="shared" si="1334"/>
        <v>0</v>
      </c>
      <c r="O360" s="12">
        <f>'Index CPR'!N360</f>
        <v>0</v>
      </c>
      <c r="P360" s="12">
        <f>'Index CPR'!O360</f>
        <v>0</v>
      </c>
      <c r="Q360" s="12">
        <f>'Index CPR'!P360</f>
        <v>0</v>
      </c>
      <c r="R360" s="12">
        <f>'Index CPR'!Q360</f>
        <v>0</v>
      </c>
      <c r="S360" s="12">
        <f>'Index CPR'!R360</f>
        <v>0</v>
      </c>
      <c r="T360" s="12">
        <f>'Index CPR'!S360</f>
        <v>0</v>
      </c>
      <c r="U360" s="12">
        <f>'Index CPR'!T360</f>
        <v>0</v>
      </c>
      <c r="V360" s="12">
        <f t="shared" si="1335"/>
        <v>0</v>
      </c>
      <c r="W360" s="12">
        <f t="shared" si="1336"/>
        <v>0</v>
      </c>
    </row>
    <row r="361" spans="1:23" x14ac:dyDescent="0.3">
      <c r="A361" s="39">
        <v>43774</v>
      </c>
      <c r="B361" s="10" t="s">
        <v>28</v>
      </c>
      <c r="C361">
        <f>'Index CPR'!C361</f>
        <v>0</v>
      </c>
      <c r="D361">
        <f>'Index CPR'!D361</f>
        <v>0</v>
      </c>
      <c r="E361">
        <f>'Index CPR'!E361</f>
        <v>0</v>
      </c>
      <c r="F361">
        <f>'Index CPR'!F361</f>
        <v>0</v>
      </c>
      <c r="G361" s="12">
        <f>'Index CPR'!G361</f>
        <v>0</v>
      </c>
      <c r="H361" s="12">
        <f>'Index CPR'!H361</f>
        <v>0</v>
      </c>
      <c r="I361" s="12">
        <f>'Index CPR'!I361</f>
        <v>0</v>
      </c>
      <c r="J361" s="12">
        <f t="shared" si="1333"/>
        <v>0</v>
      </c>
      <c r="K361" s="12">
        <f t="shared" si="1334"/>
        <v>0</v>
      </c>
      <c r="O361" s="12">
        <f>'Index CPR'!N361</f>
        <v>0</v>
      </c>
      <c r="P361" s="12">
        <f>'Index CPR'!O361</f>
        <v>0</v>
      </c>
      <c r="Q361" s="12">
        <f>'Index CPR'!P361</f>
        <v>0</v>
      </c>
      <c r="R361" s="12">
        <f>'Index CPR'!Q361</f>
        <v>0</v>
      </c>
      <c r="S361" s="12">
        <f>'Index CPR'!R361</f>
        <v>0</v>
      </c>
      <c r="T361" s="12">
        <f>'Index CPR'!S361</f>
        <v>0</v>
      </c>
      <c r="U361" s="12">
        <f>'Index CPR'!T361</f>
        <v>0</v>
      </c>
      <c r="V361" s="12">
        <f t="shared" si="1335"/>
        <v>0</v>
      </c>
      <c r="W361" s="12">
        <f t="shared" si="1336"/>
        <v>0</v>
      </c>
    </row>
    <row r="362" spans="1:23" x14ac:dyDescent="0.3">
      <c r="A362" s="39">
        <v>43775</v>
      </c>
      <c r="B362" s="10" t="s">
        <v>29</v>
      </c>
      <c r="C362">
        <f>'Index CPR'!C362</f>
        <v>0</v>
      </c>
      <c r="D362">
        <f>'Index CPR'!D362</f>
        <v>0</v>
      </c>
      <c r="E362">
        <f>'Index CPR'!E362</f>
        <v>0</v>
      </c>
      <c r="F362">
        <f>'Index CPR'!F362</f>
        <v>0</v>
      </c>
      <c r="G362" s="12">
        <f>'Index CPR'!G362</f>
        <v>0</v>
      </c>
      <c r="H362" s="12">
        <f>'Index CPR'!H362</f>
        <v>0</v>
      </c>
      <c r="I362" s="12">
        <f>'Index CPR'!I362</f>
        <v>0</v>
      </c>
      <c r="J362" s="12">
        <f t="shared" si="1333"/>
        <v>0</v>
      </c>
      <c r="K362" s="12">
        <f t="shared" si="1334"/>
        <v>0</v>
      </c>
      <c r="O362" s="12">
        <f>'Index CPR'!N362</f>
        <v>0</v>
      </c>
      <c r="P362" s="12">
        <f>'Index CPR'!O362</f>
        <v>0</v>
      </c>
      <c r="Q362" s="12">
        <f>'Index CPR'!P362</f>
        <v>0</v>
      </c>
      <c r="R362" s="12">
        <f>'Index CPR'!Q362</f>
        <v>0</v>
      </c>
      <c r="S362" s="12">
        <f>'Index CPR'!R362</f>
        <v>0</v>
      </c>
      <c r="T362" s="12">
        <f>'Index CPR'!S362</f>
        <v>0</v>
      </c>
      <c r="U362" s="12">
        <f>'Index CPR'!T362</f>
        <v>0</v>
      </c>
      <c r="V362" s="12">
        <f t="shared" si="1335"/>
        <v>0</v>
      </c>
      <c r="W362" s="12">
        <f t="shared" si="1336"/>
        <v>0</v>
      </c>
    </row>
    <row r="363" spans="1:23" x14ac:dyDescent="0.3">
      <c r="A363" s="39">
        <v>43776</v>
      </c>
      <c r="B363" s="10" t="s">
        <v>30</v>
      </c>
      <c r="C363">
        <f>'Index CPR'!C363</f>
        <v>0</v>
      </c>
      <c r="D363">
        <f>'Index CPR'!D363</f>
        <v>0</v>
      </c>
      <c r="E363">
        <f>'Index CPR'!E363</f>
        <v>0</v>
      </c>
      <c r="F363">
        <f>'Index CPR'!F363</f>
        <v>0</v>
      </c>
      <c r="G363" s="12">
        <f>'Index CPR'!G363</f>
        <v>0</v>
      </c>
      <c r="H363" s="12">
        <f>'Index CPR'!H363</f>
        <v>0</v>
      </c>
      <c r="I363" s="12">
        <f>'Index CPR'!I363</f>
        <v>0</v>
      </c>
      <c r="J363" s="12">
        <f t="shared" si="1333"/>
        <v>0</v>
      </c>
      <c r="K363" s="12">
        <f t="shared" si="1334"/>
        <v>0</v>
      </c>
      <c r="O363" s="12">
        <f>'Index CPR'!N363</f>
        <v>0</v>
      </c>
      <c r="P363" s="12">
        <f>'Index CPR'!O363</f>
        <v>0</v>
      </c>
      <c r="Q363" s="12">
        <f>'Index CPR'!P363</f>
        <v>0</v>
      </c>
      <c r="R363" s="12">
        <f>'Index CPR'!Q363</f>
        <v>0</v>
      </c>
      <c r="S363" s="12">
        <f>'Index CPR'!R363</f>
        <v>0</v>
      </c>
      <c r="T363" s="12">
        <f>'Index CPR'!S363</f>
        <v>0</v>
      </c>
      <c r="U363" s="12">
        <f>'Index CPR'!T363</f>
        <v>0</v>
      </c>
      <c r="V363" s="12">
        <f t="shared" si="1335"/>
        <v>0</v>
      </c>
      <c r="W363" s="12">
        <f t="shared" si="1336"/>
        <v>0</v>
      </c>
    </row>
    <row r="364" spans="1:23" x14ac:dyDescent="0.3">
      <c r="A364" s="39">
        <v>43777</v>
      </c>
      <c r="B364" s="10" t="s">
        <v>26</v>
      </c>
      <c r="C364">
        <f>'Index CPR'!C364</f>
        <v>0</v>
      </c>
      <c r="D364">
        <f>'Index CPR'!D364</f>
        <v>0</v>
      </c>
      <c r="E364">
        <f>'Index CPR'!E364</f>
        <v>0</v>
      </c>
      <c r="F364">
        <f>'Index CPR'!F364</f>
        <v>0</v>
      </c>
      <c r="G364" s="12">
        <f>'Index CPR'!G364</f>
        <v>0</v>
      </c>
      <c r="H364" s="12">
        <f>'Index CPR'!H364</f>
        <v>0</v>
      </c>
      <c r="I364" s="12">
        <f>'Index CPR'!I364</f>
        <v>0</v>
      </c>
      <c r="J364" s="12">
        <f t="shared" si="1333"/>
        <v>0</v>
      </c>
      <c r="K364" s="12">
        <f t="shared" si="1334"/>
        <v>0</v>
      </c>
      <c r="O364" s="12">
        <f>'Index CPR'!N364</f>
        <v>0</v>
      </c>
      <c r="P364" s="12">
        <f>'Index CPR'!O364</f>
        <v>0</v>
      </c>
      <c r="Q364" s="12">
        <f>'Index CPR'!P364</f>
        <v>0</v>
      </c>
      <c r="R364" s="12">
        <f>'Index CPR'!Q364</f>
        <v>0</v>
      </c>
      <c r="S364" s="12">
        <f>'Index CPR'!R364</f>
        <v>0</v>
      </c>
      <c r="T364" s="12">
        <f>'Index CPR'!S364</f>
        <v>0</v>
      </c>
      <c r="U364" s="12">
        <f>'Index CPR'!T364</f>
        <v>0</v>
      </c>
      <c r="V364" s="12">
        <f t="shared" si="1335"/>
        <v>0</v>
      </c>
      <c r="W364" s="12">
        <f t="shared" si="1336"/>
        <v>0</v>
      </c>
    </row>
    <row r="365" spans="1:23" x14ac:dyDescent="0.3">
      <c r="A365" s="39">
        <v>43780</v>
      </c>
      <c r="B365" s="10" t="s">
        <v>27</v>
      </c>
      <c r="C365">
        <f>'Index CPR'!C365</f>
        <v>0</v>
      </c>
      <c r="D365">
        <f>'Index CPR'!D365</f>
        <v>0</v>
      </c>
      <c r="E365">
        <f>'Index CPR'!E365</f>
        <v>0</v>
      </c>
      <c r="F365">
        <f>'Index CPR'!F365</f>
        <v>0</v>
      </c>
      <c r="G365" s="12">
        <f>'Index CPR'!G365</f>
        <v>0</v>
      </c>
      <c r="H365" s="12">
        <f>'Index CPR'!H365</f>
        <v>0</v>
      </c>
      <c r="I365" s="12">
        <f>'Index CPR'!I365</f>
        <v>0</v>
      </c>
      <c r="J365" s="12">
        <f t="shared" si="1333"/>
        <v>0</v>
      </c>
      <c r="K365" s="12">
        <f t="shared" si="1334"/>
        <v>0</v>
      </c>
      <c r="O365" s="12">
        <f>'Index CPR'!N365</f>
        <v>0</v>
      </c>
      <c r="P365" s="12">
        <f>'Index CPR'!O365</f>
        <v>0</v>
      </c>
      <c r="Q365" s="12">
        <f>'Index CPR'!P365</f>
        <v>0</v>
      </c>
      <c r="R365" s="12">
        <f>'Index CPR'!Q365</f>
        <v>0</v>
      </c>
      <c r="S365" s="12">
        <f>'Index CPR'!R365</f>
        <v>0</v>
      </c>
      <c r="T365" s="12">
        <f>'Index CPR'!S365</f>
        <v>0</v>
      </c>
      <c r="U365" s="12">
        <f>'Index CPR'!T365</f>
        <v>0</v>
      </c>
      <c r="V365" s="12">
        <f t="shared" si="1335"/>
        <v>0</v>
      </c>
      <c r="W365" s="12">
        <f t="shared" si="1336"/>
        <v>0</v>
      </c>
    </row>
    <row r="366" spans="1:23" x14ac:dyDescent="0.3">
      <c r="A366" s="39">
        <v>43782</v>
      </c>
      <c r="B366" s="10" t="s">
        <v>29</v>
      </c>
      <c r="C366">
        <f>'Index CPR'!C366</f>
        <v>0</v>
      </c>
      <c r="D366">
        <f>'Index CPR'!D366</f>
        <v>0</v>
      </c>
      <c r="E366">
        <f>'Index CPR'!E366</f>
        <v>0</v>
      </c>
      <c r="F366">
        <f>'Index CPR'!F366</f>
        <v>0</v>
      </c>
      <c r="G366" s="12">
        <f>'Index CPR'!G366</f>
        <v>0</v>
      </c>
      <c r="H366" s="12">
        <f>'Index CPR'!H366</f>
        <v>0</v>
      </c>
      <c r="I366" s="12">
        <f>'Index CPR'!I366</f>
        <v>0</v>
      </c>
      <c r="J366" s="12">
        <f t="shared" si="1333"/>
        <v>0</v>
      </c>
      <c r="K366" s="12">
        <f t="shared" si="1334"/>
        <v>0</v>
      </c>
      <c r="O366" s="12">
        <f>'Index CPR'!N366</f>
        <v>0</v>
      </c>
      <c r="P366" s="12">
        <f>'Index CPR'!O366</f>
        <v>0</v>
      </c>
      <c r="Q366" s="12">
        <f>'Index CPR'!P366</f>
        <v>0</v>
      </c>
      <c r="R366" s="12">
        <f>'Index CPR'!Q366</f>
        <v>0</v>
      </c>
      <c r="S366" s="12">
        <f>'Index CPR'!R366</f>
        <v>0</v>
      </c>
      <c r="T366" s="12">
        <f>'Index CPR'!S366</f>
        <v>0</v>
      </c>
      <c r="U366" s="12">
        <f>'Index CPR'!T366</f>
        <v>0</v>
      </c>
      <c r="V366" s="12">
        <f t="shared" si="1335"/>
        <v>0</v>
      </c>
      <c r="W366" s="12">
        <f t="shared" si="1336"/>
        <v>0</v>
      </c>
    </row>
    <row r="367" spans="1:23" x14ac:dyDescent="0.3">
      <c r="A367" s="39">
        <v>43783</v>
      </c>
      <c r="B367" s="10" t="s">
        <v>30</v>
      </c>
      <c r="C367">
        <f>'Index CPR'!C367</f>
        <v>0</v>
      </c>
      <c r="D367">
        <f>'Index CPR'!D367</f>
        <v>0</v>
      </c>
      <c r="E367">
        <f>'Index CPR'!E367</f>
        <v>0</v>
      </c>
      <c r="F367">
        <f>'Index CPR'!F367</f>
        <v>0</v>
      </c>
      <c r="G367" s="12">
        <f>'Index CPR'!G367</f>
        <v>0</v>
      </c>
      <c r="H367" s="12">
        <f>'Index CPR'!H367</f>
        <v>0</v>
      </c>
      <c r="I367" s="12">
        <f>'Index CPR'!I367</f>
        <v>0</v>
      </c>
      <c r="J367" s="12">
        <f t="shared" si="1333"/>
        <v>0</v>
      </c>
      <c r="K367" s="12">
        <f t="shared" si="1334"/>
        <v>0</v>
      </c>
      <c r="O367" s="12">
        <f>'Index CPR'!N367</f>
        <v>0</v>
      </c>
      <c r="P367" s="12">
        <f>'Index CPR'!O367</f>
        <v>0</v>
      </c>
      <c r="Q367" s="12">
        <f>'Index CPR'!P367</f>
        <v>0</v>
      </c>
      <c r="R367" s="12">
        <f>'Index CPR'!Q367</f>
        <v>0</v>
      </c>
      <c r="S367" s="12">
        <f>'Index CPR'!R367</f>
        <v>0</v>
      </c>
      <c r="T367" s="12">
        <f>'Index CPR'!S367</f>
        <v>0</v>
      </c>
      <c r="U367" s="12">
        <f>'Index CPR'!T367</f>
        <v>0</v>
      </c>
      <c r="V367" s="12">
        <f t="shared" si="1335"/>
        <v>0</v>
      </c>
      <c r="W367" s="12">
        <f t="shared" si="1336"/>
        <v>0</v>
      </c>
    </row>
    <row r="368" spans="1:23" x14ac:dyDescent="0.3">
      <c r="A368" s="39">
        <v>43784</v>
      </c>
      <c r="B368" s="10" t="s">
        <v>26</v>
      </c>
      <c r="C368">
        <f>'Index CPR'!C368</f>
        <v>0</v>
      </c>
      <c r="D368">
        <f>'Index CPR'!D368</f>
        <v>0</v>
      </c>
      <c r="E368">
        <f>'Index CPR'!E368</f>
        <v>0</v>
      </c>
      <c r="F368">
        <f>'Index CPR'!F368</f>
        <v>0</v>
      </c>
      <c r="G368" s="12">
        <f>'Index CPR'!G368</f>
        <v>0</v>
      </c>
      <c r="H368" s="12">
        <f>'Index CPR'!H368</f>
        <v>0</v>
      </c>
      <c r="I368" s="12">
        <f>'Index CPR'!I368</f>
        <v>0</v>
      </c>
      <c r="J368" s="12">
        <f t="shared" si="1333"/>
        <v>0</v>
      </c>
      <c r="K368" s="12">
        <f t="shared" si="1334"/>
        <v>0</v>
      </c>
      <c r="O368" s="12">
        <f>'Index CPR'!N368</f>
        <v>0</v>
      </c>
      <c r="P368" s="12">
        <f>'Index CPR'!O368</f>
        <v>0</v>
      </c>
      <c r="Q368" s="12">
        <f>'Index CPR'!P368</f>
        <v>0</v>
      </c>
      <c r="R368" s="12">
        <f>'Index CPR'!Q368</f>
        <v>0</v>
      </c>
      <c r="S368" s="12">
        <f>'Index CPR'!R368</f>
        <v>0</v>
      </c>
      <c r="T368" s="12">
        <f>'Index CPR'!S368</f>
        <v>0</v>
      </c>
      <c r="U368" s="12">
        <f>'Index CPR'!T368</f>
        <v>0</v>
      </c>
      <c r="V368" s="12">
        <f t="shared" si="1335"/>
        <v>0</v>
      </c>
      <c r="W368" s="12">
        <f t="shared" si="1336"/>
        <v>0</v>
      </c>
    </row>
    <row r="369" spans="1:23" x14ac:dyDescent="0.3">
      <c r="A369" s="39">
        <v>43787</v>
      </c>
      <c r="B369" s="10" t="s">
        <v>27</v>
      </c>
      <c r="C369">
        <f>'Index CPR'!C369</f>
        <v>0</v>
      </c>
      <c r="D369">
        <f>'Index CPR'!D369</f>
        <v>0</v>
      </c>
      <c r="E369">
        <f>'Index CPR'!E369</f>
        <v>0</v>
      </c>
      <c r="F369">
        <f>'Index CPR'!F369</f>
        <v>0</v>
      </c>
      <c r="G369" s="12">
        <f>'Index CPR'!G369</f>
        <v>0</v>
      </c>
      <c r="H369" s="12">
        <f>'Index CPR'!H369</f>
        <v>0</v>
      </c>
      <c r="I369" s="12">
        <f>'Index CPR'!I369</f>
        <v>0</v>
      </c>
      <c r="J369" s="12">
        <f t="shared" si="1333"/>
        <v>0</v>
      </c>
      <c r="K369" s="12">
        <f t="shared" si="1334"/>
        <v>0</v>
      </c>
      <c r="O369" s="12">
        <f>'Index CPR'!N369</f>
        <v>0</v>
      </c>
      <c r="P369" s="12">
        <f>'Index CPR'!O369</f>
        <v>0</v>
      </c>
      <c r="Q369" s="12">
        <f>'Index CPR'!P369</f>
        <v>0</v>
      </c>
      <c r="R369" s="12">
        <f>'Index CPR'!Q369</f>
        <v>0</v>
      </c>
      <c r="S369" s="12">
        <f>'Index CPR'!R369</f>
        <v>0</v>
      </c>
      <c r="T369" s="12">
        <f>'Index CPR'!S369</f>
        <v>0</v>
      </c>
      <c r="U369" s="12">
        <f>'Index CPR'!T369</f>
        <v>0</v>
      </c>
      <c r="V369" s="12">
        <f t="shared" si="1335"/>
        <v>0</v>
      </c>
      <c r="W369" s="12">
        <f t="shared" si="1336"/>
        <v>0</v>
      </c>
    </row>
    <row r="370" spans="1:23" x14ac:dyDescent="0.3">
      <c r="A370" s="39">
        <v>43788</v>
      </c>
      <c r="B370" s="10" t="s">
        <v>28</v>
      </c>
      <c r="C370">
        <f>'Index CPR'!C370</f>
        <v>0</v>
      </c>
      <c r="D370">
        <f>'Index CPR'!D370</f>
        <v>0</v>
      </c>
      <c r="E370">
        <f>'Index CPR'!E370</f>
        <v>0</v>
      </c>
      <c r="F370">
        <f>'Index CPR'!F370</f>
        <v>0</v>
      </c>
      <c r="G370" s="12">
        <f>'Index CPR'!G370</f>
        <v>0</v>
      </c>
      <c r="H370" s="12">
        <f>'Index CPR'!H370</f>
        <v>0</v>
      </c>
      <c r="I370" s="12">
        <f>'Index CPR'!I370</f>
        <v>0</v>
      </c>
      <c r="J370" s="12">
        <f t="shared" si="1333"/>
        <v>0</v>
      </c>
      <c r="K370" s="12">
        <f t="shared" si="1334"/>
        <v>0</v>
      </c>
      <c r="O370" s="12">
        <f>'Index CPR'!N370</f>
        <v>0</v>
      </c>
      <c r="P370" s="12">
        <f>'Index CPR'!O370</f>
        <v>0</v>
      </c>
      <c r="Q370" s="12">
        <f>'Index CPR'!P370</f>
        <v>0</v>
      </c>
      <c r="R370" s="12">
        <f>'Index CPR'!Q370</f>
        <v>0</v>
      </c>
      <c r="S370" s="12">
        <f>'Index CPR'!R370</f>
        <v>0</v>
      </c>
      <c r="T370" s="12">
        <f>'Index CPR'!S370</f>
        <v>0</v>
      </c>
      <c r="U370" s="12">
        <f>'Index CPR'!T370</f>
        <v>0</v>
      </c>
      <c r="V370" s="12">
        <f t="shared" si="1335"/>
        <v>0</v>
      </c>
      <c r="W370" s="12">
        <f t="shared" si="1336"/>
        <v>0</v>
      </c>
    </row>
    <row r="371" spans="1:23" x14ac:dyDescent="0.3">
      <c r="A371" s="39">
        <v>43789</v>
      </c>
      <c r="B371" s="10" t="s">
        <v>29</v>
      </c>
      <c r="C371">
        <f>'Index CPR'!C371</f>
        <v>0</v>
      </c>
      <c r="D371">
        <f>'Index CPR'!D371</f>
        <v>0</v>
      </c>
      <c r="E371">
        <f>'Index CPR'!E371</f>
        <v>0</v>
      </c>
      <c r="F371">
        <f>'Index CPR'!F371</f>
        <v>0</v>
      </c>
      <c r="G371" s="12">
        <f>'Index CPR'!G371</f>
        <v>0</v>
      </c>
      <c r="H371" s="12">
        <f>'Index CPR'!H371</f>
        <v>0</v>
      </c>
      <c r="I371" s="12">
        <f>'Index CPR'!I371</f>
        <v>0</v>
      </c>
      <c r="J371" s="12">
        <f t="shared" si="1333"/>
        <v>0</v>
      </c>
      <c r="K371" s="12">
        <f t="shared" si="1334"/>
        <v>0</v>
      </c>
      <c r="O371" s="12">
        <f>'Index CPR'!N371</f>
        <v>0</v>
      </c>
      <c r="P371" s="12">
        <f>'Index CPR'!O371</f>
        <v>0</v>
      </c>
      <c r="Q371" s="12">
        <f>'Index CPR'!P371</f>
        <v>0</v>
      </c>
      <c r="R371" s="12">
        <f>'Index CPR'!Q371</f>
        <v>0</v>
      </c>
      <c r="S371" s="12">
        <f>'Index CPR'!R371</f>
        <v>0</v>
      </c>
      <c r="T371" s="12">
        <f>'Index CPR'!S371</f>
        <v>0</v>
      </c>
      <c r="U371" s="12">
        <f>'Index CPR'!T371</f>
        <v>0</v>
      </c>
      <c r="V371" s="12">
        <f t="shared" si="1335"/>
        <v>0</v>
      </c>
      <c r="W371" s="12">
        <f t="shared" si="1336"/>
        <v>0</v>
      </c>
    </row>
    <row r="372" spans="1:23" x14ac:dyDescent="0.3">
      <c r="A372" s="39">
        <v>43790</v>
      </c>
      <c r="B372" s="10" t="s">
        <v>30</v>
      </c>
      <c r="C372">
        <f>'Index CPR'!C372</f>
        <v>0</v>
      </c>
      <c r="D372">
        <f>'Index CPR'!D372</f>
        <v>0</v>
      </c>
      <c r="E372">
        <f>'Index CPR'!E372</f>
        <v>0</v>
      </c>
      <c r="F372">
        <f>'Index CPR'!F372</f>
        <v>0</v>
      </c>
      <c r="G372" s="12">
        <f>'Index CPR'!G372</f>
        <v>0</v>
      </c>
      <c r="H372" s="12">
        <f>'Index CPR'!H372</f>
        <v>0</v>
      </c>
      <c r="I372" s="12">
        <f>'Index CPR'!I372</f>
        <v>0</v>
      </c>
      <c r="J372" s="12">
        <f t="shared" si="1333"/>
        <v>0</v>
      </c>
      <c r="K372" s="12">
        <f t="shared" si="1334"/>
        <v>0</v>
      </c>
      <c r="O372" s="12">
        <f>'Index CPR'!N372</f>
        <v>0</v>
      </c>
      <c r="P372" s="12">
        <f>'Index CPR'!O372</f>
        <v>0</v>
      </c>
      <c r="Q372" s="12">
        <f>'Index CPR'!P372</f>
        <v>0</v>
      </c>
      <c r="R372" s="12">
        <f>'Index CPR'!Q372</f>
        <v>0</v>
      </c>
      <c r="S372" s="12">
        <f>'Index CPR'!R372</f>
        <v>0</v>
      </c>
      <c r="T372" s="12">
        <f>'Index CPR'!S372</f>
        <v>0</v>
      </c>
      <c r="U372" s="12">
        <f>'Index CPR'!T372</f>
        <v>0</v>
      </c>
      <c r="V372" s="12">
        <f t="shared" si="1335"/>
        <v>0</v>
      </c>
      <c r="W372" s="12">
        <f t="shared" si="1336"/>
        <v>0</v>
      </c>
    </row>
    <row r="373" spans="1:23" x14ac:dyDescent="0.3">
      <c r="A373" s="39">
        <v>43791</v>
      </c>
      <c r="B373" s="10" t="s">
        <v>26</v>
      </c>
      <c r="C373">
        <f>'Index CPR'!C373</f>
        <v>0</v>
      </c>
      <c r="D373">
        <f>'Index CPR'!D373</f>
        <v>0</v>
      </c>
      <c r="E373">
        <f>'Index CPR'!E373</f>
        <v>0</v>
      </c>
      <c r="F373">
        <f>'Index CPR'!F373</f>
        <v>0</v>
      </c>
      <c r="G373" s="12">
        <f>'Index CPR'!G373</f>
        <v>0</v>
      </c>
      <c r="H373" s="12">
        <f>'Index CPR'!H373</f>
        <v>0</v>
      </c>
      <c r="I373" s="12">
        <f>'Index CPR'!I373</f>
        <v>0</v>
      </c>
      <c r="J373" s="12">
        <f t="shared" si="1333"/>
        <v>0</v>
      </c>
      <c r="K373" s="12">
        <f t="shared" si="1334"/>
        <v>0</v>
      </c>
      <c r="O373" s="12">
        <f>'Index CPR'!N373</f>
        <v>0</v>
      </c>
      <c r="P373" s="12">
        <f>'Index CPR'!O373</f>
        <v>0</v>
      </c>
      <c r="Q373" s="12">
        <f>'Index CPR'!P373</f>
        <v>0</v>
      </c>
      <c r="R373" s="12">
        <f>'Index CPR'!Q373</f>
        <v>0</v>
      </c>
      <c r="S373" s="12">
        <f>'Index CPR'!R373</f>
        <v>0</v>
      </c>
      <c r="T373" s="12">
        <f>'Index CPR'!S373</f>
        <v>0</v>
      </c>
      <c r="U373" s="12">
        <f>'Index CPR'!T373</f>
        <v>0</v>
      </c>
      <c r="V373" s="12">
        <f t="shared" si="1335"/>
        <v>0</v>
      </c>
      <c r="W373" s="12">
        <f t="shared" si="1336"/>
        <v>0</v>
      </c>
    </row>
    <row r="374" spans="1:23" x14ac:dyDescent="0.3">
      <c r="A374" s="39">
        <v>43794</v>
      </c>
      <c r="B374" s="10" t="s">
        <v>27</v>
      </c>
      <c r="C374">
        <f>'Index CPR'!C374</f>
        <v>0</v>
      </c>
      <c r="D374">
        <f>'Index CPR'!D374</f>
        <v>0</v>
      </c>
      <c r="E374">
        <f>'Index CPR'!E374</f>
        <v>0</v>
      </c>
      <c r="F374">
        <f>'Index CPR'!F374</f>
        <v>0</v>
      </c>
      <c r="G374" s="12">
        <f>'Index CPR'!G374</f>
        <v>0</v>
      </c>
      <c r="H374" s="12">
        <f>'Index CPR'!H374</f>
        <v>0</v>
      </c>
      <c r="I374" s="12">
        <f>'Index CPR'!I374</f>
        <v>0</v>
      </c>
      <c r="J374" s="12">
        <f t="shared" si="1333"/>
        <v>0</v>
      </c>
      <c r="K374" s="12">
        <f t="shared" si="1334"/>
        <v>0</v>
      </c>
      <c r="O374" s="12">
        <f>'Index CPR'!N374</f>
        <v>0</v>
      </c>
      <c r="P374" s="12">
        <f>'Index CPR'!O374</f>
        <v>0</v>
      </c>
      <c r="Q374" s="12">
        <f>'Index CPR'!P374</f>
        <v>0</v>
      </c>
      <c r="R374" s="12">
        <f>'Index CPR'!Q374</f>
        <v>0</v>
      </c>
      <c r="S374" s="12">
        <f>'Index CPR'!R374</f>
        <v>0</v>
      </c>
      <c r="T374" s="12">
        <f>'Index CPR'!S374</f>
        <v>0</v>
      </c>
      <c r="U374" s="12">
        <f>'Index CPR'!T374</f>
        <v>0</v>
      </c>
      <c r="V374" s="12">
        <f t="shared" si="1335"/>
        <v>0</v>
      </c>
      <c r="W374" s="12">
        <f t="shared" si="1336"/>
        <v>0</v>
      </c>
    </row>
    <row r="375" spans="1:23" x14ac:dyDescent="0.3">
      <c r="A375" s="39">
        <v>43795</v>
      </c>
      <c r="B375" s="10" t="s">
        <v>28</v>
      </c>
      <c r="C375">
        <f>'Index CPR'!C375</f>
        <v>0</v>
      </c>
      <c r="D375">
        <f>'Index CPR'!D375</f>
        <v>0</v>
      </c>
      <c r="E375">
        <f>'Index CPR'!E375</f>
        <v>0</v>
      </c>
      <c r="F375">
        <f>'Index CPR'!F375</f>
        <v>0</v>
      </c>
      <c r="G375" s="12">
        <f>'Index CPR'!G375</f>
        <v>0</v>
      </c>
      <c r="H375" s="12">
        <f>'Index CPR'!H375</f>
        <v>0</v>
      </c>
      <c r="I375" s="12">
        <f>'Index CPR'!I375</f>
        <v>0</v>
      </c>
      <c r="J375" s="12">
        <f t="shared" si="1333"/>
        <v>0</v>
      </c>
      <c r="K375" s="12">
        <f t="shared" si="1334"/>
        <v>0</v>
      </c>
      <c r="O375" s="12">
        <f>'Index CPR'!N375</f>
        <v>0</v>
      </c>
      <c r="P375" s="12">
        <f>'Index CPR'!O375</f>
        <v>0</v>
      </c>
      <c r="Q375" s="12">
        <f>'Index CPR'!P375</f>
        <v>0</v>
      </c>
      <c r="R375" s="12">
        <f>'Index CPR'!Q375</f>
        <v>0</v>
      </c>
      <c r="S375" s="12">
        <f>'Index CPR'!R375</f>
        <v>0</v>
      </c>
      <c r="T375" s="12">
        <f>'Index CPR'!S375</f>
        <v>0</v>
      </c>
      <c r="U375" s="12">
        <f>'Index CPR'!T375</f>
        <v>0</v>
      </c>
      <c r="V375" s="12">
        <f t="shared" si="1335"/>
        <v>0</v>
      </c>
      <c r="W375" s="12">
        <f t="shared" si="1336"/>
        <v>0</v>
      </c>
    </row>
    <row r="376" spans="1:23" x14ac:dyDescent="0.3">
      <c r="A376" s="39">
        <v>43796</v>
      </c>
      <c r="B376" s="10" t="s">
        <v>29</v>
      </c>
      <c r="C376">
        <f>'Index CPR'!C376</f>
        <v>0</v>
      </c>
      <c r="D376">
        <f>'Index CPR'!D376</f>
        <v>0</v>
      </c>
      <c r="E376">
        <f>'Index CPR'!E376</f>
        <v>0</v>
      </c>
      <c r="F376">
        <f>'Index CPR'!F376</f>
        <v>0</v>
      </c>
      <c r="G376" s="12">
        <f>'Index CPR'!G376</f>
        <v>0</v>
      </c>
      <c r="H376" s="12">
        <f>'Index CPR'!H376</f>
        <v>0</v>
      </c>
      <c r="I376" s="12">
        <f>'Index CPR'!I376</f>
        <v>0</v>
      </c>
      <c r="J376" s="12">
        <f t="shared" si="1333"/>
        <v>0</v>
      </c>
      <c r="K376" s="12">
        <f t="shared" si="1334"/>
        <v>0</v>
      </c>
      <c r="O376" s="12">
        <f>'Index CPR'!N376</f>
        <v>0</v>
      </c>
      <c r="P376" s="12">
        <f>'Index CPR'!O376</f>
        <v>0</v>
      </c>
      <c r="Q376" s="12">
        <f>'Index CPR'!P376</f>
        <v>0</v>
      </c>
      <c r="R376" s="12">
        <f>'Index CPR'!Q376</f>
        <v>0</v>
      </c>
      <c r="S376" s="12">
        <f>'Index CPR'!R376</f>
        <v>0</v>
      </c>
      <c r="T376" s="12">
        <f>'Index CPR'!S376</f>
        <v>0</v>
      </c>
      <c r="U376" s="12">
        <f>'Index CPR'!T376</f>
        <v>0</v>
      </c>
      <c r="V376" s="12">
        <f t="shared" si="1335"/>
        <v>0</v>
      </c>
      <c r="W376" s="12">
        <f t="shared" si="1336"/>
        <v>0</v>
      </c>
    </row>
    <row r="377" spans="1:23" x14ac:dyDescent="0.3">
      <c r="A377" s="39">
        <v>43797</v>
      </c>
      <c r="B377" s="10" t="s">
        <v>30</v>
      </c>
      <c r="C377">
        <f>'Index CPR'!C377</f>
        <v>0</v>
      </c>
      <c r="D377">
        <f>'Index CPR'!D377</f>
        <v>0</v>
      </c>
      <c r="E377">
        <f>'Index CPR'!E377</f>
        <v>0</v>
      </c>
      <c r="F377">
        <f>'Index CPR'!F377</f>
        <v>0</v>
      </c>
      <c r="G377" s="12">
        <f>'Index CPR'!G377</f>
        <v>0</v>
      </c>
      <c r="H377" s="12">
        <f>'Index CPR'!H377</f>
        <v>0</v>
      </c>
      <c r="I377" s="12">
        <f>'Index CPR'!I377</f>
        <v>0</v>
      </c>
      <c r="J377" s="12">
        <f t="shared" si="1333"/>
        <v>0</v>
      </c>
      <c r="K377" s="12">
        <f t="shared" si="1334"/>
        <v>0</v>
      </c>
      <c r="O377" s="12">
        <f>'Index CPR'!N377</f>
        <v>0</v>
      </c>
      <c r="P377" s="12">
        <f>'Index CPR'!O377</f>
        <v>0</v>
      </c>
      <c r="Q377" s="12">
        <f>'Index CPR'!P377</f>
        <v>0</v>
      </c>
      <c r="R377" s="12">
        <f>'Index CPR'!Q377</f>
        <v>0</v>
      </c>
      <c r="S377" s="12">
        <f>'Index CPR'!R377</f>
        <v>0</v>
      </c>
      <c r="T377" s="12">
        <f>'Index CPR'!S377</f>
        <v>0</v>
      </c>
      <c r="U377" s="12">
        <f>'Index CPR'!T377</f>
        <v>0</v>
      </c>
      <c r="V377" s="12">
        <f t="shared" si="1335"/>
        <v>0</v>
      </c>
      <c r="W377" s="12">
        <f t="shared" si="1336"/>
        <v>0</v>
      </c>
    </row>
    <row r="378" spans="1:23" x14ac:dyDescent="0.3">
      <c r="A378" s="39">
        <v>43798</v>
      </c>
      <c r="B378" s="10" t="s">
        <v>26</v>
      </c>
      <c r="C378">
        <f>'Index CPR'!C378</f>
        <v>0</v>
      </c>
      <c r="D378">
        <f>'Index CPR'!D378</f>
        <v>0</v>
      </c>
      <c r="E378">
        <f>'Index CPR'!E378</f>
        <v>0</v>
      </c>
      <c r="F378">
        <f>'Index CPR'!F378</f>
        <v>0</v>
      </c>
      <c r="G378" s="12">
        <f>'Index CPR'!G378</f>
        <v>0</v>
      </c>
      <c r="H378" s="12">
        <f>'Index CPR'!H378</f>
        <v>0</v>
      </c>
      <c r="I378" s="12">
        <f>'Index CPR'!I378</f>
        <v>0</v>
      </c>
      <c r="J378" s="12">
        <f t="shared" si="1333"/>
        <v>0</v>
      </c>
      <c r="K378" s="12">
        <f t="shared" si="1334"/>
        <v>0</v>
      </c>
      <c r="O378" s="12">
        <f>'Index CPR'!N378</f>
        <v>0</v>
      </c>
      <c r="P378" s="12">
        <f>'Index CPR'!O378</f>
        <v>0</v>
      </c>
      <c r="Q378" s="12">
        <f>'Index CPR'!P378</f>
        <v>0</v>
      </c>
      <c r="R378" s="12">
        <f>'Index CPR'!Q378</f>
        <v>0</v>
      </c>
      <c r="S378" s="12">
        <f>'Index CPR'!R378</f>
        <v>0</v>
      </c>
      <c r="T378" s="12">
        <f>'Index CPR'!S378</f>
        <v>0</v>
      </c>
      <c r="U378" s="12">
        <f>'Index CPR'!T378</f>
        <v>0</v>
      </c>
      <c r="V378" s="12">
        <f t="shared" si="1335"/>
        <v>0</v>
      </c>
      <c r="W378" s="12">
        <f t="shared" si="1336"/>
        <v>0</v>
      </c>
    </row>
    <row r="379" spans="1:23" x14ac:dyDescent="0.3">
      <c r="A379" s="39">
        <v>43801</v>
      </c>
      <c r="B379" s="10" t="s">
        <v>27</v>
      </c>
      <c r="C379">
        <f>'Index CPR'!C379</f>
        <v>0</v>
      </c>
      <c r="D379">
        <f>'Index CPR'!D379</f>
        <v>0</v>
      </c>
      <c r="E379">
        <f>'Index CPR'!E379</f>
        <v>0</v>
      </c>
      <c r="F379">
        <f>'Index CPR'!F379</f>
        <v>0</v>
      </c>
      <c r="G379" s="12">
        <f>'Index CPR'!G379</f>
        <v>0</v>
      </c>
      <c r="H379" s="12">
        <f>'Index CPR'!H379</f>
        <v>0</v>
      </c>
      <c r="I379" s="12">
        <f>'Index CPR'!I379</f>
        <v>0</v>
      </c>
      <c r="J379" s="12">
        <f t="shared" si="1333"/>
        <v>0</v>
      </c>
      <c r="K379" s="12">
        <f t="shared" si="1334"/>
        <v>0</v>
      </c>
      <c r="O379" s="12">
        <f>'Index CPR'!N379</f>
        <v>0</v>
      </c>
      <c r="P379" s="12">
        <f>'Index CPR'!O379</f>
        <v>0</v>
      </c>
      <c r="Q379" s="12">
        <f>'Index CPR'!P379</f>
        <v>0</v>
      </c>
      <c r="R379" s="12">
        <f>'Index CPR'!Q379</f>
        <v>0</v>
      </c>
      <c r="S379" s="12">
        <f>'Index CPR'!R379</f>
        <v>0</v>
      </c>
      <c r="T379" s="12">
        <f>'Index CPR'!S379</f>
        <v>0</v>
      </c>
      <c r="U379" s="12">
        <f>'Index CPR'!T379</f>
        <v>0</v>
      </c>
      <c r="V379" s="12">
        <f t="shared" si="1335"/>
        <v>0</v>
      </c>
      <c r="W379" s="12">
        <f t="shared" si="1336"/>
        <v>0</v>
      </c>
    </row>
    <row r="380" spans="1:23" x14ac:dyDescent="0.3">
      <c r="A380" s="39">
        <v>43802</v>
      </c>
      <c r="B380" s="10" t="s">
        <v>28</v>
      </c>
      <c r="C380">
        <f>'Index CPR'!C380</f>
        <v>0</v>
      </c>
      <c r="D380">
        <f>'Index CPR'!D380</f>
        <v>0</v>
      </c>
      <c r="E380">
        <f>'Index CPR'!E380</f>
        <v>0</v>
      </c>
      <c r="F380">
        <f>'Index CPR'!F380</f>
        <v>0</v>
      </c>
      <c r="G380" s="12">
        <f>'Index CPR'!G380</f>
        <v>0</v>
      </c>
      <c r="H380" s="12">
        <f>'Index CPR'!H380</f>
        <v>0</v>
      </c>
      <c r="I380" s="12">
        <f>'Index CPR'!I380</f>
        <v>0</v>
      </c>
      <c r="J380" s="12">
        <f t="shared" si="1333"/>
        <v>0</v>
      </c>
      <c r="K380" s="12">
        <f t="shared" si="1334"/>
        <v>0</v>
      </c>
      <c r="O380" s="12">
        <f>'Index CPR'!N380</f>
        <v>0</v>
      </c>
      <c r="P380" s="12">
        <f>'Index CPR'!O380</f>
        <v>0</v>
      </c>
      <c r="Q380" s="12">
        <f>'Index CPR'!P380</f>
        <v>0</v>
      </c>
      <c r="R380" s="12">
        <f>'Index CPR'!Q380</f>
        <v>0</v>
      </c>
      <c r="S380" s="12">
        <f>'Index CPR'!R380</f>
        <v>0</v>
      </c>
      <c r="T380" s="12">
        <f>'Index CPR'!S380</f>
        <v>0</v>
      </c>
      <c r="U380" s="12">
        <f>'Index CPR'!T380</f>
        <v>0</v>
      </c>
      <c r="V380" s="12">
        <f t="shared" si="1335"/>
        <v>0</v>
      </c>
      <c r="W380" s="12">
        <f t="shared" si="1336"/>
        <v>0</v>
      </c>
    </row>
    <row r="381" spans="1:23" x14ac:dyDescent="0.3">
      <c r="A381" s="39">
        <v>43803</v>
      </c>
      <c r="B381" s="10" t="s">
        <v>29</v>
      </c>
      <c r="C381">
        <f>'Index CPR'!C381</f>
        <v>0</v>
      </c>
      <c r="D381">
        <f>'Index CPR'!D381</f>
        <v>0</v>
      </c>
      <c r="E381">
        <f>'Index CPR'!E381</f>
        <v>0</v>
      </c>
      <c r="F381">
        <f>'Index CPR'!F381</f>
        <v>0</v>
      </c>
      <c r="G381" s="12">
        <f>'Index CPR'!G381</f>
        <v>0</v>
      </c>
      <c r="H381" s="12">
        <f>'Index CPR'!H381</f>
        <v>0</v>
      </c>
      <c r="I381" s="12">
        <f>'Index CPR'!I381</f>
        <v>0</v>
      </c>
      <c r="J381" s="12">
        <f t="shared" si="1333"/>
        <v>0</v>
      </c>
      <c r="K381" s="12">
        <f t="shared" si="1334"/>
        <v>0</v>
      </c>
      <c r="O381" s="12">
        <f>'Index CPR'!N381</f>
        <v>0</v>
      </c>
      <c r="P381" s="12">
        <f>'Index CPR'!O381</f>
        <v>0</v>
      </c>
      <c r="Q381" s="12">
        <f>'Index CPR'!P381</f>
        <v>0</v>
      </c>
      <c r="R381" s="12">
        <f>'Index CPR'!Q381</f>
        <v>0</v>
      </c>
      <c r="S381" s="12">
        <f>'Index CPR'!R381</f>
        <v>0</v>
      </c>
      <c r="T381" s="12">
        <f>'Index CPR'!S381</f>
        <v>0</v>
      </c>
      <c r="U381" s="12">
        <f>'Index CPR'!T381</f>
        <v>0</v>
      </c>
      <c r="V381" s="12">
        <f t="shared" si="1335"/>
        <v>0</v>
      </c>
      <c r="W381" s="12">
        <f t="shared" si="1336"/>
        <v>0</v>
      </c>
    </row>
    <row r="382" spans="1:23" x14ac:dyDescent="0.3">
      <c r="A382" s="39">
        <v>43804</v>
      </c>
      <c r="B382" s="10" t="s">
        <v>30</v>
      </c>
      <c r="C382">
        <f>'Index CPR'!C382</f>
        <v>0</v>
      </c>
      <c r="D382">
        <f>'Index CPR'!D382</f>
        <v>0</v>
      </c>
      <c r="E382">
        <f>'Index CPR'!E382</f>
        <v>0</v>
      </c>
      <c r="F382">
        <f>'Index CPR'!F382</f>
        <v>0</v>
      </c>
      <c r="G382" s="12">
        <f>'Index CPR'!G382</f>
        <v>0</v>
      </c>
      <c r="H382" s="12">
        <f>'Index CPR'!H382</f>
        <v>0</v>
      </c>
      <c r="I382" s="12">
        <f>'Index CPR'!I382</f>
        <v>0</v>
      </c>
      <c r="J382" s="12">
        <f t="shared" si="1333"/>
        <v>0</v>
      </c>
      <c r="K382" s="12">
        <f t="shared" si="1334"/>
        <v>0</v>
      </c>
      <c r="O382" s="12">
        <f>'Index CPR'!N382</f>
        <v>0</v>
      </c>
      <c r="P382" s="12">
        <f>'Index CPR'!O382</f>
        <v>0</v>
      </c>
      <c r="Q382" s="12">
        <f>'Index CPR'!P382</f>
        <v>0</v>
      </c>
      <c r="R382" s="12">
        <f>'Index CPR'!Q382</f>
        <v>0</v>
      </c>
      <c r="S382" s="12">
        <f>'Index CPR'!R382</f>
        <v>0</v>
      </c>
      <c r="T382" s="12">
        <f>'Index CPR'!S382</f>
        <v>0</v>
      </c>
      <c r="U382" s="12">
        <f>'Index CPR'!T382</f>
        <v>0</v>
      </c>
      <c r="V382" s="12">
        <f t="shared" si="1335"/>
        <v>0</v>
      </c>
      <c r="W382" s="12">
        <f t="shared" si="1336"/>
        <v>0</v>
      </c>
    </row>
    <row r="383" spans="1:23" x14ac:dyDescent="0.3">
      <c r="A383" s="39">
        <v>43805</v>
      </c>
      <c r="B383" s="10" t="s">
        <v>26</v>
      </c>
      <c r="C383">
        <f>'Index CPR'!C383</f>
        <v>0</v>
      </c>
      <c r="D383">
        <f>'Index CPR'!D383</f>
        <v>0</v>
      </c>
      <c r="E383">
        <f>'Index CPR'!E383</f>
        <v>0</v>
      </c>
      <c r="F383">
        <f>'Index CPR'!F383</f>
        <v>0</v>
      </c>
      <c r="G383" s="12">
        <f>'Index CPR'!G383</f>
        <v>0</v>
      </c>
      <c r="H383" s="12">
        <f>'Index CPR'!H383</f>
        <v>0</v>
      </c>
      <c r="I383" s="12">
        <f>'Index CPR'!I383</f>
        <v>0</v>
      </c>
      <c r="J383" s="12">
        <f t="shared" si="1333"/>
        <v>0</v>
      </c>
      <c r="K383" s="12">
        <f t="shared" si="1334"/>
        <v>0</v>
      </c>
      <c r="O383" s="12">
        <f>'Index CPR'!N383</f>
        <v>0</v>
      </c>
      <c r="P383" s="12">
        <f>'Index CPR'!O383</f>
        <v>0</v>
      </c>
      <c r="Q383" s="12">
        <f>'Index CPR'!P383</f>
        <v>0</v>
      </c>
      <c r="R383" s="12">
        <f>'Index CPR'!Q383</f>
        <v>0</v>
      </c>
      <c r="S383" s="12">
        <f>'Index CPR'!R383</f>
        <v>0</v>
      </c>
      <c r="T383" s="12">
        <f>'Index CPR'!S383</f>
        <v>0</v>
      </c>
      <c r="U383" s="12">
        <f>'Index CPR'!T383</f>
        <v>0</v>
      </c>
      <c r="V383" s="12">
        <f t="shared" si="1335"/>
        <v>0</v>
      </c>
      <c r="W383" s="12">
        <f t="shared" si="1336"/>
        <v>0</v>
      </c>
    </row>
    <row r="384" spans="1:23" x14ac:dyDescent="0.3">
      <c r="A384" s="39">
        <v>43808</v>
      </c>
      <c r="B384" s="10" t="s">
        <v>27</v>
      </c>
      <c r="C384">
        <f>'Index CPR'!C384</f>
        <v>0</v>
      </c>
      <c r="D384">
        <f>'Index CPR'!D384</f>
        <v>0</v>
      </c>
      <c r="E384">
        <f>'Index CPR'!E384</f>
        <v>0</v>
      </c>
      <c r="F384">
        <f>'Index CPR'!F384</f>
        <v>0</v>
      </c>
      <c r="G384" s="12">
        <f>'Index CPR'!G384</f>
        <v>0</v>
      </c>
      <c r="H384" s="12">
        <f>'Index CPR'!H384</f>
        <v>0</v>
      </c>
      <c r="I384" s="12">
        <f>'Index CPR'!I384</f>
        <v>0</v>
      </c>
      <c r="J384" s="12">
        <f t="shared" si="1333"/>
        <v>0</v>
      </c>
      <c r="K384" s="12">
        <f t="shared" si="1334"/>
        <v>0</v>
      </c>
      <c r="O384" s="12">
        <f>'Index CPR'!N384</f>
        <v>0</v>
      </c>
      <c r="P384" s="12">
        <f>'Index CPR'!O384</f>
        <v>0</v>
      </c>
      <c r="Q384" s="12">
        <f>'Index CPR'!P384</f>
        <v>0</v>
      </c>
      <c r="R384" s="12">
        <f>'Index CPR'!Q384</f>
        <v>0</v>
      </c>
      <c r="S384" s="12">
        <f>'Index CPR'!R384</f>
        <v>0</v>
      </c>
      <c r="T384" s="12">
        <f>'Index CPR'!S384</f>
        <v>0</v>
      </c>
      <c r="U384" s="12">
        <f>'Index CPR'!T384</f>
        <v>0</v>
      </c>
      <c r="V384" s="12">
        <f t="shared" si="1335"/>
        <v>0</v>
      </c>
      <c r="W384" s="12">
        <f t="shared" si="1336"/>
        <v>0</v>
      </c>
    </row>
    <row r="385" spans="1:23" x14ac:dyDescent="0.3">
      <c r="A385" s="39">
        <v>43809</v>
      </c>
      <c r="B385" s="10" t="s">
        <v>28</v>
      </c>
      <c r="C385">
        <f>'Index CPR'!C385</f>
        <v>0</v>
      </c>
      <c r="D385">
        <f>'Index CPR'!D385</f>
        <v>0</v>
      </c>
      <c r="E385">
        <f>'Index CPR'!E385</f>
        <v>0</v>
      </c>
      <c r="F385">
        <f>'Index CPR'!F385</f>
        <v>0</v>
      </c>
      <c r="G385" s="12">
        <f>'Index CPR'!G385</f>
        <v>0</v>
      </c>
      <c r="H385" s="12">
        <f>'Index CPR'!H385</f>
        <v>0</v>
      </c>
      <c r="I385" s="12">
        <f>'Index CPR'!I385</f>
        <v>0</v>
      </c>
      <c r="J385" s="12">
        <f t="shared" si="1333"/>
        <v>0</v>
      </c>
      <c r="K385" s="12">
        <f t="shared" si="1334"/>
        <v>0</v>
      </c>
      <c r="O385" s="12">
        <f>'Index CPR'!N385</f>
        <v>0</v>
      </c>
      <c r="P385" s="12">
        <f>'Index CPR'!O385</f>
        <v>0</v>
      </c>
      <c r="Q385" s="12">
        <f>'Index CPR'!P385</f>
        <v>0</v>
      </c>
      <c r="R385" s="12">
        <f>'Index CPR'!Q385</f>
        <v>0</v>
      </c>
      <c r="S385" s="12">
        <f>'Index CPR'!R385</f>
        <v>0</v>
      </c>
      <c r="T385" s="12">
        <f>'Index CPR'!S385</f>
        <v>0</v>
      </c>
      <c r="U385" s="12">
        <f>'Index CPR'!T385</f>
        <v>0</v>
      </c>
      <c r="V385" s="12">
        <f t="shared" si="1335"/>
        <v>0</v>
      </c>
      <c r="W385" s="12">
        <f t="shared" si="1336"/>
        <v>0</v>
      </c>
    </row>
    <row r="386" spans="1:23" x14ac:dyDescent="0.3">
      <c r="A386" s="39">
        <v>43810</v>
      </c>
      <c r="B386" s="10" t="s">
        <v>29</v>
      </c>
      <c r="C386">
        <f>'Index CPR'!C386</f>
        <v>0</v>
      </c>
      <c r="D386">
        <f>'Index CPR'!D386</f>
        <v>0</v>
      </c>
      <c r="E386">
        <f>'Index CPR'!E386</f>
        <v>0</v>
      </c>
      <c r="F386">
        <f>'Index CPR'!F386</f>
        <v>0</v>
      </c>
      <c r="G386" s="12">
        <f>'Index CPR'!G386</f>
        <v>0</v>
      </c>
      <c r="H386" s="12">
        <f>'Index CPR'!H386</f>
        <v>0</v>
      </c>
      <c r="I386" s="12">
        <f>'Index CPR'!I386</f>
        <v>0</v>
      </c>
      <c r="J386" s="12">
        <f t="shared" si="1333"/>
        <v>0</v>
      </c>
      <c r="K386" s="12">
        <f t="shared" si="1334"/>
        <v>0</v>
      </c>
      <c r="O386" s="12">
        <f>'Index CPR'!N386</f>
        <v>0</v>
      </c>
      <c r="P386" s="12">
        <f>'Index CPR'!O386</f>
        <v>0</v>
      </c>
      <c r="Q386" s="12">
        <f>'Index CPR'!P386</f>
        <v>0</v>
      </c>
      <c r="R386" s="12">
        <f>'Index CPR'!Q386</f>
        <v>0</v>
      </c>
      <c r="S386" s="12">
        <f>'Index CPR'!R386</f>
        <v>0</v>
      </c>
      <c r="T386" s="12">
        <f>'Index CPR'!S386</f>
        <v>0</v>
      </c>
      <c r="U386" s="12">
        <f>'Index CPR'!T386</f>
        <v>0</v>
      </c>
      <c r="V386" s="12">
        <f t="shared" si="1335"/>
        <v>0</v>
      </c>
      <c r="W386" s="12">
        <f t="shared" si="1336"/>
        <v>0</v>
      </c>
    </row>
    <row r="387" spans="1:23" x14ac:dyDescent="0.3">
      <c r="A387" s="39">
        <v>43811</v>
      </c>
      <c r="B387" s="10" t="s">
        <v>30</v>
      </c>
      <c r="C387">
        <f>'Index CPR'!C387</f>
        <v>0</v>
      </c>
      <c r="D387">
        <f>'Index CPR'!D387</f>
        <v>0</v>
      </c>
      <c r="E387">
        <f>'Index CPR'!E387</f>
        <v>0</v>
      </c>
      <c r="F387">
        <f>'Index CPR'!F387</f>
        <v>0</v>
      </c>
      <c r="G387" s="12">
        <f>'Index CPR'!G387</f>
        <v>0</v>
      </c>
      <c r="H387" s="12">
        <f>'Index CPR'!H387</f>
        <v>0</v>
      </c>
      <c r="I387" s="12">
        <f>'Index CPR'!I387</f>
        <v>0</v>
      </c>
      <c r="J387" s="12">
        <f t="shared" si="1333"/>
        <v>0</v>
      </c>
      <c r="K387" s="12">
        <f t="shared" si="1334"/>
        <v>0</v>
      </c>
      <c r="O387" s="12">
        <f>'Index CPR'!N387</f>
        <v>0</v>
      </c>
      <c r="P387" s="12">
        <f>'Index CPR'!O387</f>
        <v>0</v>
      </c>
      <c r="Q387" s="12">
        <f>'Index CPR'!P387</f>
        <v>0</v>
      </c>
      <c r="R387" s="12">
        <f>'Index CPR'!Q387</f>
        <v>0</v>
      </c>
      <c r="S387" s="12">
        <f>'Index CPR'!R387</f>
        <v>0</v>
      </c>
      <c r="T387" s="12">
        <f>'Index CPR'!S387</f>
        <v>0</v>
      </c>
      <c r="U387" s="12">
        <f>'Index CPR'!T387</f>
        <v>0</v>
      </c>
      <c r="V387" s="12">
        <f t="shared" si="1335"/>
        <v>0</v>
      </c>
      <c r="W387" s="12">
        <f t="shared" si="1336"/>
        <v>0</v>
      </c>
    </row>
    <row r="388" spans="1:23" x14ac:dyDescent="0.3">
      <c r="A388" s="39">
        <v>43812</v>
      </c>
      <c r="B388" s="10" t="s">
        <v>26</v>
      </c>
      <c r="C388">
        <f>'Index CPR'!C388</f>
        <v>0</v>
      </c>
      <c r="D388">
        <f>'Index CPR'!D388</f>
        <v>0</v>
      </c>
      <c r="E388">
        <f>'Index CPR'!E388</f>
        <v>0</v>
      </c>
      <c r="F388">
        <f>'Index CPR'!F388</f>
        <v>0</v>
      </c>
      <c r="G388" s="12">
        <f>'Index CPR'!G388</f>
        <v>0</v>
      </c>
      <c r="H388" s="12">
        <f>'Index CPR'!H388</f>
        <v>0</v>
      </c>
      <c r="I388" s="12">
        <f>'Index CPR'!I388</f>
        <v>0</v>
      </c>
      <c r="J388" s="12">
        <f t="shared" si="1333"/>
        <v>0</v>
      </c>
      <c r="K388" s="12">
        <f t="shared" si="1334"/>
        <v>0</v>
      </c>
      <c r="O388" s="12">
        <f>'Index CPR'!N388</f>
        <v>0</v>
      </c>
      <c r="P388" s="12">
        <f>'Index CPR'!O388</f>
        <v>0</v>
      </c>
      <c r="Q388" s="12">
        <f>'Index CPR'!P388</f>
        <v>0</v>
      </c>
      <c r="R388" s="12">
        <f>'Index CPR'!Q388</f>
        <v>0</v>
      </c>
      <c r="S388" s="12">
        <f>'Index CPR'!R388</f>
        <v>0</v>
      </c>
      <c r="T388" s="12">
        <f>'Index CPR'!S388</f>
        <v>0</v>
      </c>
      <c r="U388" s="12">
        <f>'Index CPR'!T388</f>
        <v>0</v>
      </c>
      <c r="V388" s="12">
        <f t="shared" si="1335"/>
        <v>0</v>
      </c>
      <c r="W388" s="12">
        <f t="shared" si="1336"/>
        <v>0</v>
      </c>
    </row>
    <row r="389" spans="1:23" x14ac:dyDescent="0.3">
      <c r="A389" s="39">
        <v>43815</v>
      </c>
      <c r="B389" s="10" t="s">
        <v>27</v>
      </c>
      <c r="C389">
        <f>'Index CPR'!C389</f>
        <v>0</v>
      </c>
      <c r="D389">
        <f>'Index CPR'!D389</f>
        <v>0</v>
      </c>
      <c r="E389">
        <f>'Index CPR'!E389</f>
        <v>0</v>
      </c>
      <c r="F389">
        <f>'Index CPR'!F389</f>
        <v>0</v>
      </c>
      <c r="G389" s="12">
        <f>'Index CPR'!G389</f>
        <v>0</v>
      </c>
      <c r="H389" s="12">
        <f>'Index CPR'!H389</f>
        <v>0</v>
      </c>
      <c r="I389" s="12">
        <f>'Index CPR'!I389</f>
        <v>0</v>
      </c>
      <c r="J389" s="12">
        <f t="shared" si="1333"/>
        <v>0</v>
      </c>
      <c r="K389" s="12">
        <f t="shared" si="1334"/>
        <v>0</v>
      </c>
      <c r="O389" s="12">
        <f>'Index CPR'!N389</f>
        <v>0</v>
      </c>
      <c r="P389" s="12">
        <f>'Index CPR'!O389</f>
        <v>0</v>
      </c>
      <c r="Q389" s="12">
        <f>'Index CPR'!P389</f>
        <v>0</v>
      </c>
      <c r="R389" s="12">
        <f>'Index CPR'!Q389</f>
        <v>0</v>
      </c>
      <c r="S389" s="12">
        <f>'Index CPR'!R389</f>
        <v>0</v>
      </c>
      <c r="T389" s="12">
        <f>'Index CPR'!S389</f>
        <v>0</v>
      </c>
      <c r="U389" s="12">
        <f>'Index CPR'!T389</f>
        <v>0</v>
      </c>
      <c r="V389" s="12">
        <f t="shared" si="1335"/>
        <v>0</v>
      </c>
      <c r="W389" s="12">
        <f t="shared" si="1336"/>
        <v>0</v>
      </c>
    </row>
    <row r="390" spans="1:23" x14ac:dyDescent="0.3">
      <c r="A390" s="39">
        <v>43816</v>
      </c>
      <c r="B390" s="10" t="s">
        <v>28</v>
      </c>
      <c r="C390">
        <f>'Index CPR'!C390</f>
        <v>0</v>
      </c>
      <c r="D390">
        <f>'Index CPR'!D390</f>
        <v>0</v>
      </c>
      <c r="E390">
        <f>'Index CPR'!E390</f>
        <v>0</v>
      </c>
      <c r="F390">
        <f>'Index CPR'!F390</f>
        <v>0</v>
      </c>
      <c r="G390" s="12">
        <f>'Index CPR'!G390</f>
        <v>0</v>
      </c>
      <c r="H390" s="12">
        <f>'Index CPR'!H390</f>
        <v>0</v>
      </c>
      <c r="I390" s="12">
        <f>'Index CPR'!I390</f>
        <v>0</v>
      </c>
      <c r="J390" s="12">
        <f t="shared" si="1333"/>
        <v>0</v>
      </c>
      <c r="K390" s="12">
        <f t="shared" si="1334"/>
        <v>0</v>
      </c>
      <c r="O390" s="12">
        <f>'Index CPR'!N390</f>
        <v>0</v>
      </c>
      <c r="P390" s="12">
        <f>'Index CPR'!O390</f>
        <v>0</v>
      </c>
      <c r="Q390" s="12">
        <f>'Index CPR'!P390</f>
        <v>0</v>
      </c>
      <c r="R390" s="12">
        <f>'Index CPR'!Q390</f>
        <v>0</v>
      </c>
      <c r="S390" s="12">
        <f>'Index CPR'!R390</f>
        <v>0</v>
      </c>
      <c r="T390" s="12">
        <f>'Index CPR'!S390</f>
        <v>0</v>
      </c>
      <c r="U390" s="12">
        <f>'Index CPR'!T390</f>
        <v>0</v>
      </c>
      <c r="V390" s="12">
        <f t="shared" si="1335"/>
        <v>0</v>
      </c>
      <c r="W390" s="12">
        <f t="shared" si="1336"/>
        <v>0</v>
      </c>
    </row>
    <row r="391" spans="1:23" x14ac:dyDescent="0.3">
      <c r="A391" s="39">
        <v>43817</v>
      </c>
      <c r="B391" s="10" t="s">
        <v>29</v>
      </c>
      <c r="C391">
        <f>'Index CPR'!C391</f>
        <v>0</v>
      </c>
      <c r="D391">
        <f>'Index CPR'!D391</f>
        <v>0</v>
      </c>
      <c r="E391">
        <f>'Index CPR'!E391</f>
        <v>0</v>
      </c>
      <c r="F391">
        <f>'Index CPR'!F391</f>
        <v>0</v>
      </c>
      <c r="G391" s="12">
        <f>'Index CPR'!G391</f>
        <v>0</v>
      </c>
      <c r="H391" s="12">
        <f>'Index CPR'!H391</f>
        <v>0</v>
      </c>
      <c r="I391" s="12">
        <f>'Index CPR'!I391</f>
        <v>0</v>
      </c>
      <c r="J391" s="12">
        <f t="shared" si="1333"/>
        <v>0</v>
      </c>
      <c r="K391" s="12">
        <f t="shared" si="1334"/>
        <v>0</v>
      </c>
      <c r="O391" s="12">
        <f>'Index CPR'!N391</f>
        <v>0</v>
      </c>
      <c r="P391" s="12">
        <f>'Index CPR'!O391</f>
        <v>0</v>
      </c>
      <c r="Q391" s="12">
        <f>'Index CPR'!P391</f>
        <v>0</v>
      </c>
      <c r="R391" s="12">
        <f>'Index CPR'!Q391</f>
        <v>0</v>
      </c>
      <c r="S391" s="12">
        <f>'Index CPR'!R391</f>
        <v>0</v>
      </c>
      <c r="T391" s="12">
        <f>'Index CPR'!S391</f>
        <v>0</v>
      </c>
      <c r="U391" s="12">
        <f>'Index CPR'!T391</f>
        <v>0</v>
      </c>
      <c r="V391" s="12">
        <f t="shared" si="1335"/>
        <v>0</v>
      </c>
      <c r="W391" s="12">
        <f t="shared" si="1336"/>
        <v>0</v>
      </c>
    </row>
    <row r="392" spans="1:23" x14ac:dyDescent="0.3">
      <c r="A392" s="39">
        <v>43818</v>
      </c>
      <c r="B392" s="10" t="s">
        <v>30</v>
      </c>
      <c r="C392">
        <f>'Index CPR'!C392</f>
        <v>0</v>
      </c>
      <c r="D392">
        <f>'Index CPR'!D392</f>
        <v>0</v>
      </c>
      <c r="E392">
        <f>'Index CPR'!E392</f>
        <v>0</v>
      </c>
      <c r="F392">
        <f>'Index CPR'!F392</f>
        <v>0</v>
      </c>
      <c r="G392" s="12">
        <f>'Index CPR'!G392</f>
        <v>0</v>
      </c>
      <c r="H392" s="12">
        <f>'Index CPR'!H392</f>
        <v>0</v>
      </c>
      <c r="I392" s="12">
        <f>'Index CPR'!I392</f>
        <v>0</v>
      </c>
      <c r="J392" s="12">
        <f t="shared" si="1333"/>
        <v>0</v>
      </c>
      <c r="K392" s="12">
        <f t="shared" si="1334"/>
        <v>0</v>
      </c>
      <c r="O392" s="12">
        <f>'Index CPR'!N392</f>
        <v>0</v>
      </c>
      <c r="P392" s="12">
        <f>'Index CPR'!O392</f>
        <v>0</v>
      </c>
      <c r="Q392" s="12">
        <f>'Index CPR'!P392</f>
        <v>0</v>
      </c>
      <c r="R392" s="12">
        <f>'Index CPR'!Q392</f>
        <v>0</v>
      </c>
      <c r="S392" s="12">
        <f>'Index CPR'!R392</f>
        <v>0</v>
      </c>
      <c r="T392" s="12">
        <f>'Index CPR'!S392</f>
        <v>0</v>
      </c>
      <c r="U392" s="12">
        <f>'Index CPR'!T392</f>
        <v>0</v>
      </c>
      <c r="V392" s="12">
        <f t="shared" si="1335"/>
        <v>0</v>
      </c>
      <c r="W392" s="12">
        <f t="shared" si="1336"/>
        <v>0</v>
      </c>
    </row>
    <row r="393" spans="1:23" x14ac:dyDescent="0.3">
      <c r="A393" s="39">
        <v>43819</v>
      </c>
      <c r="B393" s="10" t="s">
        <v>26</v>
      </c>
      <c r="C393">
        <f>'Index CPR'!C393</f>
        <v>0</v>
      </c>
      <c r="D393">
        <f>'Index CPR'!D393</f>
        <v>0</v>
      </c>
      <c r="E393">
        <f>'Index CPR'!E393</f>
        <v>0</v>
      </c>
      <c r="F393">
        <f>'Index CPR'!F393</f>
        <v>0</v>
      </c>
      <c r="G393" s="12">
        <f>'Index CPR'!G393</f>
        <v>0</v>
      </c>
      <c r="H393" s="12">
        <f>'Index CPR'!H393</f>
        <v>0</v>
      </c>
      <c r="I393" s="12">
        <f>'Index CPR'!I393</f>
        <v>0</v>
      </c>
      <c r="J393" s="12">
        <f t="shared" si="1333"/>
        <v>0</v>
      </c>
      <c r="K393" s="12">
        <f t="shared" si="1334"/>
        <v>0</v>
      </c>
      <c r="O393" s="12">
        <f>'Index CPR'!N393</f>
        <v>0</v>
      </c>
      <c r="P393" s="12">
        <f>'Index CPR'!O393</f>
        <v>0</v>
      </c>
      <c r="Q393" s="12">
        <f>'Index CPR'!P393</f>
        <v>0</v>
      </c>
      <c r="R393" s="12">
        <f>'Index CPR'!Q393</f>
        <v>0</v>
      </c>
      <c r="S393" s="12">
        <f>'Index CPR'!R393</f>
        <v>0</v>
      </c>
      <c r="T393" s="12">
        <f>'Index CPR'!S393</f>
        <v>0</v>
      </c>
      <c r="U393" s="12">
        <f>'Index CPR'!T393</f>
        <v>0</v>
      </c>
      <c r="V393" s="12">
        <f t="shared" si="1335"/>
        <v>0</v>
      </c>
      <c r="W393" s="12">
        <f t="shared" si="1336"/>
        <v>0</v>
      </c>
    </row>
    <row r="394" spans="1:23" x14ac:dyDescent="0.3">
      <c r="A394" s="39">
        <v>43822</v>
      </c>
      <c r="B394" s="10" t="s">
        <v>27</v>
      </c>
      <c r="C394">
        <f>'Index CPR'!C394</f>
        <v>0</v>
      </c>
      <c r="D394">
        <f>'Index CPR'!D394</f>
        <v>0</v>
      </c>
      <c r="E394">
        <f>'Index CPR'!E394</f>
        <v>0</v>
      </c>
      <c r="F394">
        <f>'Index CPR'!F394</f>
        <v>0</v>
      </c>
      <c r="G394" s="12">
        <f>'Index CPR'!G394</f>
        <v>0</v>
      </c>
      <c r="H394" s="12">
        <f>'Index CPR'!H394</f>
        <v>0</v>
      </c>
      <c r="I394" s="12">
        <f>'Index CPR'!I394</f>
        <v>0</v>
      </c>
      <c r="J394" s="12">
        <f t="shared" si="1333"/>
        <v>0</v>
      </c>
      <c r="K394" s="12">
        <f t="shared" si="1334"/>
        <v>0</v>
      </c>
      <c r="O394" s="12">
        <f>'Index CPR'!N394</f>
        <v>0</v>
      </c>
      <c r="P394" s="12">
        <f>'Index CPR'!O394</f>
        <v>0</v>
      </c>
      <c r="Q394" s="12">
        <f>'Index CPR'!P394</f>
        <v>0</v>
      </c>
      <c r="R394" s="12">
        <f>'Index CPR'!Q394</f>
        <v>0</v>
      </c>
      <c r="S394" s="12">
        <f>'Index CPR'!R394</f>
        <v>0</v>
      </c>
      <c r="T394" s="12">
        <f>'Index CPR'!S394</f>
        <v>0</v>
      </c>
      <c r="U394" s="12">
        <f>'Index CPR'!T394</f>
        <v>0</v>
      </c>
      <c r="V394" s="12">
        <f t="shared" si="1335"/>
        <v>0</v>
      </c>
      <c r="W394" s="12">
        <f t="shared" si="1336"/>
        <v>0</v>
      </c>
    </row>
    <row r="395" spans="1:23" x14ac:dyDescent="0.3">
      <c r="A395" s="39">
        <v>43823</v>
      </c>
      <c r="B395" s="10" t="s">
        <v>28</v>
      </c>
      <c r="C395">
        <f>'Index CPR'!C395</f>
        <v>0</v>
      </c>
      <c r="D395">
        <f>'Index CPR'!D395</f>
        <v>0</v>
      </c>
      <c r="E395">
        <f>'Index CPR'!E395</f>
        <v>0</v>
      </c>
      <c r="F395">
        <f>'Index CPR'!F395</f>
        <v>0</v>
      </c>
      <c r="G395" s="12">
        <f>'Index CPR'!G395</f>
        <v>0</v>
      </c>
      <c r="H395" s="12">
        <f>'Index CPR'!H395</f>
        <v>0</v>
      </c>
      <c r="I395" s="12">
        <f>'Index CPR'!I395</f>
        <v>0</v>
      </c>
      <c r="J395" s="12">
        <f t="shared" si="1333"/>
        <v>0</v>
      </c>
      <c r="K395" s="12">
        <f t="shared" si="1334"/>
        <v>0</v>
      </c>
      <c r="O395" s="12">
        <f>'Index CPR'!N395</f>
        <v>0</v>
      </c>
      <c r="P395" s="12">
        <f>'Index CPR'!O395</f>
        <v>0</v>
      </c>
      <c r="Q395" s="12">
        <f>'Index CPR'!P395</f>
        <v>0</v>
      </c>
      <c r="R395" s="12">
        <f>'Index CPR'!Q395</f>
        <v>0</v>
      </c>
      <c r="S395" s="12">
        <f>'Index CPR'!R395</f>
        <v>0</v>
      </c>
      <c r="T395" s="12">
        <f>'Index CPR'!S395</f>
        <v>0</v>
      </c>
      <c r="U395" s="12">
        <f>'Index CPR'!T395</f>
        <v>0</v>
      </c>
      <c r="V395" s="12">
        <f t="shared" si="1335"/>
        <v>0</v>
      </c>
      <c r="W395" s="12">
        <f t="shared" si="1336"/>
        <v>0</v>
      </c>
    </row>
    <row r="396" spans="1:23" x14ac:dyDescent="0.3">
      <c r="A396" s="39">
        <v>43825</v>
      </c>
      <c r="B396" s="10" t="s">
        <v>30</v>
      </c>
      <c r="C396">
        <f>'Index CPR'!C396</f>
        <v>0</v>
      </c>
      <c r="D396">
        <f>'Index CPR'!D396</f>
        <v>0</v>
      </c>
      <c r="E396">
        <f>'Index CPR'!E396</f>
        <v>0</v>
      </c>
      <c r="F396">
        <f>'Index CPR'!F396</f>
        <v>0</v>
      </c>
      <c r="G396" s="12">
        <f>'Index CPR'!G396</f>
        <v>0</v>
      </c>
      <c r="H396" s="12">
        <f>'Index CPR'!H396</f>
        <v>0</v>
      </c>
      <c r="I396" s="12">
        <f>'Index CPR'!I396</f>
        <v>0</v>
      </c>
      <c r="J396" s="12">
        <f t="shared" si="1333"/>
        <v>0</v>
      </c>
      <c r="K396" s="12">
        <f t="shared" si="1334"/>
        <v>0</v>
      </c>
      <c r="O396" s="12">
        <f>'Index CPR'!N396</f>
        <v>0</v>
      </c>
      <c r="P396" s="12">
        <f>'Index CPR'!O396</f>
        <v>0</v>
      </c>
      <c r="Q396" s="12">
        <f>'Index CPR'!P396</f>
        <v>0</v>
      </c>
      <c r="R396" s="12">
        <f>'Index CPR'!Q396</f>
        <v>0</v>
      </c>
      <c r="S396" s="12">
        <f>'Index CPR'!R396</f>
        <v>0</v>
      </c>
      <c r="T396" s="12">
        <f>'Index CPR'!S396</f>
        <v>0</v>
      </c>
      <c r="U396" s="12">
        <f>'Index CPR'!T396</f>
        <v>0</v>
      </c>
      <c r="V396" s="12">
        <f t="shared" si="1335"/>
        <v>0</v>
      </c>
      <c r="W396" s="12">
        <f t="shared" si="1336"/>
        <v>0</v>
      </c>
    </row>
    <row r="397" spans="1:23" x14ac:dyDescent="0.3">
      <c r="A397" s="39">
        <v>43826</v>
      </c>
      <c r="B397" s="10" t="s">
        <v>26</v>
      </c>
      <c r="C397">
        <f>'Index CPR'!C397</f>
        <v>0</v>
      </c>
      <c r="D397">
        <f>'Index CPR'!D397</f>
        <v>0</v>
      </c>
      <c r="E397">
        <f>'Index CPR'!E397</f>
        <v>0</v>
      </c>
      <c r="F397">
        <f>'Index CPR'!F397</f>
        <v>0</v>
      </c>
      <c r="G397" s="12">
        <f>'Index CPR'!G397</f>
        <v>0</v>
      </c>
      <c r="H397" s="12">
        <f>'Index CPR'!H397</f>
        <v>0</v>
      </c>
      <c r="I397" s="12">
        <f>'Index CPR'!I397</f>
        <v>0</v>
      </c>
      <c r="J397" s="12">
        <f t="shared" si="1333"/>
        <v>0</v>
      </c>
      <c r="K397" s="12">
        <f t="shared" si="1334"/>
        <v>0</v>
      </c>
      <c r="O397" s="12">
        <f>'Index CPR'!N397</f>
        <v>0</v>
      </c>
      <c r="P397" s="12">
        <f>'Index CPR'!O397</f>
        <v>0</v>
      </c>
      <c r="Q397" s="12">
        <f>'Index CPR'!P397</f>
        <v>0</v>
      </c>
      <c r="R397" s="12">
        <f>'Index CPR'!Q397</f>
        <v>0</v>
      </c>
      <c r="S397" s="12">
        <f>'Index CPR'!R397</f>
        <v>0</v>
      </c>
      <c r="T397" s="12">
        <f>'Index CPR'!S397</f>
        <v>0</v>
      </c>
      <c r="U397" s="12">
        <f>'Index CPR'!T397</f>
        <v>0</v>
      </c>
      <c r="V397" s="12">
        <f t="shared" si="1335"/>
        <v>0</v>
      </c>
      <c r="W397" s="12">
        <f t="shared" si="1336"/>
        <v>0</v>
      </c>
    </row>
    <row r="398" spans="1:23" x14ac:dyDescent="0.3">
      <c r="A398" s="39">
        <v>43829</v>
      </c>
      <c r="B398" s="10" t="s">
        <v>27</v>
      </c>
      <c r="C398">
        <f>'Index CPR'!C398</f>
        <v>0</v>
      </c>
      <c r="D398">
        <f>'Index CPR'!D398</f>
        <v>0</v>
      </c>
      <c r="E398">
        <f>'Index CPR'!E398</f>
        <v>0</v>
      </c>
      <c r="F398">
        <f>'Index CPR'!F398</f>
        <v>0</v>
      </c>
      <c r="G398" s="12">
        <f>'Index CPR'!G398</f>
        <v>0</v>
      </c>
      <c r="H398" s="12">
        <f>'Index CPR'!H398</f>
        <v>0</v>
      </c>
      <c r="I398" s="12">
        <f>'Index CPR'!I398</f>
        <v>0</v>
      </c>
      <c r="J398" s="12">
        <f t="shared" si="1333"/>
        <v>0</v>
      </c>
      <c r="K398" s="12">
        <f t="shared" si="1334"/>
        <v>0</v>
      </c>
      <c r="O398" s="12">
        <f>'Index CPR'!N398</f>
        <v>0</v>
      </c>
      <c r="P398" s="12">
        <f>'Index CPR'!O398</f>
        <v>0</v>
      </c>
      <c r="Q398" s="12">
        <f>'Index CPR'!P398</f>
        <v>0</v>
      </c>
      <c r="R398" s="12">
        <f>'Index CPR'!Q398</f>
        <v>0</v>
      </c>
      <c r="S398" s="12">
        <f>'Index CPR'!R398</f>
        <v>0</v>
      </c>
      <c r="T398" s="12">
        <f>'Index CPR'!S398</f>
        <v>0</v>
      </c>
      <c r="U398" s="12">
        <f>'Index CPR'!T398</f>
        <v>0</v>
      </c>
      <c r="V398" s="12">
        <f t="shared" si="1335"/>
        <v>0</v>
      </c>
      <c r="W398" s="12">
        <f t="shared" si="1336"/>
        <v>0</v>
      </c>
    </row>
    <row r="399" spans="1:23" x14ac:dyDescent="0.3">
      <c r="A399" s="39">
        <v>43830</v>
      </c>
      <c r="B399" s="10" t="s">
        <v>28</v>
      </c>
      <c r="C399">
        <f>'Index CPR'!C399</f>
        <v>0</v>
      </c>
      <c r="D399">
        <f>'Index CPR'!D399</f>
        <v>0</v>
      </c>
      <c r="E399">
        <f>'Index CPR'!E399</f>
        <v>0</v>
      </c>
      <c r="F399">
        <f>'Index CPR'!F399</f>
        <v>0</v>
      </c>
      <c r="G399" s="12">
        <f>'Index CPR'!G399</f>
        <v>0</v>
      </c>
      <c r="H399" s="12">
        <f>'Index CPR'!H399</f>
        <v>0</v>
      </c>
      <c r="I399" s="12">
        <f>'Index CPR'!I399</f>
        <v>0</v>
      </c>
      <c r="J399" s="12">
        <f t="shared" si="1333"/>
        <v>0</v>
      </c>
      <c r="K399" s="12">
        <f t="shared" si="1334"/>
        <v>0</v>
      </c>
      <c r="O399" s="12">
        <f>'Index CPR'!N399</f>
        <v>0</v>
      </c>
      <c r="P399" s="12">
        <f>'Index CPR'!O399</f>
        <v>0</v>
      </c>
      <c r="Q399" s="12">
        <f>'Index CPR'!P399</f>
        <v>0</v>
      </c>
      <c r="R399" s="12">
        <f>'Index CPR'!Q399</f>
        <v>0</v>
      </c>
      <c r="S399" s="12">
        <f>'Index CPR'!R399</f>
        <v>0</v>
      </c>
      <c r="T399" s="12">
        <f>'Index CPR'!S399</f>
        <v>0</v>
      </c>
      <c r="U399" s="12">
        <f>'Index CPR'!T399</f>
        <v>0</v>
      </c>
      <c r="V399" s="12">
        <f t="shared" si="1335"/>
        <v>0</v>
      </c>
      <c r="W399" s="12">
        <f t="shared" si="1336"/>
        <v>0</v>
      </c>
    </row>
  </sheetData>
  <conditionalFormatting sqref="L1:L1048576 X3:X289">
    <cfRule type="containsText" dxfId="28" priority="8" operator="containsText" text="Inside">
      <formula>NOT(ISERROR(SEARCH("Inside",L1)))</formula>
    </cfRule>
    <cfRule type="containsText" dxfId="27" priority="9" operator="containsText" text="Bearish">
      <formula>NOT(ISERROR(SEARCH("Bearish",L1)))</formula>
    </cfRule>
    <cfRule type="containsText" dxfId="26" priority="10" operator="containsText" text="Bullish">
      <formula>NOT(ISERROR(SEARCH("Bullish",L1)))</formula>
    </cfRule>
  </conditionalFormatting>
  <conditionalFormatting sqref="M1:M1048576">
    <cfRule type="top10" dxfId="25" priority="4" percent="1" bottom="1" rank="20"/>
  </conditionalFormatting>
  <conditionalFormatting sqref="N1:N1048576">
    <cfRule type="top10" dxfId="24" priority="3" percent="1" bottom="1" rank="20"/>
  </conditionalFormatting>
  <conditionalFormatting sqref="B117:B118">
    <cfRule type="containsText" dxfId="23" priority="2" operator="containsText" text="Thursday">
      <formula>NOT(ISERROR(SEARCH("Thursday",B117)))</formula>
    </cfRule>
  </conditionalFormatting>
  <conditionalFormatting sqref="B193:B197">
    <cfRule type="containsText" dxfId="22" priority="1" operator="containsText" text="Thursday">
      <formula>NOT(ISERROR(SEARCH("Thursday",B193)))</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9"/>
  <sheetViews>
    <sheetView workbookViewId="0">
      <pane xSplit="1" ySplit="1" topLeftCell="B272" activePane="bottomRight" state="frozen"/>
      <selection pane="topRight" activeCell="B1" sqref="B1"/>
      <selection pane="bottomLeft" activeCell="A2" sqref="A2"/>
      <selection pane="bottomRight" activeCell="G290" sqref="G290"/>
    </sheetView>
  </sheetViews>
  <sheetFormatPr defaultRowHeight="14.4" x14ac:dyDescent="0.3"/>
  <cols>
    <col min="1" max="1" width="10.5546875" style="39" bestFit="1" customWidth="1"/>
    <col min="2" max="2" width="10.44140625" style="10" bestFit="1" customWidth="1"/>
    <col min="3" max="3" width="36.33203125" style="3" customWidth="1"/>
    <col min="4" max="4" width="32.33203125" style="3" customWidth="1"/>
    <col min="5" max="5" width="15.44140625" style="3" customWidth="1"/>
    <col min="6" max="6" width="23.88671875" style="1" customWidth="1"/>
    <col min="7" max="7" width="8.5546875" customWidth="1"/>
    <col min="8" max="8" width="11.21875" bestFit="1" customWidth="1"/>
    <col min="9" max="9" width="8.33203125" customWidth="1"/>
    <col min="10" max="10" width="11.21875" bestFit="1" customWidth="1"/>
    <col min="11" max="11" width="18.88671875" style="1" customWidth="1"/>
  </cols>
  <sheetData>
    <row r="1" spans="1:11" x14ac:dyDescent="0.3">
      <c r="A1" s="38" t="s">
        <v>31</v>
      </c>
      <c r="B1" s="8" t="s">
        <v>25</v>
      </c>
      <c r="C1" s="4" t="s">
        <v>0</v>
      </c>
      <c r="D1" s="5" t="s">
        <v>1</v>
      </c>
      <c r="E1" s="6" t="s">
        <v>2</v>
      </c>
      <c r="F1" s="7" t="s">
        <v>12</v>
      </c>
      <c r="G1" t="s">
        <v>285</v>
      </c>
      <c r="H1" t="s">
        <v>289</v>
      </c>
      <c r="I1" t="s">
        <v>286</v>
      </c>
      <c r="J1" t="s">
        <v>291</v>
      </c>
      <c r="K1" s="1" t="s">
        <v>283</v>
      </c>
    </row>
    <row r="2" spans="1:11" ht="25.8" customHeight="1" x14ac:dyDescent="0.3">
      <c r="A2" s="39">
        <v>43238</v>
      </c>
      <c r="B2" s="9" t="s">
        <v>26</v>
      </c>
      <c r="C2" s="3" t="s">
        <v>3</v>
      </c>
      <c r="D2" s="3" t="s">
        <v>4</v>
      </c>
      <c r="E2" s="3" t="s">
        <v>7</v>
      </c>
      <c r="G2" s="12">
        <f>'Index CPR'!J2*100/'Index CPR'!G2</f>
        <v>0.22363149296384699</v>
      </c>
      <c r="H2">
        <f>'What Day'!L2</f>
        <v>0</v>
      </c>
      <c r="I2" s="12">
        <f>'Index CPR'!U2*100/'Index CPR'!R2</f>
        <v>0.1540903396418378</v>
      </c>
      <c r="J2" s="12">
        <f>'What Day'!X2</f>
        <v>0</v>
      </c>
    </row>
    <row r="3" spans="1:11" ht="86.4" x14ac:dyDescent="0.3">
      <c r="A3" s="39">
        <v>43241</v>
      </c>
      <c r="B3" s="9" t="s">
        <v>27</v>
      </c>
      <c r="C3" s="3" t="s">
        <v>5</v>
      </c>
      <c r="D3" s="3" t="s">
        <v>6</v>
      </c>
      <c r="E3" s="3" t="s">
        <v>74</v>
      </c>
      <c r="F3" s="1" t="s">
        <v>8</v>
      </c>
      <c r="G3" s="12">
        <f>'Index CPR'!J3*100/'Index CPR'!G3</f>
        <v>0.29736887012468288</v>
      </c>
      <c r="H3" s="12" t="str">
        <f>'What Day'!L3</f>
        <v>Bearish</v>
      </c>
      <c r="I3" s="12">
        <f>'Index CPR'!U3*100/'Index CPR'!R3</f>
        <v>0.32321371200303473</v>
      </c>
      <c r="J3" s="12" t="str">
        <f>'What Day'!X3</f>
        <v>Bearish</v>
      </c>
    </row>
    <row r="4" spans="1:11" ht="57.6" x14ac:dyDescent="0.3">
      <c r="A4" s="39">
        <v>43242</v>
      </c>
      <c r="B4" s="9" t="s">
        <v>28</v>
      </c>
      <c r="C4" s="3" t="s">
        <v>9</v>
      </c>
      <c r="D4" s="3" t="s">
        <v>10</v>
      </c>
      <c r="E4" s="3" t="s">
        <v>11</v>
      </c>
      <c r="F4" s="1" t="s">
        <v>13</v>
      </c>
      <c r="G4" s="12">
        <f>'Index CPR'!J4*100/'Index CPR'!G4</f>
        <v>7.6774884956385098E-2</v>
      </c>
      <c r="H4" s="12" t="str">
        <f>'What Day'!L4</f>
        <v>Mod Bearish</v>
      </c>
      <c r="I4" s="12">
        <f>'Index CPR'!U4*100/'Index CPR'!R4</f>
        <v>0.11830849845075092</v>
      </c>
      <c r="J4" s="12" t="str">
        <f>'What Day'!X4</f>
        <v>Inside</v>
      </c>
    </row>
    <row r="5" spans="1:11" ht="100.8" x14ac:dyDescent="0.3">
      <c r="A5" s="39">
        <v>43243</v>
      </c>
      <c r="B5" s="9" t="s">
        <v>29</v>
      </c>
      <c r="C5" s="3" t="s">
        <v>14</v>
      </c>
      <c r="D5" s="3" t="s">
        <v>15</v>
      </c>
      <c r="E5" s="3" t="s">
        <v>16</v>
      </c>
      <c r="F5" s="1" t="s">
        <v>17</v>
      </c>
      <c r="G5" s="12">
        <f>'Index CPR'!J5*100/'Index CPR'!G5</f>
        <v>0.28886261738529612</v>
      </c>
      <c r="H5" s="12" t="str">
        <f>'What Day'!L5</f>
        <v>Bearish</v>
      </c>
      <c r="I5" s="12">
        <f>'Index CPR'!U5*100/'Index CPR'!R5</f>
        <v>0.20223802307962432</v>
      </c>
      <c r="J5" s="12" t="str">
        <f>'What Day'!X5</f>
        <v>Bearish</v>
      </c>
    </row>
    <row r="6" spans="1:11" ht="172.8" x14ac:dyDescent="0.3">
      <c r="A6" s="39">
        <v>43244</v>
      </c>
      <c r="B6" s="9" t="s">
        <v>30</v>
      </c>
      <c r="C6" s="3" t="s">
        <v>18</v>
      </c>
      <c r="D6" s="3" t="s">
        <v>19</v>
      </c>
      <c r="E6" s="3" t="s">
        <v>20</v>
      </c>
      <c r="F6" s="1" t="s">
        <v>21</v>
      </c>
      <c r="G6" s="12">
        <f>'Index CPR'!J6*100/'Index CPR'!G6</f>
        <v>0.23118136058572303</v>
      </c>
      <c r="H6" s="12" t="str">
        <f>'What Day'!L6</f>
        <v>Bullish</v>
      </c>
      <c r="I6" s="12">
        <f>'Index CPR'!U6*100/'Index CPR'!R6</f>
        <v>0.3885615505419579</v>
      </c>
      <c r="J6" s="12" t="str">
        <f>'What Day'!X6</f>
        <v>Bullish</v>
      </c>
    </row>
    <row r="7" spans="1:11" ht="115.2" x14ac:dyDescent="0.3">
      <c r="A7" s="39">
        <v>43245</v>
      </c>
      <c r="B7" s="9" t="s">
        <v>26</v>
      </c>
      <c r="C7" s="3" t="s">
        <v>23</v>
      </c>
      <c r="D7" s="3" t="s">
        <v>22</v>
      </c>
      <c r="E7" s="3" t="s">
        <v>24</v>
      </c>
      <c r="F7" s="1" t="s">
        <v>32</v>
      </c>
      <c r="G7" s="12">
        <f>'Index CPR'!J7*100/'Index CPR'!G7</f>
        <v>0.1834229717984984</v>
      </c>
      <c r="H7" s="12" t="str">
        <f>'What Day'!L7</f>
        <v>Bullish</v>
      </c>
      <c r="I7" s="12">
        <f>'Index CPR'!U7*100/'Index CPR'!R7</f>
        <v>0.24176353847201351</v>
      </c>
      <c r="J7" s="12" t="str">
        <f>'What Day'!X7</f>
        <v>Bullish</v>
      </c>
    </row>
    <row r="8" spans="1:11" ht="72" x14ac:dyDescent="0.3">
      <c r="A8" s="39">
        <v>43248</v>
      </c>
      <c r="B8" s="10" t="s">
        <v>27</v>
      </c>
      <c r="C8" s="3" t="s">
        <v>33</v>
      </c>
      <c r="D8" s="3" t="s">
        <v>34</v>
      </c>
      <c r="E8" s="3" t="s">
        <v>24</v>
      </c>
      <c r="F8" s="1" t="s">
        <v>35</v>
      </c>
      <c r="G8" s="12">
        <f>'Index CPR'!J8*100/'Index CPR'!G8</f>
        <v>8.4116233340618393E-2</v>
      </c>
      <c r="H8" s="12" t="str">
        <f>'What Day'!L8</f>
        <v>Bullish</v>
      </c>
      <c r="I8" s="12">
        <f>'Index CPR'!U8*100/'Index CPR'!R8</f>
        <v>0.30269416018230377</v>
      </c>
      <c r="J8" s="12" t="str">
        <f>'What Day'!X8</f>
        <v>Bullish</v>
      </c>
    </row>
    <row r="9" spans="1:11" ht="172.8" x14ac:dyDescent="0.3">
      <c r="A9" s="39">
        <v>43249</v>
      </c>
      <c r="B9" s="10" t="s">
        <v>28</v>
      </c>
      <c r="C9" s="3" t="s">
        <v>36</v>
      </c>
      <c r="D9" s="3" t="s">
        <v>37</v>
      </c>
      <c r="E9" s="3" t="s">
        <v>74</v>
      </c>
      <c r="F9" s="1" t="s">
        <v>38</v>
      </c>
      <c r="G9" s="12">
        <f>'Index CPR'!J9*100/'Index CPR'!G9</f>
        <v>0.2088113706002975</v>
      </c>
      <c r="H9" s="12" t="str">
        <f>'What Day'!L9</f>
        <v>Bearish</v>
      </c>
      <c r="I9" s="12">
        <f>'Index CPR'!U9*100/'Index CPR'!R9</f>
        <v>0.35731974139387512</v>
      </c>
      <c r="J9" s="12" t="str">
        <f>'What Day'!X9</f>
        <v>Bearish</v>
      </c>
    </row>
    <row r="10" spans="1:11" ht="187.2" x14ac:dyDescent="0.3">
      <c r="A10" s="39">
        <v>43250</v>
      </c>
      <c r="B10" s="10" t="s">
        <v>29</v>
      </c>
      <c r="C10" s="3" t="s">
        <v>39</v>
      </c>
      <c r="D10" s="3" t="s">
        <v>40</v>
      </c>
      <c r="E10" s="3" t="s">
        <v>75</v>
      </c>
      <c r="F10" s="1" t="s">
        <v>41</v>
      </c>
      <c r="G10" s="12">
        <f>'Index CPR'!J10*100/'Index CPR'!G10</f>
        <v>6.7721509042603267E-2</v>
      </c>
      <c r="H10" s="12" t="str">
        <f>'What Day'!L10</f>
        <v>Bearish</v>
      </c>
      <c r="I10" s="12">
        <f>'Index CPR'!U10*100/'Index CPR'!R10</f>
        <v>0.34212421916786212</v>
      </c>
      <c r="J10" s="12" t="str">
        <f>'What Day'!X10</f>
        <v>Bearish</v>
      </c>
    </row>
    <row r="11" spans="1:11" ht="115.2" x14ac:dyDescent="0.3">
      <c r="A11" s="39">
        <v>43251</v>
      </c>
      <c r="B11" s="10" t="s">
        <v>30</v>
      </c>
      <c r="C11" s="3" t="s">
        <v>42</v>
      </c>
      <c r="D11" s="3" t="s">
        <v>43</v>
      </c>
      <c r="E11" s="3" t="s">
        <v>198</v>
      </c>
      <c r="F11" s="1" t="s">
        <v>44</v>
      </c>
      <c r="G11" s="12">
        <f>'Index CPR'!J11*100/'Index CPR'!G11</f>
        <v>0.2742809465027804</v>
      </c>
      <c r="H11" s="12" t="str">
        <f>'What Day'!L11</f>
        <v>Bullish</v>
      </c>
      <c r="I11" s="12">
        <f>'Index CPR'!U11*100/'Index CPR'!R11</f>
        <v>0.48872138407687504</v>
      </c>
      <c r="J11" s="12" t="str">
        <f>'What Day'!X11</f>
        <v>Bullish</v>
      </c>
    </row>
    <row r="12" spans="1:11" ht="129.6" x14ac:dyDescent="0.3">
      <c r="A12" s="39">
        <v>43252</v>
      </c>
      <c r="B12" s="10" t="s">
        <v>26</v>
      </c>
      <c r="C12" s="3" t="s">
        <v>45</v>
      </c>
      <c r="D12" s="3" t="s">
        <v>46</v>
      </c>
      <c r="E12" s="3" t="s">
        <v>76</v>
      </c>
      <c r="F12" s="1" t="s">
        <v>47</v>
      </c>
      <c r="G12" s="12">
        <f>'Index CPR'!J12*100/'Index CPR'!G12</f>
        <v>0.16753545544910914</v>
      </c>
      <c r="H12" s="12" t="str">
        <f>'What Day'!L12</f>
        <v>Mod Bullish</v>
      </c>
      <c r="I12" s="12">
        <f>'Index CPR'!U12*100/'Index CPR'!R12</f>
        <v>0.33572646041012094</v>
      </c>
      <c r="J12" s="12" t="str">
        <f>'What Day'!X12</f>
        <v>Mod Bearish</v>
      </c>
    </row>
    <row r="13" spans="1:11" ht="115.2" x14ac:dyDescent="0.3">
      <c r="A13" s="39">
        <v>43255</v>
      </c>
      <c r="B13" s="10" t="s">
        <v>27</v>
      </c>
      <c r="C13" s="3" t="s">
        <v>48</v>
      </c>
      <c r="D13" s="3" t="s">
        <v>49</v>
      </c>
      <c r="E13" s="3" t="s">
        <v>199</v>
      </c>
      <c r="F13" s="1" t="s">
        <v>50</v>
      </c>
      <c r="G13" s="12">
        <f>'Index CPR'!J13*100/'Index CPR'!G13</f>
        <v>0.4111858800674173</v>
      </c>
      <c r="H13" s="12" t="str">
        <f>'What Day'!L13</f>
        <v>Bearish</v>
      </c>
      <c r="I13" s="12">
        <f>'Index CPR'!U13*100/'Index CPR'!R13</f>
        <v>0.92861365094135906</v>
      </c>
      <c r="J13" s="12" t="str">
        <f>'What Day'!X13</f>
        <v>Bearish</v>
      </c>
    </row>
    <row r="14" spans="1:11" ht="115.2" x14ac:dyDescent="0.3">
      <c r="A14" s="39">
        <v>43256</v>
      </c>
      <c r="B14" s="10" t="s">
        <v>28</v>
      </c>
      <c r="C14" s="3" t="s">
        <v>51</v>
      </c>
      <c r="D14" s="3" t="s">
        <v>52</v>
      </c>
      <c r="E14" s="3" t="s">
        <v>77</v>
      </c>
      <c r="F14" s="1" t="s">
        <v>53</v>
      </c>
      <c r="G14" s="12">
        <f>'Index CPR'!J14*100/'Index CPR'!G14</f>
        <v>7.0805483176617197E-3</v>
      </c>
      <c r="H14" s="12" t="str">
        <f>'What Day'!L14</f>
        <v>Bearish</v>
      </c>
      <c r="I14" s="12">
        <f>'Index CPR'!U14*100/'Index CPR'!R14</f>
        <v>0.11447574747706536</v>
      </c>
      <c r="J14" s="12" t="str">
        <f>'What Day'!X14</f>
        <v>Bearish</v>
      </c>
    </row>
    <row r="15" spans="1:11" ht="86.4" x14ac:dyDescent="0.3">
      <c r="A15" s="39">
        <v>43257</v>
      </c>
      <c r="B15" s="11" t="s">
        <v>29</v>
      </c>
      <c r="C15" s="3" t="s">
        <v>54</v>
      </c>
      <c r="D15" s="3" t="s">
        <v>55</v>
      </c>
      <c r="E15" s="3" t="s">
        <v>57</v>
      </c>
      <c r="F15" s="1" t="s">
        <v>56</v>
      </c>
      <c r="G15" s="12">
        <f>'Index CPR'!J15*100/'Index CPR'!G15</f>
        <v>0.26102187954523076</v>
      </c>
      <c r="H15" s="12" t="str">
        <f>'What Day'!L15</f>
        <v>Bullish</v>
      </c>
      <c r="I15" s="12">
        <f>'Index CPR'!U15*100/'Index CPR'!R15</f>
        <v>0.20547094904272187</v>
      </c>
      <c r="J15" s="12" t="str">
        <f>'What Day'!X15</f>
        <v>Bullish</v>
      </c>
    </row>
    <row r="16" spans="1:11" ht="115.2" x14ac:dyDescent="0.3">
      <c r="A16" s="39">
        <v>43258</v>
      </c>
      <c r="B16" s="10" t="s">
        <v>30</v>
      </c>
      <c r="C16" s="3" t="s">
        <v>58</v>
      </c>
      <c r="D16" s="3" t="s">
        <v>59</v>
      </c>
      <c r="E16" s="3" t="s">
        <v>78</v>
      </c>
      <c r="F16" s="1" t="s">
        <v>60</v>
      </c>
      <c r="G16" s="12">
        <f>'Index CPR'!J16*100/'Index CPR'!G16</f>
        <v>1.2070958666245165E-2</v>
      </c>
      <c r="H16" s="12" t="str">
        <f>'What Day'!L16</f>
        <v>Bullish</v>
      </c>
      <c r="I16" s="12">
        <f>'Index CPR'!U16*100/'Index CPR'!R16</f>
        <v>0.26984285179704054</v>
      </c>
      <c r="J16" s="12" t="str">
        <f>'What Day'!X16</f>
        <v>Bullish</v>
      </c>
    </row>
    <row r="17" spans="1:10" ht="115.2" x14ac:dyDescent="0.3">
      <c r="A17" s="39">
        <v>43259</v>
      </c>
      <c r="B17" s="10" t="s">
        <v>26</v>
      </c>
      <c r="C17" s="3" t="s">
        <v>61</v>
      </c>
      <c r="D17" s="3" t="s">
        <v>62</v>
      </c>
      <c r="E17" s="3" t="s">
        <v>200</v>
      </c>
      <c r="F17" s="1" t="s">
        <v>63</v>
      </c>
      <c r="G17" s="12">
        <f>'Index CPR'!J17*100/'Index CPR'!G17</f>
        <v>0.14508861100908368</v>
      </c>
      <c r="H17" s="12" t="str">
        <f>'What Day'!L17</f>
        <v>Bearish</v>
      </c>
      <c r="I17" s="12">
        <f>'Index CPR'!U17*100/'Index CPR'!R17</f>
        <v>0.17357484010599486</v>
      </c>
      <c r="J17" s="12" t="str">
        <f>'What Day'!X17</f>
        <v>Bearish</v>
      </c>
    </row>
    <row r="18" spans="1:10" ht="100.8" x14ac:dyDescent="0.3">
      <c r="A18" s="39">
        <v>43262</v>
      </c>
      <c r="B18" s="10" t="s">
        <v>27</v>
      </c>
      <c r="C18" s="3" t="s">
        <v>64</v>
      </c>
      <c r="D18" s="3" t="s">
        <v>65</v>
      </c>
      <c r="E18" s="3" t="s">
        <v>201</v>
      </c>
      <c r="F18" s="1" t="s">
        <v>66</v>
      </c>
      <c r="G18" s="12">
        <f>'Index CPR'!J18*100/'Index CPR'!G18</f>
        <v>0.16566634428055749</v>
      </c>
      <c r="H18" s="12" t="str">
        <f>'What Day'!L18</f>
        <v>Bullish</v>
      </c>
      <c r="I18" s="12">
        <f>'Index CPR'!U18*100/'Index CPR'!R18</f>
        <v>0.21105641373846012</v>
      </c>
      <c r="J18" s="12" t="str">
        <f>'What Day'!X18</f>
        <v>Bullish</v>
      </c>
    </row>
    <row r="19" spans="1:10" ht="129.6" x14ac:dyDescent="0.3">
      <c r="A19" s="39">
        <v>43263</v>
      </c>
      <c r="B19" s="10" t="s">
        <v>28</v>
      </c>
      <c r="C19" s="3" t="s">
        <v>67</v>
      </c>
      <c r="D19" s="3" t="s">
        <v>68</v>
      </c>
      <c r="E19" s="3" t="s">
        <v>69</v>
      </c>
      <c r="F19" s="1" t="s">
        <v>70</v>
      </c>
      <c r="G19" s="12">
        <f>'Index CPR'!J19*100/'Index CPR'!G19</f>
        <v>0.1223498559503583</v>
      </c>
      <c r="H19" s="12" t="str">
        <f>'What Day'!L19</f>
        <v>Bullish</v>
      </c>
      <c r="I19" s="12">
        <f>'Index CPR'!U19*100/'Index CPR'!R19</f>
        <v>0.13535992693823076</v>
      </c>
      <c r="J19" s="12" t="str">
        <f>'What Day'!X19</f>
        <v>Bullish</v>
      </c>
    </row>
    <row r="20" spans="1:10" ht="100.8" x14ac:dyDescent="0.3">
      <c r="A20" s="39">
        <v>43264</v>
      </c>
      <c r="B20" s="10" t="s">
        <v>29</v>
      </c>
      <c r="C20" s="3" t="s">
        <v>71</v>
      </c>
      <c r="D20" s="3" t="s">
        <v>72</v>
      </c>
      <c r="E20" s="3" t="s">
        <v>73</v>
      </c>
      <c r="F20" s="1" t="s">
        <v>79</v>
      </c>
      <c r="G20" s="12">
        <f>'Index CPR'!J20*100/'Index CPR'!G20</f>
        <v>6.9034075219528354E-2</v>
      </c>
      <c r="H20" s="12" t="str">
        <f>'What Day'!L20</f>
        <v>Bullish</v>
      </c>
      <c r="I20" s="12">
        <f>'Index CPR'!U20*100/'Index CPR'!R20</f>
        <v>9.7554634657593467E-2</v>
      </c>
      <c r="J20" s="12" t="str">
        <f>'What Day'!X20</f>
        <v>Bullish</v>
      </c>
    </row>
    <row r="21" spans="1:10" ht="72" x14ac:dyDescent="0.3">
      <c r="A21" s="39">
        <v>43265</v>
      </c>
      <c r="B21" s="10" t="s">
        <v>30</v>
      </c>
      <c r="C21" s="3" t="s">
        <v>80</v>
      </c>
      <c r="D21" s="3" t="s">
        <v>81</v>
      </c>
      <c r="E21" s="3" t="s">
        <v>202</v>
      </c>
      <c r="G21" s="12">
        <f>'Index CPR'!J21*100/'Index CPR'!G21</f>
        <v>2.7301922240430238E-2</v>
      </c>
      <c r="H21" s="12" t="str">
        <f>'What Day'!L21</f>
        <v>Bearish</v>
      </c>
      <c r="I21" s="12">
        <f>'Index CPR'!U21*100/'Index CPR'!R21</f>
        <v>2.3215365811220085E-3</v>
      </c>
      <c r="J21" s="12" t="str">
        <f>'What Day'!X21</f>
        <v>Bearish</v>
      </c>
    </row>
    <row r="22" spans="1:10" ht="100.8" x14ac:dyDescent="0.3">
      <c r="A22" s="39">
        <v>43266</v>
      </c>
      <c r="B22" s="10" t="s">
        <v>26</v>
      </c>
      <c r="C22" s="3" t="s">
        <v>82</v>
      </c>
      <c r="D22" s="3" t="s">
        <v>83</v>
      </c>
      <c r="E22" s="3" t="s">
        <v>84</v>
      </c>
      <c r="F22" s="1" t="s">
        <v>85</v>
      </c>
      <c r="G22" s="12">
        <f>'Index CPR'!J22*100/'Index CPR'!G22</f>
        <v>0.14194420358500565</v>
      </c>
      <c r="H22" s="12" t="str">
        <f>'What Day'!L22</f>
        <v>Outside</v>
      </c>
      <c r="I22" s="12">
        <f>'Index CPR'!U22*100/'Index CPR'!R22</f>
        <v>0.12167803525578505</v>
      </c>
      <c r="J22" s="12" t="str">
        <f>'What Day'!X22</f>
        <v>Bearish</v>
      </c>
    </row>
    <row r="23" spans="1:10" ht="28.8" x14ac:dyDescent="0.3">
      <c r="A23" s="39">
        <v>43269</v>
      </c>
      <c r="B23" s="10" t="s">
        <v>27</v>
      </c>
      <c r="C23" s="3" t="s">
        <v>86</v>
      </c>
      <c r="D23" s="3" t="s">
        <v>87</v>
      </c>
      <c r="E23" s="3" t="s">
        <v>88</v>
      </c>
      <c r="F23" s="1" t="s">
        <v>92</v>
      </c>
      <c r="G23" s="12">
        <f>'Index CPR'!J23*100/'Index CPR'!G23</f>
        <v>5.5063021710569572E-2</v>
      </c>
      <c r="H23" s="12" t="str">
        <f>'What Day'!L23</f>
        <v>Inside</v>
      </c>
      <c r="I23" s="12">
        <f>'Index CPR'!U23*100/'Index CPR'!R23</f>
        <v>2.3545229881612888E-2</v>
      </c>
      <c r="J23" s="12" t="str">
        <f>'What Day'!X23</f>
        <v>Bearish</v>
      </c>
    </row>
    <row r="24" spans="1:10" ht="57.6" x14ac:dyDescent="0.3">
      <c r="A24" s="39">
        <v>43270</v>
      </c>
      <c r="B24" s="10" t="s">
        <v>28</v>
      </c>
      <c r="C24" s="3" t="s">
        <v>89</v>
      </c>
      <c r="D24" s="3" t="s">
        <v>90</v>
      </c>
      <c r="E24" s="3" t="s">
        <v>91</v>
      </c>
      <c r="F24" s="1" t="s">
        <v>93</v>
      </c>
      <c r="G24" s="12">
        <f>'Index CPR'!J24*100/'Index CPR'!G24</f>
        <v>0.21660750719695909</v>
      </c>
      <c r="H24" s="12" t="str">
        <f>'What Day'!L24</f>
        <v>Bearish</v>
      </c>
      <c r="I24" s="12">
        <f>'Index CPR'!U24*100/'Index CPR'!R24</f>
        <v>0.17906322128842414</v>
      </c>
      <c r="J24" s="12" t="str">
        <f>'What Day'!X24</f>
        <v>Bearish</v>
      </c>
    </row>
    <row r="25" spans="1:10" ht="72" x14ac:dyDescent="0.3">
      <c r="A25" s="39">
        <v>43271</v>
      </c>
      <c r="B25" s="10" t="s">
        <v>29</v>
      </c>
      <c r="C25" s="3" t="s">
        <v>94</v>
      </c>
      <c r="D25" s="3" t="s">
        <v>95</v>
      </c>
      <c r="E25" s="3" t="s">
        <v>203</v>
      </c>
      <c r="F25" s="1" t="s">
        <v>96</v>
      </c>
      <c r="G25" s="12">
        <f>'Index CPR'!J25*100/'Index CPR'!G25</f>
        <v>0.1185021330383947</v>
      </c>
      <c r="H25" s="12" t="str">
        <f>'What Day'!L25</f>
        <v>Bullish</v>
      </c>
      <c r="I25" s="12">
        <f>'Index CPR'!U25*100/'Index CPR'!R25</f>
        <v>0.29039908159874872</v>
      </c>
      <c r="J25" s="12" t="str">
        <f>'What Day'!X25</f>
        <v>Bullish</v>
      </c>
    </row>
    <row r="26" spans="1:10" ht="72" x14ac:dyDescent="0.3">
      <c r="A26" s="39">
        <v>43272</v>
      </c>
      <c r="B26" s="10" t="s">
        <v>30</v>
      </c>
      <c r="C26" s="3" t="s">
        <v>97</v>
      </c>
      <c r="D26" s="3" t="s">
        <v>98</v>
      </c>
      <c r="E26" s="3" t="s">
        <v>204</v>
      </c>
      <c r="F26" s="1" t="s">
        <v>99</v>
      </c>
      <c r="G26" s="12">
        <f>'Index CPR'!J26*100/'Index CPR'!G26</f>
        <v>0.16513511336385886</v>
      </c>
      <c r="H26" s="12" t="str">
        <f>'What Day'!L26</f>
        <v>Outside</v>
      </c>
      <c r="I26" s="12">
        <f>'Index CPR'!U26*100/'Index CPR'!R26</f>
        <v>0.18082535472848885</v>
      </c>
      <c r="J26" s="12" t="str">
        <f>'What Day'!X26</f>
        <v>Bullish</v>
      </c>
    </row>
    <row r="27" spans="1:10" ht="86.4" x14ac:dyDescent="0.3">
      <c r="A27" s="39">
        <v>43273</v>
      </c>
      <c r="B27" s="10" t="s">
        <v>26</v>
      </c>
      <c r="C27" s="3" t="s">
        <v>100</v>
      </c>
      <c r="D27" s="3" t="s">
        <v>101</v>
      </c>
      <c r="E27" s="3" t="s">
        <v>102</v>
      </c>
      <c r="F27" s="1" t="s">
        <v>103</v>
      </c>
      <c r="G27" s="12">
        <f>'Index CPR'!J27*100/'Index CPR'!G27</f>
        <v>0.29734964920467005</v>
      </c>
      <c r="H27" s="12" t="str">
        <f>'What Day'!L27</f>
        <v>Bullish</v>
      </c>
      <c r="I27" s="12">
        <f>'Index CPR'!U27*100/'Index CPR'!R27</f>
        <v>0.45397881974261145</v>
      </c>
      <c r="J27" s="12" t="str">
        <f>'What Day'!X27</f>
        <v>Bullish</v>
      </c>
    </row>
    <row r="28" spans="1:10" ht="115.2" x14ac:dyDescent="0.3">
      <c r="A28" s="39">
        <v>43276</v>
      </c>
      <c r="B28" s="10" t="s">
        <v>27</v>
      </c>
      <c r="C28" s="3" t="s">
        <v>104</v>
      </c>
      <c r="D28" s="3" t="s">
        <v>105</v>
      </c>
      <c r="E28" s="3" t="s">
        <v>106</v>
      </c>
      <c r="F28" s="1" t="s">
        <v>107</v>
      </c>
      <c r="G28" s="12">
        <f>'Index CPR'!J28*100/'Index CPR'!G28</f>
        <v>0.18301797255039789</v>
      </c>
      <c r="H28" s="12" t="str">
        <f>'What Day'!L28</f>
        <v>Mod Bearish</v>
      </c>
      <c r="I28" s="12">
        <f>'Index CPR'!U28*100/'Index CPR'!R28</f>
        <v>0.19815571413567282</v>
      </c>
      <c r="J28" s="12" t="str">
        <f>'What Day'!X28</f>
        <v>Inside</v>
      </c>
    </row>
    <row r="29" spans="1:10" ht="144" x14ac:dyDescent="0.3">
      <c r="A29" s="39">
        <v>43277</v>
      </c>
      <c r="B29" s="10" t="s">
        <v>28</v>
      </c>
      <c r="C29" s="3" t="s">
        <v>108</v>
      </c>
      <c r="D29" s="3" t="s">
        <v>109</v>
      </c>
      <c r="E29" s="3" t="s">
        <v>205</v>
      </c>
      <c r="F29" s="1" t="s">
        <v>110</v>
      </c>
      <c r="G29" s="12">
        <f>'Index CPR'!J29*100/'Index CPR'!G29</f>
        <v>1.5476546068035643E-3</v>
      </c>
      <c r="H29" s="12" t="str">
        <f>'What Day'!L29</f>
        <v>Bearish</v>
      </c>
      <c r="I29" s="12">
        <f>'Index CPR'!U29*100/'Index CPR'!R29</f>
        <v>1.3973490471397211E-2</v>
      </c>
      <c r="J29" s="12" t="str">
        <f>'What Day'!X29</f>
        <v>Bearish</v>
      </c>
    </row>
    <row r="30" spans="1:10" ht="129.6" x14ac:dyDescent="0.3">
      <c r="A30" s="39">
        <v>43278</v>
      </c>
      <c r="B30" s="10" t="s">
        <v>29</v>
      </c>
      <c r="C30" s="3" t="s">
        <v>111</v>
      </c>
      <c r="D30" s="3" t="s">
        <v>112</v>
      </c>
      <c r="E30" s="3" t="s">
        <v>113</v>
      </c>
      <c r="F30" s="1" t="s">
        <v>114</v>
      </c>
      <c r="G30" s="12">
        <f>'Index CPR'!J30*100/'Index CPR'!G30</f>
        <v>0.29617587427942116</v>
      </c>
      <c r="H30" s="12" t="str">
        <f>'What Day'!L30</f>
        <v>Bearish</v>
      </c>
      <c r="I30" s="12">
        <f>'Index CPR'!U30*100/'Index CPR'!R30</f>
        <v>0.15618269344610239</v>
      </c>
      <c r="J30" s="12" t="str">
        <f>'What Day'!X30</f>
        <v>Bearish</v>
      </c>
    </row>
    <row r="31" spans="1:10" ht="100.8" x14ac:dyDescent="0.3">
      <c r="A31" s="39">
        <v>43279</v>
      </c>
      <c r="B31" s="10" t="s">
        <v>30</v>
      </c>
      <c r="C31" s="3" t="s">
        <v>115</v>
      </c>
      <c r="D31" s="3" t="s">
        <v>116</v>
      </c>
      <c r="E31" s="3" t="s">
        <v>117</v>
      </c>
      <c r="F31" s="1" t="s">
        <v>120</v>
      </c>
      <c r="G31" s="12">
        <f>'Index CPR'!J31*100/'Index CPR'!G31</f>
        <v>0.16875648156878906</v>
      </c>
      <c r="H31" s="12" t="str">
        <f>'What Day'!L31</f>
        <v>Bearish</v>
      </c>
      <c r="I31" s="12">
        <f>'Index CPR'!U31*100/'Index CPR'!R31</f>
        <v>4.4318691915551465E-4</v>
      </c>
      <c r="J31" s="12" t="str">
        <f>'What Day'!X31</f>
        <v>Bearish</v>
      </c>
    </row>
    <row r="32" spans="1:10" ht="100.8" x14ac:dyDescent="0.3">
      <c r="A32" s="39">
        <v>43280</v>
      </c>
      <c r="B32" s="10" t="s">
        <v>26</v>
      </c>
      <c r="C32" s="3" t="s">
        <v>118</v>
      </c>
      <c r="D32" s="3" t="s">
        <v>119</v>
      </c>
      <c r="E32" s="3" t="s">
        <v>24</v>
      </c>
      <c r="F32" s="1" t="s">
        <v>121</v>
      </c>
      <c r="G32" s="12">
        <f>'Index CPR'!J32*100/'Index CPR'!G32</f>
        <v>0.2907983538067348</v>
      </c>
      <c r="H32" s="12" t="str">
        <f>'What Day'!L32</f>
        <v>Bullish</v>
      </c>
      <c r="I32" s="12">
        <f>'Index CPR'!U32*100/'Index CPR'!R32</f>
        <v>3.5325841390128218E-2</v>
      </c>
      <c r="J32" s="12" t="str">
        <f>'What Day'!X32</f>
        <v>Bullish</v>
      </c>
    </row>
    <row r="33" spans="1:10" ht="86.4" x14ac:dyDescent="0.3">
      <c r="A33" s="39">
        <v>43283</v>
      </c>
      <c r="B33" s="10" t="s">
        <v>27</v>
      </c>
      <c r="C33" s="3" t="s">
        <v>122</v>
      </c>
      <c r="D33" s="3" t="s">
        <v>123</v>
      </c>
      <c r="E33" s="3" t="s">
        <v>124</v>
      </c>
      <c r="F33" s="1" t="s">
        <v>125</v>
      </c>
      <c r="G33" s="12">
        <f>'Index CPR'!J33*100/'Index CPR'!G33</f>
        <v>8.1879861616785773E-2</v>
      </c>
      <c r="H33" s="12" t="str">
        <f>'What Day'!L33</f>
        <v>Mod Bearish</v>
      </c>
      <c r="I33" s="12">
        <f>'Index CPR'!U33*100/'Index CPR'!R33</f>
        <v>3.6103607182585672E-2</v>
      </c>
      <c r="J33" s="12" t="str">
        <f>'What Day'!X33</f>
        <v>Bearish</v>
      </c>
    </row>
    <row r="34" spans="1:10" ht="86.4" x14ac:dyDescent="0.3">
      <c r="A34" s="39">
        <v>43284</v>
      </c>
      <c r="B34" s="10" t="s">
        <v>28</v>
      </c>
      <c r="C34" s="3" t="s">
        <v>126</v>
      </c>
      <c r="D34" s="3" t="s">
        <v>127</v>
      </c>
      <c r="E34" s="3" t="s">
        <v>128</v>
      </c>
      <c r="F34" s="1" t="s">
        <v>129</v>
      </c>
      <c r="G34" s="12">
        <f>'Index CPR'!J34*100/'Index CPR'!G34</f>
        <v>0.17554289566198397</v>
      </c>
      <c r="H34" s="12" t="str">
        <f>'What Day'!L34</f>
        <v>Bullish</v>
      </c>
      <c r="I34" s="12">
        <f>'Index CPR'!U34*100/'Index CPR'!R34</f>
        <v>6.3435805253341734E-2</v>
      </c>
      <c r="J34" s="12" t="str">
        <f>'What Day'!X34</f>
        <v>Outside</v>
      </c>
    </row>
    <row r="35" spans="1:10" ht="86.4" x14ac:dyDescent="0.3">
      <c r="A35" s="39">
        <v>43285</v>
      </c>
      <c r="B35" s="10" t="s">
        <v>29</v>
      </c>
      <c r="C35" s="3" t="s">
        <v>141</v>
      </c>
      <c r="D35" s="3" t="s">
        <v>142</v>
      </c>
      <c r="E35" s="3" t="s">
        <v>143</v>
      </c>
      <c r="F35" s="1" t="s">
        <v>144</v>
      </c>
      <c r="G35" s="12">
        <f>'Index CPR'!J35*100/'Index CPR'!G35</f>
        <v>0.26346168168614797</v>
      </c>
      <c r="H35" s="12" t="str">
        <f>'What Day'!L35</f>
        <v>Bullish</v>
      </c>
      <c r="I35" s="12">
        <f>'Index CPR'!U35*100/'Index CPR'!R35</f>
        <v>0.32195892714936963</v>
      </c>
      <c r="J35" s="12" t="str">
        <f>'What Day'!X35</f>
        <v>Bullish</v>
      </c>
    </row>
    <row r="36" spans="1:10" ht="57.6" x14ac:dyDescent="0.3">
      <c r="A36" s="39">
        <v>43286</v>
      </c>
      <c r="B36" s="10" t="s">
        <v>30</v>
      </c>
      <c r="C36" s="3" t="s">
        <v>145</v>
      </c>
      <c r="D36" s="3" t="s">
        <v>146</v>
      </c>
      <c r="E36" s="3" t="s">
        <v>147</v>
      </c>
      <c r="F36" s="1" t="s">
        <v>148</v>
      </c>
      <c r="G36" s="12">
        <f>'Index CPR'!J36*100/'Index CPR'!G36</f>
        <v>3.9675098141622345E-2</v>
      </c>
      <c r="H36" s="12" t="str">
        <f>'What Day'!L36</f>
        <v>Mod Bullish</v>
      </c>
      <c r="I36" s="12">
        <f>'Index CPR'!U36*100/'Index CPR'!R36</f>
        <v>8.8660342229140623E-3</v>
      </c>
      <c r="J36" s="12" t="str">
        <f>'What Day'!X36</f>
        <v>Bullish</v>
      </c>
    </row>
    <row r="37" spans="1:10" ht="86.4" x14ac:dyDescent="0.3">
      <c r="A37" s="39">
        <v>43287</v>
      </c>
      <c r="B37" s="10" t="s">
        <v>26</v>
      </c>
      <c r="C37" s="3" t="s">
        <v>149</v>
      </c>
      <c r="D37" s="3" t="s">
        <v>150</v>
      </c>
      <c r="E37" s="3" t="s">
        <v>151</v>
      </c>
      <c r="F37" s="1" t="s">
        <v>152</v>
      </c>
      <c r="G37" s="12">
        <f>'Index CPR'!J37*100/'Index CPR'!G37</f>
        <v>1.8871397612609014E-2</v>
      </c>
      <c r="H37" s="12" t="str">
        <f>'What Day'!L37</f>
        <v>Bullish</v>
      </c>
      <c r="I37" s="12">
        <f>'Index CPR'!U37*100/'Index CPR'!R37</f>
        <v>4.0433283824047248E-2</v>
      </c>
      <c r="J37" s="12" t="str">
        <f>'What Day'!X37</f>
        <v>Outside</v>
      </c>
    </row>
    <row r="38" spans="1:10" ht="86.4" x14ac:dyDescent="0.3">
      <c r="A38" s="39">
        <v>43290</v>
      </c>
      <c r="B38" s="10" t="s">
        <v>27</v>
      </c>
      <c r="C38" s="3" t="s">
        <v>138</v>
      </c>
      <c r="D38" s="3" t="s">
        <v>139</v>
      </c>
      <c r="E38" s="3" t="s">
        <v>206</v>
      </c>
      <c r="F38" s="1" t="s">
        <v>140</v>
      </c>
      <c r="G38" s="12">
        <f>'Index CPR'!J38*100/'Index CPR'!G38</f>
        <v>0.11777222912387078</v>
      </c>
      <c r="H38" s="12" t="str">
        <f>'What Day'!L38</f>
        <v>Bullish</v>
      </c>
      <c r="I38" s="12">
        <f>'Index CPR'!U38*100/'Index CPR'!R38</f>
        <v>0.14205316419213809</v>
      </c>
      <c r="J38" s="12" t="str">
        <f>'What Day'!X38</f>
        <v>Bullish</v>
      </c>
    </row>
    <row r="39" spans="1:10" ht="57.6" x14ac:dyDescent="0.3">
      <c r="A39" s="39">
        <v>43291</v>
      </c>
      <c r="B39" s="10" t="s">
        <v>28</v>
      </c>
      <c r="C39" s="3" t="s">
        <v>153</v>
      </c>
      <c r="D39" s="3" t="s">
        <v>154</v>
      </c>
      <c r="E39" s="3" t="s">
        <v>155</v>
      </c>
      <c r="F39" s="1" t="s">
        <v>156</v>
      </c>
      <c r="G39" s="12">
        <f>'Index CPR'!J39*100/'Index CPR'!G39</f>
        <v>0.18593200898089124</v>
      </c>
      <c r="H39" s="12" t="str">
        <f>'What Day'!L39</f>
        <v>Bullish</v>
      </c>
      <c r="I39" s="12">
        <f>'Index CPR'!U39*100/'Index CPR'!R39</f>
        <v>8.8137586431901352E-2</v>
      </c>
      <c r="J39" s="12" t="str">
        <f>'What Day'!X39</f>
        <v>Bullish</v>
      </c>
    </row>
    <row r="40" spans="1:10" ht="86.4" x14ac:dyDescent="0.3">
      <c r="A40" s="39">
        <v>43292</v>
      </c>
      <c r="B40" s="10" t="s">
        <v>29</v>
      </c>
      <c r="C40" s="3" t="s">
        <v>157</v>
      </c>
      <c r="D40" s="3" t="s">
        <v>158</v>
      </c>
      <c r="E40" s="3" t="s">
        <v>159</v>
      </c>
      <c r="F40" s="1" t="s">
        <v>160</v>
      </c>
      <c r="G40" s="12">
        <f>'Index CPR'!J40*100/'Index CPR'!G40</f>
        <v>9.2852065349898136E-3</v>
      </c>
      <c r="H40" s="12" t="str">
        <f>'What Day'!L40</f>
        <v>Bullish</v>
      </c>
      <c r="I40" s="12">
        <f>'Index CPR'!U40*100/'Index CPR'!R40</f>
        <v>0.10064615952013972</v>
      </c>
      <c r="J40" s="12" t="str">
        <f>'What Day'!X40</f>
        <v>Bearish</v>
      </c>
    </row>
    <row r="41" spans="1:10" ht="86.4" x14ac:dyDescent="0.3">
      <c r="A41" s="39">
        <v>43293</v>
      </c>
      <c r="B41" s="10" t="s">
        <v>30</v>
      </c>
      <c r="C41" s="3" t="s">
        <v>161</v>
      </c>
      <c r="D41" s="3" t="s">
        <v>162</v>
      </c>
      <c r="E41" s="3" t="s">
        <v>163</v>
      </c>
      <c r="F41" s="1" t="s">
        <v>164</v>
      </c>
      <c r="G41" s="12">
        <f>'Index CPR'!J41*100/'Index CPR'!G41</f>
        <v>9.5313909033369767E-2</v>
      </c>
      <c r="H41" s="12" t="str">
        <f>'What Day'!L41</f>
        <v>Bullish</v>
      </c>
      <c r="I41" s="12">
        <f>'Index CPR'!U41*100/'Index CPR'!R41</f>
        <v>5.8858043028637126E-2</v>
      </c>
      <c r="J41" s="12" t="str">
        <f>'What Day'!X41</f>
        <v>Bullish</v>
      </c>
    </row>
    <row r="42" spans="1:10" ht="115.2" x14ac:dyDescent="0.3">
      <c r="A42" s="39">
        <v>43294</v>
      </c>
      <c r="B42" s="10" t="s">
        <v>26</v>
      </c>
      <c r="C42" s="3" t="s">
        <v>165</v>
      </c>
      <c r="D42" s="3" t="s">
        <v>166</v>
      </c>
      <c r="E42" s="3" t="s">
        <v>207</v>
      </c>
      <c r="G42" s="12">
        <f>'Index CPR'!J42*100/'Index CPR'!G42</f>
        <v>0.10063463281956976</v>
      </c>
      <c r="H42" s="12" t="str">
        <f>'What Day'!L42</f>
        <v>Mod Bearish</v>
      </c>
      <c r="I42" s="12">
        <f>'Index CPR'!U42*100/'Index CPR'!R42</f>
        <v>0.16400916227455692</v>
      </c>
      <c r="J42" s="12" t="str">
        <f>'What Day'!X42</f>
        <v>Bearish</v>
      </c>
    </row>
    <row r="43" spans="1:10" ht="72" x14ac:dyDescent="0.3">
      <c r="A43" s="39">
        <v>43297</v>
      </c>
      <c r="B43" s="10" t="s">
        <v>27</v>
      </c>
      <c r="C43" s="3" t="s">
        <v>167</v>
      </c>
      <c r="D43" s="3" t="s">
        <v>168</v>
      </c>
      <c r="E43" s="3" t="s">
        <v>169</v>
      </c>
      <c r="F43" s="1" t="s">
        <v>170</v>
      </c>
      <c r="G43" s="12">
        <f>'Index CPR'!J43*100/'Index CPR'!G43</f>
        <v>0.21911284387487387</v>
      </c>
      <c r="H43" s="12" t="str">
        <f>'What Day'!L43</f>
        <v>Bearish</v>
      </c>
      <c r="I43" s="12">
        <f>'Index CPR'!U43*100/'Index CPR'!R43</f>
        <v>0.27833566733281351</v>
      </c>
      <c r="J43" s="12" t="str">
        <f>'What Day'!X43</f>
        <v>Bearish</v>
      </c>
    </row>
    <row r="44" spans="1:10" ht="86.4" x14ac:dyDescent="0.3">
      <c r="A44" s="39">
        <v>43298</v>
      </c>
      <c r="B44" s="10" t="s">
        <v>28</v>
      </c>
      <c r="C44" s="3" t="s">
        <v>171</v>
      </c>
      <c r="D44" s="3" t="s">
        <v>172</v>
      </c>
      <c r="E44" s="3" t="s">
        <v>24</v>
      </c>
      <c r="F44" s="1" t="s">
        <v>173</v>
      </c>
      <c r="G44" s="12">
        <f>'Index CPR'!J44*100/'Index CPR'!G44</f>
        <v>0.21849864121154189</v>
      </c>
      <c r="H44" s="12" t="str">
        <f>'What Day'!L44</f>
        <v>Mod Bullish</v>
      </c>
      <c r="I44" s="12">
        <f>'Index CPR'!U44*100/'Index CPR'!R44</f>
        <v>0.39800205940046773</v>
      </c>
      <c r="J44" s="12" t="str">
        <f>'What Day'!X44</f>
        <v>Bullish</v>
      </c>
    </row>
    <row r="45" spans="1:10" ht="72" x14ac:dyDescent="0.3">
      <c r="A45" s="39">
        <v>43299</v>
      </c>
      <c r="B45" s="10" t="s">
        <v>29</v>
      </c>
      <c r="C45" s="3" t="s">
        <v>174</v>
      </c>
      <c r="D45" s="3" t="s">
        <v>175</v>
      </c>
      <c r="E45" s="3" t="s">
        <v>199</v>
      </c>
      <c r="G45" s="12">
        <f>'Index CPR'!J45*100/'Index CPR'!G45</f>
        <v>0.21688458620028148</v>
      </c>
      <c r="H45" s="12" t="str">
        <f>'What Day'!L45</f>
        <v>Mod Bullish</v>
      </c>
      <c r="I45" s="12">
        <f>'Index CPR'!U45*100/'Index CPR'!R45</f>
        <v>0.3211272828404777</v>
      </c>
      <c r="J45" s="12" t="str">
        <f>'What Day'!X45</f>
        <v>Mod Bullish</v>
      </c>
    </row>
    <row r="46" spans="1:10" ht="100.8" x14ac:dyDescent="0.3">
      <c r="A46" s="39">
        <v>43300</v>
      </c>
      <c r="B46" s="10" t="s">
        <v>30</v>
      </c>
      <c r="C46" s="3" t="s">
        <v>176</v>
      </c>
      <c r="D46" s="3" t="s">
        <v>177</v>
      </c>
      <c r="E46" s="3" t="s">
        <v>178</v>
      </c>
      <c r="G46" s="12">
        <f>'Index CPR'!J46*100/'Index CPR'!G46</f>
        <v>8.43489401669653E-2</v>
      </c>
      <c r="H46" s="12" t="str">
        <f>'What Day'!L46</f>
        <v>Bearish</v>
      </c>
      <c r="I46" s="12">
        <f>'Index CPR'!U46*100/'Index CPR'!R46</f>
        <v>0.21882123329506678</v>
      </c>
      <c r="J46" s="12" t="str">
        <f>'What Day'!X46</f>
        <v>Bearish</v>
      </c>
    </row>
    <row r="47" spans="1:10" ht="100.8" x14ac:dyDescent="0.3">
      <c r="A47" s="39">
        <v>43301</v>
      </c>
      <c r="B47" s="10" t="s">
        <v>26</v>
      </c>
      <c r="C47" s="3" t="s">
        <v>179</v>
      </c>
      <c r="D47" s="3" t="s">
        <v>180</v>
      </c>
      <c r="E47" s="3" t="s">
        <v>181</v>
      </c>
      <c r="F47" s="1" t="s">
        <v>182</v>
      </c>
      <c r="G47" s="12">
        <f>'Index CPR'!J47*100/'Index CPR'!G47</f>
        <v>0.13323571808596618</v>
      </c>
      <c r="H47" s="12" t="str">
        <f>'What Day'!L47</f>
        <v>Bullish</v>
      </c>
      <c r="I47" s="12">
        <f>'Index CPR'!U47*100/'Index CPR'!R47</f>
        <v>0.1008836163144729</v>
      </c>
      <c r="J47" s="12" t="str">
        <f>'What Day'!X47</f>
        <v>Inside</v>
      </c>
    </row>
    <row r="48" spans="1:10" ht="86.4" x14ac:dyDescent="0.3">
      <c r="A48" s="39">
        <v>43304</v>
      </c>
      <c r="B48" s="10" t="s">
        <v>27</v>
      </c>
      <c r="C48" s="3" t="s">
        <v>183</v>
      </c>
      <c r="D48" s="3" t="s">
        <v>184</v>
      </c>
      <c r="E48" s="3" t="s">
        <v>24</v>
      </c>
      <c r="F48" s="1" t="s">
        <v>185</v>
      </c>
      <c r="G48" s="12">
        <f>'Index CPR'!J48*100/'Index CPR'!G48</f>
        <v>0.19629938744949835</v>
      </c>
      <c r="H48" s="12" t="str">
        <f>'What Day'!L48</f>
        <v>Bullish</v>
      </c>
      <c r="I48" s="12">
        <f>'Index CPR'!U48*100/'Index CPR'!R48</f>
        <v>0.37766539972946794</v>
      </c>
      <c r="J48" s="12" t="str">
        <f>'What Day'!X48</f>
        <v>Mod Bullish</v>
      </c>
    </row>
    <row r="49" spans="1:10" ht="86.4" x14ac:dyDescent="0.3">
      <c r="A49" s="39">
        <v>43305</v>
      </c>
      <c r="B49" s="10" t="s">
        <v>28</v>
      </c>
      <c r="C49" s="3" t="s">
        <v>186</v>
      </c>
      <c r="D49" s="3" t="s">
        <v>187</v>
      </c>
      <c r="E49" s="3" t="s">
        <v>208</v>
      </c>
      <c r="F49" s="1" t="s">
        <v>188</v>
      </c>
      <c r="G49" s="12">
        <f>'Index CPR'!J49*100/'Index CPR'!G49</f>
        <v>9.7991621266859216E-2</v>
      </c>
      <c r="H49" s="12" t="str">
        <f>'What Day'!L49</f>
        <v>Bullish</v>
      </c>
      <c r="I49" s="12">
        <f>'Index CPR'!U49*100/'Index CPR'!R49</f>
        <v>5.8478051587890344E-2</v>
      </c>
      <c r="J49" s="12" t="str">
        <f>'What Day'!X49</f>
        <v>Bullish</v>
      </c>
    </row>
    <row r="50" spans="1:10" ht="86.4" x14ac:dyDescent="0.3">
      <c r="A50" s="39">
        <v>43306</v>
      </c>
      <c r="B50" s="10" t="s">
        <v>29</v>
      </c>
      <c r="C50" s="3" t="s">
        <v>189</v>
      </c>
      <c r="D50" s="3" t="s">
        <v>190</v>
      </c>
      <c r="E50" s="3" t="s">
        <v>191</v>
      </c>
      <c r="F50" s="1" t="s">
        <v>192</v>
      </c>
      <c r="G50" s="12">
        <f>'Index CPR'!J50*100/'Index CPR'!G50</f>
        <v>1.9160299858708037E-2</v>
      </c>
      <c r="H50" s="12" t="str">
        <f>'What Day'!L50</f>
        <v>Bullish</v>
      </c>
      <c r="I50" s="12">
        <f>'Index CPR'!U50*100/'Index CPR'!R50</f>
        <v>6.076897117822426E-2</v>
      </c>
      <c r="J50" s="12" t="str">
        <f>'What Day'!X50</f>
        <v>Bullish</v>
      </c>
    </row>
    <row r="51" spans="1:10" ht="72" x14ac:dyDescent="0.3">
      <c r="A51" s="39">
        <v>43307</v>
      </c>
      <c r="B51" s="10" t="s">
        <v>30</v>
      </c>
      <c r="C51" s="3" t="s">
        <v>193</v>
      </c>
      <c r="D51" s="3" t="s">
        <v>194</v>
      </c>
      <c r="E51" s="3" t="s">
        <v>181</v>
      </c>
      <c r="F51" s="1" t="s">
        <v>195</v>
      </c>
      <c r="G51" s="12">
        <f>'Index CPR'!J51*100/'Index CPR'!G51</f>
        <v>6.8849437779382822E-2</v>
      </c>
      <c r="H51" s="12" t="str">
        <f>'What Day'!L51</f>
        <v>Bullish</v>
      </c>
      <c r="I51" s="12">
        <f>'Index CPR'!U51*100/'Index CPR'!R51</f>
        <v>0.3817155038272293</v>
      </c>
      <c r="J51" s="12" t="str">
        <f>'What Day'!X51</f>
        <v>Bullish</v>
      </c>
    </row>
    <row r="52" spans="1:10" ht="86.4" x14ac:dyDescent="0.3">
      <c r="A52" s="39">
        <v>43308</v>
      </c>
      <c r="B52" s="10" t="s">
        <v>26</v>
      </c>
      <c r="C52" s="3" t="s">
        <v>196</v>
      </c>
      <c r="D52" s="3" t="s">
        <v>197</v>
      </c>
      <c r="E52" s="3" t="s">
        <v>209</v>
      </c>
      <c r="F52" s="1" t="s">
        <v>210</v>
      </c>
      <c r="G52" s="12">
        <f>'Index CPR'!J52*100/'Index CPR'!G52</f>
        <v>0.18669311855975149</v>
      </c>
      <c r="H52" s="12" t="str">
        <f>'What Day'!L52</f>
        <v>Bullish</v>
      </c>
      <c r="I52" s="12">
        <f>'Index CPR'!U52*100/'Index CPR'!R52</f>
        <v>0.18459114119622858</v>
      </c>
      <c r="J52" s="12" t="str">
        <f>'What Day'!X52</f>
        <v>Bullish</v>
      </c>
    </row>
    <row r="53" spans="1:10" ht="72" x14ac:dyDescent="0.3">
      <c r="A53" s="39">
        <v>43311</v>
      </c>
      <c r="B53" s="10" t="s">
        <v>27</v>
      </c>
      <c r="C53" s="3" t="s">
        <v>213</v>
      </c>
      <c r="D53" s="3" t="s">
        <v>211</v>
      </c>
      <c r="E53" s="3" t="s">
        <v>212</v>
      </c>
      <c r="F53" s="1" t="s">
        <v>214</v>
      </c>
      <c r="G53" s="12">
        <f>'Index CPR'!J53*100/'Index CPR'!G53</f>
        <v>0.14612596618606588</v>
      </c>
      <c r="H53" s="12" t="str">
        <f>'What Day'!L53</f>
        <v>Bullish</v>
      </c>
      <c r="I53" s="12">
        <f>'Index CPR'!U53*100/'Index CPR'!R53</f>
        <v>0.24428662724236419</v>
      </c>
      <c r="J53" s="12" t="str">
        <f>'What Day'!X53</f>
        <v>Bullish</v>
      </c>
    </row>
    <row r="54" spans="1:10" ht="86.4" x14ac:dyDescent="0.3">
      <c r="A54" s="39">
        <v>43312</v>
      </c>
      <c r="B54" s="10" t="s">
        <v>28</v>
      </c>
      <c r="C54" s="3" t="s">
        <v>215</v>
      </c>
      <c r="D54" s="3" t="s">
        <v>216</v>
      </c>
      <c r="E54" s="3" t="s">
        <v>217</v>
      </c>
      <c r="F54" s="1" t="s">
        <v>218</v>
      </c>
      <c r="G54" s="12">
        <f>'Index CPR'!J54*100/'Index CPR'!G54</f>
        <v>0.23315509594664244</v>
      </c>
      <c r="H54" s="12" t="str">
        <f>'What Day'!L54</f>
        <v>Bullish</v>
      </c>
      <c r="I54" s="12">
        <f>'Index CPR'!U54*100/'Index CPR'!R54</f>
        <v>4.5402869389272113E-2</v>
      </c>
      <c r="J54" s="12" t="str">
        <f>'What Day'!X54</f>
        <v>Inside</v>
      </c>
    </row>
    <row r="55" spans="1:10" ht="57.6" x14ac:dyDescent="0.3">
      <c r="A55" s="39">
        <v>43313</v>
      </c>
      <c r="B55" s="11" t="s">
        <v>29</v>
      </c>
      <c r="C55" s="3" t="s">
        <v>226</v>
      </c>
      <c r="D55" s="3" t="s">
        <v>227</v>
      </c>
      <c r="E55" s="3" t="s">
        <v>228</v>
      </c>
      <c r="F55" s="1" t="s">
        <v>229</v>
      </c>
      <c r="G55" s="12">
        <f>'Index CPR'!J55*100/'Index CPR'!G55</f>
        <v>3.4360930740679085E-2</v>
      </c>
      <c r="H55" s="12" t="str">
        <f>'What Day'!L55</f>
        <v>Bullish</v>
      </c>
      <c r="I55" s="12">
        <f>'Index CPR'!U55*100/'Index CPR'!R55</f>
        <v>0.12648584679471245</v>
      </c>
      <c r="J55" s="12" t="str">
        <f>'What Day'!X55</f>
        <v>Bearish</v>
      </c>
    </row>
    <row r="56" spans="1:10" ht="57.6" x14ac:dyDescent="0.3">
      <c r="A56" s="39">
        <v>43314</v>
      </c>
      <c r="B56" s="10" t="s">
        <v>30</v>
      </c>
      <c r="C56" s="3" t="s">
        <v>230</v>
      </c>
      <c r="D56" s="3" t="s">
        <v>231</v>
      </c>
      <c r="E56" s="3" t="s">
        <v>169</v>
      </c>
      <c r="F56" s="1" t="s">
        <v>232</v>
      </c>
      <c r="G56" s="12">
        <f>'Index CPR'!J56*100/'Index CPR'!G56</f>
        <v>0.22021056803674269</v>
      </c>
      <c r="H56" s="12" t="str">
        <f>'What Day'!L56</f>
        <v>Bearish</v>
      </c>
      <c r="I56" s="12">
        <f>'Index CPR'!U56*100/'Index CPR'!R56</f>
        <v>0.1265032529407952</v>
      </c>
      <c r="J56" s="12" t="str">
        <f>'What Day'!X56</f>
        <v>Bearish</v>
      </c>
    </row>
    <row r="57" spans="1:10" ht="57.6" x14ac:dyDescent="0.3">
      <c r="A57" s="39">
        <v>43315</v>
      </c>
      <c r="B57" s="10" t="s">
        <v>26</v>
      </c>
      <c r="C57" s="3" t="s">
        <v>233</v>
      </c>
      <c r="D57" s="3" t="s">
        <v>234</v>
      </c>
      <c r="E57" s="3" t="s">
        <v>235</v>
      </c>
      <c r="F57" s="1" t="s">
        <v>236</v>
      </c>
      <c r="G57" s="12">
        <f>'Index CPR'!J57*100/'Index CPR'!G57</f>
        <v>0.17355727757555595</v>
      </c>
      <c r="H57" s="12" t="str">
        <f>'What Day'!L57</f>
        <v>Bullish</v>
      </c>
      <c r="I57" s="12">
        <f>'Index CPR'!U57*100/'Index CPR'!R57</f>
        <v>0.26530576534706873</v>
      </c>
      <c r="J57" s="12" t="str">
        <f>'What Day'!X57</f>
        <v>Bullish</v>
      </c>
    </row>
    <row r="58" spans="1:10" ht="72" x14ac:dyDescent="0.3">
      <c r="A58" s="39">
        <v>43318</v>
      </c>
      <c r="B58" s="10" t="s">
        <v>27</v>
      </c>
      <c r="C58" s="3" t="s">
        <v>237</v>
      </c>
      <c r="D58" s="3" t="s">
        <v>238</v>
      </c>
      <c r="E58" s="3" t="s">
        <v>239</v>
      </c>
      <c r="G58" s="12">
        <f>'Index CPR'!J58*100/'Index CPR'!G58</f>
        <v>7.0351773493614295E-2</v>
      </c>
      <c r="H58" s="12" t="str">
        <f>'What Day'!L58</f>
        <v>Bullish</v>
      </c>
      <c r="I58" s="12">
        <f>'Index CPR'!U58*100/'Index CPR'!R58</f>
        <v>4.4167631401688279E-2</v>
      </c>
      <c r="J58" s="12" t="str">
        <f>'What Day'!X58</f>
        <v>Bullish</v>
      </c>
    </row>
    <row r="59" spans="1:10" ht="72" x14ac:dyDescent="0.3">
      <c r="A59" s="39">
        <v>43319</v>
      </c>
      <c r="B59" s="10" t="s">
        <v>28</v>
      </c>
      <c r="C59" s="3" t="s">
        <v>240</v>
      </c>
      <c r="D59" s="3" t="s">
        <v>241</v>
      </c>
      <c r="E59" s="3" t="s">
        <v>159</v>
      </c>
      <c r="F59" s="1" t="s">
        <v>242</v>
      </c>
      <c r="G59" s="12">
        <f>'Index CPR'!J59*100/'Index CPR'!G59</f>
        <v>2.8527039244396511E-2</v>
      </c>
      <c r="H59" s="12" t="str">
        <f>'What Day'!L59</f>
        <v>Mod Bearish</v>
      </c>
      <c r="I59" s="12">
        <f>'Index CPR'!U59*100/'Index CPR'!R59</f>
        <v>7.6112957842755222E-2</v>
      </c>
      <c r="J59" s="12" t="str">
        <f>'What Day'!X59</f>
        <v>Mod Bullish</v>
      </c>
    </row>
    <row r="60" spans="1:10" ht="100.8" x14ac:dyDescent="0.3">
      <c r="A60" s="39">
        <v>43320</v>
      </c>
      <c r="B60" s="10" t="s">
        <v>29</v>
      </c>
      <c r="C60" s="3" t="s">
        <v>243</v>
      </c>
      <c r="D60" s="3" t="s">
        <v>244</v>
      </c>
      <c r="E60" s="3" t="s">
        <v>245</v>
      </c>
      <c r="G60" s="12">
        <f>'Index CPR'!J60*100/'Index CPR'!G60</f>
        <v>0.17716922942321572</v>
      </c>
      <c r="H60" s="12" t="str">
        <f>'What Day'!L60</f>
        <v>Bullish</v>
      </c>
      <c r="I60" s="12">
        <f>'Index CPR'!U60*100/'Index CPR'!R60</f>
        <v>0.16359339130290806</v>
      </c>
      <c r="J60" s="12" t="str">
        <f>'What Day'!X60</f>
        <v>Bullish</v>
      </c>
    </row>
    <row r="61" spans="1:10" ht="43.2" x14ac:dyDescent="0.3">
      <c r="A61" s="39">
        <v>43321</v>
      </c>
      <c r="B61" s="10" t="s">
        <v>30</v>
      </c>
      <c r="C61" s="3" t="s">
        <v>246</v>
      </c>
      <c r="D61" s="3" t="s">
        <v>247</v>
      </c>
      <c r="E61" s="3" t="s">
        <v>248</v>
      </c>
      <c r="G61" s="12">
        <f>'Index CPR'!J61*100/'Index CPR'!G61</f>
        <v>2.2951772225465114E-2</v>
      </c>
      <c r="H61" s="12" t="str">
        <f>'What Day'!L61</f>
        <v>Bullish</v>
      </c>
      <c r="I61" s="12">
        <f>'Index CPR'!U61*100/'Index CPR'!R61</f>
        <v>0.17048790667731481</v>
      </c>
      <c r="J61" s="12" t="str">
        <f>'What Day'!X61</f>
        <v>Bullish</v>
      </c>
    </row>
    <row r="62" spans="1:10" ht="86.4" x14ac:dyDescent="0.3">
      <c r="A62" s="39">
        <v>43322</v>
      </c>
      <c r="B62" s="10" t="s">
        <v>26</v>
      </c>
      <c r="C62" s="3" t="s">
        <v>249</v>
      </c>
      <c r="D62" s="3" t="s">
        <v>250</v>
      </c>
      <c r="E62" s="3" t="s">
        <v>191</v>
      </c>
      <c r="F62" s="1" t="s">
        <v>251</v>
      </c>
      <c r="G62" s="12">
        <f>'Index CPR'!J62*100/'Index CPR'!G62</f>
        <v>0.11477544504617262</v>
      </c>
      <c r="H62" s="12" t="str">
        <f>'What Day'!L62</f>
        <v>Bearish</v>
      </c>
      <c r="I62" s="12">
        <f>'Index CPR'!U62*100/'Index CPR'!R62</f>
        <v>0.25659122021803527</v>
      </c>
      <c r="J62" s="12" t="str">
        <f>'What Day'!X62</f>
        <v>Bearish</v>
      </c>
    </row>
    <row r="63" spans="1:10" ht="72" x14ac:dyDescent="0.3">
      <c r="A63" s="39">
        <v>43325</v>
      </c>
      <c r="B63" s="10" t="s">
        <v>27</v>
      </c>
      <c r="C63" s="3" t="s">
        <v>252</v>
      </c>
      <c r="D63" s="3" t="s">
        <v>253</v>
      </c>
      <c r="E63" s="3" t="s">
        <v>254</v>
      </c>
      <c r="F63" s="1" t="s">
        <v>255</v>
      </c>
      <c r="G63" s="12">
        <f>'Index CPR'!J63*100/'Index CPR'!G63</f>
        <v>0.10292545821622905</v>
      </c>
      <c r="H63" s="12" t="str">
        <f>'What Day'!L63</f>
        <v>Bearish</v>
      </c>
      <c r="I63" s="12">
        <f>'Index CPR'!U63*100/'Index CPR'!R63</f>
        <v>7.4958880470240408E-2</v>
      </c>
      <c r="J63" s="12" t="str">
        <f>'What Day'!X63</f>
        <v>Bearish</v>
      </c>
    </row>
    <row r="64" spans="1:10" ht="57.6" x14ac:dyDescent="0.3">
      <c r="A64" s="39">
        <v>43326</v>
      </c>
      <c r="B64" s="10" t="s">
        <v>28</v>
      </c>
      <c r="C64" s="3" t="s">
        <v>256</v>
      </c>
      <c r="D64" s="3" t="s">
        <v>257</v>
      </c>
      <c r="E64" s="3" t="s">
        <v>258</v>
      </c>
      <c r="G64" s="12">
        <f>'Index CPR'!J64*100/'Index CPR'!G64</f>
        <v>0.13704688054151312</v>
      </c>
      <c r="H64" s="12" t="str">
        <f>'What Day'!L64</f>
        <v>Bullish</v>
      </c>
      <c r="I64" s="12">
        <f>'Index CPR'!U64*100/'Index CPR'!R64</f>
        <v>0.16138516007156514</v>
      </c>
      <c r="J64" s="12" t="str">
        <f>'What Day'!X64</f>
        <v>Bullish</v>
      </c>
    </row>
    <row r="65" spans="1:11" ht="72" x14ac:dyDescent="0.3">
      <c r="A65" s="39">
        <v>43328</v>
      </c>
      <c r="B65" s="10" t="s">
        <v>30</v>
      </c>
      <c r="C65" s="3" t="s">
        <v>259</v>
      </c>
      <c r="D65" s="3" t="s">
        <v>260</v>
      </c>
      <c r="E65" s="3" t="s">
        <v>261</v>
      </c>
      <c r="G65" s="12">
        <f>'Index CPR'!J65*100/'Index CPR'!G65</f>
        <v>0.1344984013695659</v>
      </c>
      <c r="H65" s="12" t="str">
        <f>'What Day'!L65</f>
        <v>Bearish</v>
      </c>
      <c r="I65" s="12">
        <f>'Index CPR'!U65*100/'Index CPR'!R65</f>
        <v>0.16682781396366742</v>
      </c>
      <c r="J65" s="12" t="str">
        <f>'What Day'!X65</f>
        <v>Bearish</v>
      </c>
    </row>
    <row r="66" spans="1:11" ht="43.2" x14ac:dyDescent="0.3">
      <c r="A66" s="39">
        <v>43329</v>
      </c>
      <c r="B66" s="10" t="s">
        <v>26</v>
      </c>
      <c r="C66" s="3" t="s">
        <v>262</v>
      </c>
      <c r="D66" s="3" t="s">
        <v>263</v>
      </c>
      <c r="E66" s="3" t="s">
        <v>248</v>
      </c>
      <c r="F66" s="1" t="s">
        <v>264</v>
      </c>
      <c r="G66" s="12">
        <f>'Index CPR'!J66*100/'Index CPR'!G66</f>
        <v>6.7608828404431651E-2</v>
      </c>
      <c r="H66" s="12" t="str">
        <f>'What Day'!L66</f>
        <v>Bullish</v>
      </c>
      <c r="I66" s="12">
        <f>'Index CPR'!U66*100/'Index CPR'!R66</f>
        <v>0.14852748322167736</v>
      </c>
      <c r="J66" s="12" t="str">
        <f>'What Day'!X66</f>
        <v>Bullish</v>
      </c>
      <c r="K66" s="28"/>
    </row>
    <row r="67" spans="1:11" ht="72" x14ac:dyDescent="0.3">
      <c r="A67" s="39">
        <v>43332</v>
      </c>
      <c r="B67" s="10" t="s">
        <v>27</v>
      </c>
      <c r="C67" s="3" t="s">
        <v>265</v>
      </c>
      <c r="D67" s="3" t="s">
        <v>266</v>
      </c>
      <c r="E67" s="3" t="s">
        <v>248</v>
      </c>
      <c r="F67" s="1" t="s">
        <v>264</v>
      </c>
      <c r="G67" s="12">
        <f>'Index CPR'!J67*100/'Index CPR'!G67</f>
        <v>0.1113624348941596</v>
      </c>
      <c r="H67" s="12" t="str">
        <f>'What Day'!L67</f>
        <v>Bullish</v>
      </c>
      <c r="I67" s="12">
        <f>'Index CPR'!U67*100/'Index CPR'!R67</f>
        <v>6.4351962174498123E-2</v>
      </c>
      <c r="J67" s="12" t="str">
        <f>'What Day'!X67</f>
        <v>Bullish</v>
      </c>
      <c r="K67" s="28"/>
    </row>
    <row r="68" spans="1:11" ht="57.6" x14ac:dyDescent="0.3">
      <c r="A68" s="39">
        <v>43333</v>
      </c>
      <c r="B68" s="10" t="s">
        <v>28</v>
      </c>
      <c r="C68" s="3" t="s">
        <v>267</v>
      </c>
      <c r="D68" s="3" t="s">
        <v>268</v>
      </c>
      <c r="E68" s="3" t="s">
        <v>143</v>
      </c>
      <c r="F68" s="1" t="s">
        <v>269</v>
      </c>
      <c r="G68" s="12">
        <f>'Index CPR'!J68*100/'Index CPR'!G68</f>
        <v>5.8946882949384959E-2</v>
      </c>
      <c r="H68" s="12" t="str">
        <f>'What Day'!L68</f>
        <v>Bullish</v>
      </c>
      <c r="I68" s="12">
        <f>'Index CPR'!U68*100/'Index CPR'!R68</f>
        <v>0.18174031839062857</v>
      </c>
      <c r="J68" s="12" t="str">
        <f>'What Day'!X68</f>
        <v>Outside</v>
      </c>
      <c r="K68" s="28"/>
    </row>
    <row r="69" spans="1:11" ht="86.4" x14ac:dyDescent="0.3">
      <c r="A69" s="39">
        <v>43335</v>
      </c>
      <c r="B69" s="10" t="s">
        <v>30</v>
      </c>
      <c r="C69" s="3" t="s">
        <v>270</v>
      </c>
      <c r="D69" s="3" t="s">
        <v>271</v>
      </c>
      <c r="E69" s="3" t="s">
        <v>143</v>
      </c>
      <c r="F69" s="1" t="s">
        <v>272</v>
      </c>
      <c r="G69" s="12">
        <f>'Index CPR'!J69*100/'Index CPR'!G69</f>
        <v>5.4676022981342328E-3</v>
      </c>
      <c r="H69" s="12" t="str">
        <f>'What Day'!L69</f>
        <v>Bullish</v>
      </c>
      <c r="I69" s="12">
        <f>'Index CPR'!U69*100/'Index CPR'!R69</f>
        <v>0.27870448666782743</v>
      </c>
      <c r="J69" s="12" t="str">
        <f>'What Day'!X69</f>
        <v>Bearish</v>
      </c>
      <c r="K69" s="28"/>
    </row>
    <row r="70" spans="1:11" ht="72" x14ac:dyDescent="0.3">
      <c r="A70" s="39">
        <v>43336</v>
      </c>
      <c r="B70" s="10" t="s">
        <v>26</v>
      </c>
      <c r="C70" s="3" t="s">
        <v>273</v>
      </c>
      <c r="D70" s="3" t="s">
        <v>274</v>
      </c>
      <c r="E70" s="3" t="s">
        <v>275</v>
      </c>
      <c r="F70" s="1" t="s">
        <v>276</v>
      </c>
      <c r="G70" s="12">
        <f>'Index CPR'!J70*100/'Index CPR'!G70</f>
        <v>6.4565036303425277E-2</v>
      </c>
      <c r="H70" s="12" t="str">
        <f>'What Day'!L70</f>
        <v>Bearish</v>
      </c>
      <c r="I70" s="12">
        <f>'Index CPR'!U70*100/'Index CPR'!R70</f>
        <v>0.28200297945134084</v>
      </c>
      <c r="J70" s="12" t="str">
        <f>'What Day'!X70</f>
        <v>Bearish</v>
      </c>
      <c r="K70" s="28"/>
    </row>
    <row r="71" spans="1:11" ht="72" x14ac:dyDescent="0.3">
      <c r="A71" s="39">
        <v>43339</v>
      </c>
      <c r="B71" s="10" t="s">
        <v>27</v>
      </c>
      <c r="C71" s="3" t="s">
        <v>277</v>
      </c>
      <c r="D71" s="3" t="s">
        <v>278</v>
      </c>
      <c r="E71" s="3" t="s">
        <v>248</v>
      </c>
      <c r="F71" s="1" t="s">
        <v>279</v>
      </c>
      <c r="G71" s="12">
        <f>'Index CPR'!J71*100/'Index CPR'!G71</f>
        <v>0.2496534575646138</v>
      </c>
      <c r="H71" s="12" t="str">
        <f>'What Day'!L71</f>
        <v>Bullish</v>
      </c>
      <c r="I71" s="12">
        <f>'Index CPR'!U71*100/'Index CPR'!R71</f>
        <v>0.29861550990861074</v>
      </c>
      <c r="J71" s="12" t="str">
        <f>'What Day'!X71</f>
        <v>Bullish</v>
      </c>
      <c r="K71" s="28"/>
    </row>
    <row r="72" spans="1:11" ht="100.8" x14ac:dyDescent="0.3">
      <c r="A72" s="39">
        <v>43340</v>
      </c>
      <c r="B72" s="10" t="s">
        <v>28</v>
      </c>
      <c r="C72" s="3" t="s">
        <v>328</v>
      </c>
      <c r="D72" s="3" t="s">
        <v>329</v>
      </c>
      <c r="E72" s="3" t="s">
        <v>330</v>
      </c>
      <c r="F72" s="1" t="s">
        <v>331</v>
      </c>
      <c r="G72" s="12">
        <f>'Index CPR'!J72*100/'Index CPR'!G72</f>
        <v>1.7893050679923528E-2</v>
      </c>
      <c r="H72" s="12" t="str">
        <f>'What Day'!L72</f>
        <v>Bullish</v>
      </c>
      <c r="I72" s="12">
        <f>'Index CPR'!U72*100/'Index CPR'!R72</f>
        <v>2.4171392862066695E-3</v>
      </c>
      <c r="J72" s="12" t="str">
        <f>'What Day'!X72</f>
        <v>Bullish</v>
      </c>
      <c r="K72" s="28" t="s">
        <v>332</v>
      </c>
    </row>
    <row r="73" spans="1:11" ht="43.2" x14ac:dyDescent="0.3">
      <c r="A73" s="39">
        <v>43341</v>
      </c>
      <c r="B73" s="10" t="s">
        <v>29</v>
      </c>
      <c r="C73" s="3" t="s">
        <v>333</v>
      </c>
      <c r="D73" s="3" t="s">
        <v>334</v>
      </c>
      <c r="E73" s="3" t="s">
        <v>106</v>
      </c>
      <c r="G73" s="12">
        <f>'Index CPR'!J73*100/'Index CPR'!G73</f>
        <v>0.13737065449642297</v>
      </c>
      <c r="H73" s="12" t="str">
        <f>'What Day'!L73</f>
        <v>Bearish</v>
      </c>
      <c r="I73" s="12">
        <f>'Index CPR'!U73*100/'Index CPR'!R73</f>
        <v>7.5174660120833903E-2</v>
      </c>
      <c r="J73" s="12" t="str">
        <f>'What Day'!X73</f>
        <v>Bearish</v>
      </c>
      <c r="K73" s="1" t="s">
        <v>321</v>
      </c>
    </row>
    <row r="74" spans="1:11" ht="43.2" x14ac:dyDescent="0.3">
      <c r="A74" s="39">
        <v>43342</v>
      </c>
      <c r="B74" s="10" t="s">
        <v>30</v>
      </c>
      <c r="C74" s="3" t="s">
        <v>335</v>
      </c>
      <c r="D74" s="3" t="s">
        <v>336</v>
      </c>
      <c r="E74" s="3" t="s">
        <v>300</v>
      </c>
      <c r="G74" s="12">
        <f>'Index CPR'!J74*100/'Index CPR'!G74</f>
        <v>4.3124005791780898E-2</v>
      </c>
      <c r="H74" s="12" t="str">
        <f>'What Day'!L74</f>
        <v>Bearish</v>
      </c>
      <c r="I74" s="12">
        <f>'Index CPR'!U74*100/'Index CPR'!R74</f>
        <v>1.3108149947748792E-2</v>
      </c>
      <c r="J74" s="12" t="str">
        <f>'What Day'!X74</f>
        <v>Bearish</v>
      </c>
      <c r="K74" s="1" t="s">
        <v>332</v>
      </c>
    </row>
    <row r="75" spans="1:11" ht="72" x14ac:dyDescent="0.3">
      <c r="A75" s="39">
        <v>43343</v>
      </c>
      <c r="B75" s="10" t="s">
        <v>26</v>
      </c>
      <c r="C75" s="3" t="s">
        <v>337</v>
      </c>
      <c r="D75" s="3" t="s">
        <v>338</v>
      </c>
      <c r="E75" s="3" t="s">
        <v>275</v>
      </c>
      <c r="G75" s="12">
        <f>'Index CPR'!J75*100/'Index CPR'!G75</f>
        <v>1.9259164152275791E-2</v>
      </c>
      <c r="H75" s="12" t="str">
        <f>'What Day'!L75</f>
        <v>Bullish</v>
      </c>
      <c r="I75" s="12">
        <f>'Index CPR'!U75*100/'Index CPR'!R75</f>
        <v>2.9942947990173916E-2</v>
      </c>
      <c r="J75" s="12" t="str">
        <f>'What Day'!X75</f>
        <v>Bearish</v>
      </c>
      <c r="K75" s="1" t="s">
        <v>332</v>
      </c>
    </row>
    <row r="76" spans="1:11" ht="115.2" x14ac:dyDescent="0.3">
      <c r="A76" s="39">
        <v>43346</v>
      </c>
      <c r="B76" s="10" t="s">
        <v>27</v>
      </c>
      <c r="C76" s="3" t="s">
        <v>339</v>
      </c>
      <c r="D76" s="3" t="s">
        <v>340</v>
      </c>
      <c r="E76" s="3" t="s">
        <v>341</v>
      </c>
      <c r="F76" s="44" t="s">
        <v>342</v>
      </c>
      <c r="G76" s="12">
        <f>'Index CPR'!J76*100/'Index CPR'!G76</f>
        <v>0.44267374944665788</v>
      </c>
      <c r="H76" s="12" t="str">
        <f>'What Day'!L76</f>
        <v>Bearish</v>
      </c>
      <c r="I76" s="12">
        <f>'Index CPR'!U76*100/'Index CPR'!R76</f>
        <v>0.40763674506355696</v>
      </c>
      <c r="J76" s="12" t="str">
        <f>'What Day'!X76</f>
        <v>Bearish</v>
      </c>
      <c r="K76" s="1" t="s">
        <v>321</v>
      </c>
    </row>
    <row r="77" spans="1:11" ht="57.6" x14ac:dyDescent="0.3">
      <c r="A77" s="39">
        <v>43347</v>
      </c>
      <c r="B77" s="10" t="s">
        <v>28</v>
      </c>
      <c r="C77" s="3" t="s">
        <v>343</v>
      </c>
      <c r="D77" s="3" t="s">
        <v>344</v>
      </c>
      <c r="E77" s="3" t="s">
        <v>169</v>
      </c>
      <c r="F77" s="1" t="s">
        <v>345</v>
      </c>
      <c r="G77" s="12">
        <f>'Index CPR'!J77*100/'Index CPR'!G77</f>
        <v>0.16984549259527537</v>
      </c>
      <c r="H77" s="12" t="str">
        <f>'What Day'!L77</f>
        <v>Bearish</v>
      </c>
      <c r="I77" s="12">
        <f>'Index CPR'!U77*100/'Index CPR'!R77</f>
        <v>1.0217490009531827</v>
      </c>
      <c r="J77" s="12" t="str">
        <f>'What Day'!X77</f>
        <v>Bearish</v>
      </c>
      <c r="K77" s="1" t="s">
        <v>321</v>
      </c>
    </row>
    <row r="78" spans="1:11" ht="72" x14ac:dyDescent="0.3">
      <c r="A78" s="39">
        <v>43348</v>
      </c>
      <c r="B78" s="10" t="s">
        <v>29</v>
      </c>
      <c r="C78" s="3" t="s">
        <v>346</v>
      </c>
      <c r="D78" s="3" t="s">
        <v>347</v>
      </c>
      <c r="E78" s="3" t="s">
        <v>84</v>
      </c>
      <c r="F78" s="1" t="s">
        <v>348</v>
      </c>
      <c r="G78" s="12">
        <f>'Index CPR'!J78*100/'Index CPR'!G78</f>
        <v>5.056162634085748E-2</v>
      </c>
      <c r="H78" s="12" t="str">
        <f>'What Day'!L78</f>
        <v>Bearish</v>
      </c>
      <c r="I78" s="12">
        <f>'Index CPR'!U78*100/'Index CPR'!R78</f>
        <v>0.13381143743353377</v>
      </c>
      <c r="J78" s="12" t="str">
        <f>'What Day'!X78</f>
        <v>Bearish</v>
      </c>
      <c r="K78" s="1" t="s">
        <v>303</v>
      </c>
    </row>
    <row r="79" spans="1:11" ht="57.6" x14ac:dyDescent="0.3">
      <c r="A79" s="39">
        <v>43349</v>
      </c>
      <c r="B79" s="10" t="s">
        <v>30</v>
      </c>
      <c r="C79" s="3" t="s">
        <v>349</v>
      </c>
      <c r="D79" s="3" t="s">
        <v>350</v>
      </c>
      <c r="E79" s="3" t="s">
        <v>245</v>
      </c>
      <c r="G79" s="12">
        <f>'Index CPR'!J79*100/'Index CPR'!G79</f>
        <v>0.21861752646572985</v>
      </c>
      <c r="H79" s="12" t="str">
        <f>'What Day'!L79</f>
        <v>Bullish</v>
      </c>
      <c r="I79" s="12">
        <f>'Index CPR'!U79*100/'Index CPR'!R79</f>
        <v>0.16817039483878432</v>
      </c>
      <c r="J79" s="12" t="str">
        <f>'What Day'!X79</f>
        <v>Bullish</v>
      </c>
      <c r="K79" s="1" t="s">
        <v>302</v>
      </c>
    </row>
    <row r="80" spans="1:11" ht="72" x14ac:dyDescent="0.3">
      <c r="A80" s="39">
        <v>43350</v>
      </c>
      <c r="B80" s="10" t="s">
        <v>26</v>
      </c>
      <c r="C80" s="3" t="s">
        <v>351</v>
      </c>
      <c r="D80" s="3" t="s">
        <v>352</v>
      </c>
      <c r="E80" s="3" t="s">
        <v>102</v>
      </c>
      <c r="G80" s="12">
        <f>'Index CPR'!J80*100/'Index CPR'!G80</f>
        <v>0.26184880250313403</v>
      </c>
      <c r="H80" s="12" t="str">
        <f>'What Day'!L80</f>
        <v>Bullish</v>
      </c>
      <c r="I80" s="12">
        <f>'Index CPR'!U80*100/'Index CPR'!R80</f>
        <v>0.2646340758937919</v>
      </c>
      <c r="J80" s="12" t="str">
        <f>'What Day'!X80</f>
        <v>Mod Bearish</v>
      </c>
      <c r="K80" s="1" t="s">
        <v>332</v>
      </c>
    </row>
    <row r="81" spans="1:11" ht="43.2" x14ac:dyDescent="0.3">
      <c r="A81" s="39">
        <v>43353</v>
      </c>
      <c r="B81" s="10" t="s">
        <v>27</v>
      </c>
      <c r="C81" s="3" t="s">
        <v>353</v>
      </c>
      <c r="D81" s="3" t="s">
        <v>354</v>
      </c>
      <c r="E81" s="3" t="s">
        <v>300</v>
      </c>
      <c r="G81" s="12">
        <f>'Index CPR'!J81*100/'Index CPR'!G81</f>
        <v>0.36035355881804876</v>
      </c>
      <c r="H81" s="12" t="str">
        <f>'What Day'!L81</f>
        <v>Bearish</v>
      </c>
      <c r="I81" s="12">
        <f>'Index CPR'!U81*100/'Index CPR'!R81</f>
        <v>0.1760262950746295</v>
      </c>
      <c r="J81" s="12" t="str">
        <f>'What Day'!X81</f>
        <v>Bearish</v>
      </c>
      <c r="K81" s="1" t="s">
        <v>303</v>
      </c>
    </row>
    <row r="82" spans="1:11" ht="57.6" x14ac:dyDescent="0.3">
      <c r="A82" s="39">
        <v>43354</v>
      </c>
      <c r="B82" s="10" t="s">
        <v>28</v>
      </c>
      <c r="C82" s="3" t="s">
        <v>355</v>
      </c>
      <c r="D82" s="3" t="s">
        <v>356</v>
      </c>
      <c r="E82" s="3" t="s">
        <v>106</v>
      </c>
      <c r="G82" s="12">
        <f>'Index CPR'!J82*100/'Index CPR'!G82</f>
        <v>0.524075450414065</v>
      </c>
      <c r="H82" s="12" t="str">
        <f>'What Day'!L82</f>
        <v>Bearish</v>
      </c>
      <c r="I82" s="12">
        <f>'Index CPR'!U82*100/'Index CPR'!R82</f>
        <v>0.58802297208095744</v>
      </c>
      <c r="J82" s="12" t="str">
        <f>'What Day'!X82</f>
        <v>Bearish</v>
      </c>
      <c r="K82" s="1" t="s">
        <v>321</v>
      </c>
    </row>
    <row r="83" spans="1:11" ht="43.2" x14ac:dyDescent="0.3">
      <c r="A83" s="39">
        <v>43355</v>
      </c>
      <c r="B83" s="10" t="s">
        <v>29</v>
      </c>
      <c r="C83" s="3" t="s">
        <v>357</v>
      </c>
      <c r="D83" s="3" t="s">
        <v>358</v>
      </c>
      <c r="E83" s="3" t="s">
        <v>143</v>
      </c>
      <c r="G83" s="12">
        <f>'Index CPR'!J83*100/'Index CPR'!G83</f>
        <v>0.32013905534714143</v>
      </c>
      <c r="H83" s="12" t="str">
        <f>'What Day'!L83</f>
        <v>Mod Bearish</v>
      </c>
      <c r="I83" s="12">
        <f>'Index CPR'!U83*100/'Index CPR'!R83</f>
        <v>0.23433558200809931</v>
      </c>
      <c r="J83" s="12" t="str">
        <f>'What Day'!X83</f>
        <v>Bearish</v>
      </c>
      <c r="K83" s="1" t="s">
        <v>302</v>
      </c>
    </row>
    <row r="84" spans="1:11" ht="43.2" x14ac:dyDescent="0.3">
      <c r="A84" s="39">
        <v>43357</v>
      </c>
      <c r="B84" s="10" t="s">
        <v>26</v>
      </c>
      <c r="C84" s="3" t="s">
        <v>359</v>
      </c>
      <c r="D84" s="3" t="s">
        <v>359</v>
      </c>
      <c r="E84" s="3" t="s">
        <v>209</v>
      </c>
      <c r="G84" s="12">
        <f>'Index CPR'!J84*100/'Index CPR'!G84</f>
        <v>0.22222866923902215</v>
      </c>
      <c r="H84" s="12" t="str">
        <f>'What Day'!L84</f>
        <v>Bullish</v>
      </c>
      <c r="I84" s="12">
        <f>'Index CPR'!U84*100/'Index CPR'!R84</f>
        <v>0.16242745152986243</v>
      </c>
      <c r="J84" s="12" t="str">
        <f>'What Day'!X84</f>
        <v>Bullish</v>
      </c>
      <c r="K84" s="1" t="s">
        <v>321</v>
      </c>
    </row>
    <row r="85" spans="1:11" ht="43.2" x14ac:dyDescent="0.3">
      <c r="A85" s="39">
        <v>43360</v>
      </c>
      <c r="B85" s="10" t="s">
        <v>27</v>
      </c>
      <c r="C85" s="3" t="s">
        <v>360</v>
      </c>
      <c r="D85" s="3" t="s">
        <v>361</v>
      </c>
      <c r="E85" s="3" t="s">
        <v>362</v>
      </c>
      <c r="G85" s="12">
        <f>'Index CPR'!J85*100/'Index CPR'!G85</f>
        <v>0.22318296618493694</v>
      </c>
      <c r="H85" s="12" t="str">
        <f>'What Day'!L85</f>
        <v>Bearish</v>
      </c>
      <c r="I85" s="12">
        <f>'Index CPR'!U85*100/'Index CPR'!R85</f>
        <v>0.13082393010476362</v>
      </c>
      <c r="J85" s="12" t="str">
        <f>'What Day'!X85</f>
        <v>Bearish</v>
      </c>
      <c r="K85" s="1" t="s">
        <v>332</v>
      </c>
    </row>
    <row r="86" spans="1:11" ht="72" x14ac:dyDescent="0.3">
      <c r="A86" s="39">
        <v>43361</v>
      </c>
      <c r="B86" s="10" t="s">
        <v>28</v>
      </c>
      <c r="C86" s="3" t="s">
        <v>363</v>
      </c>
      <c r="D86" s="3" t="s">
        <v>363</v>
      </c>
      <c r="E86" s="3" t="s">
        <v>151</v>
      </c>
      <c r="G86" s="12">
        <f>'Index CPR'!J86*100/'Index CPR'!G86</f>
        <v>0.36102039794693908</v>
      </c>
      <c r="H86" s="12" t="str">
        <f>'What Day'!L86</f>
        <v>Bearish</v>
      </c>
      <c r="I86" s="12">
        <f>'Index CPR'!U86*100/'Index CPR'!R86</f>
        <v>0.53366804618687014</v>
      </c>
      <c r="J86" s="12" t="str">
        <f>'What Day'!X86</f>
        <v>Bearish</v>
      </c>
      <c r="K86" s="1" t="s">
        <v>321</v>
      </c>
    </row>
    <row r="87" spans="1:11" ht="100.8" x14ac:dyDescent="0.3">
      <c r="A87" s="39">
        <v>43362</v>
      </c>
      <c r="B87" s="10" t="s">
        <v>29</v>
      </c>
      <c r="C87" s="3" t="s">
        <v>287</v>
      </c>
      <c r="D87" s="3" t="s">
        <v>288</v>
      </c>
      <c r="E87" s="3" t="s">
        <v>296</v>
      </c>
      <c r="G87" s="12">
        <f>'Index CPR'!J87*100/'Index CPR'!G87</f>
        <v>0.21982218827437364</v>
      </c>
      <c r="H87" s="12" t="str">
        <f>'What Day'!L87</f>
        <v>Bearish</v>
      </c>
      <c r="I87" s="12">
        <f>'Index CPR'!U87*100/'Index CPR'!R87</f>
        <v>0.36979626450166969</v>
      </c>
      <c r="J87" s="12" t="str">
        <f>'What Day'!X87</f>
        <v>Bearish</v>
      </c>
      <c r="K87" s="1" t="s">
        <v>321</v>
      </c>
    </row>
    <row r="88" spans="1:11" ht="86.4" x14ac:dyDescent="0.3">
      <c r="A88" s="39">
        <v>43364</v>
      </c>
      <c r="B88" s="10" t="s">
        <v>26</v>
      </c>
      <c r="C88" s="3" t="s">
        <v>293</v>
      </c>
      <c r="D88" s="3" t="s">
        <v>294</v>
      </c>
      <c r="E88" s="3" t="s">
        <v>163</v>
      </c>
      <c r="F88" s="31" t="s">
        <v>295</v>
      </c>
      <c r="G88" s="12">
        <f>'Index CPR'!J88*100/'Index CPR'!G88</f>
        <v>0.21869898834853663</v>
      </c>
      <c r="H88" s="12" t="str">
        <f>'What Day'!L88</f>
        <v>Bearish</v>
      </c>
      <c r="I88" s="12">
        <f>'Index CPR'!U88*100/'Index CPR'!R88</f>
        <v>0.45365186837290633</v>
      </c>
      <c r="J88" s="12" t="str">
        <f>'What Day'!X88</f>
        <v>Bearish</v>
      </c>
      <c r="K88" s="1" t="s">
        <v>321</v>
      </c>
    </row>
    <row r="89" spans="1:11" ht="72" x14ac:dyDescent="0.3">
      <c r="A89" s="39">
        <v>43367</v>
      </c>
      <c r="B89" s="10" t="s">
        <v>27</v>
      </c>
      <c r="C89" s="3" t="s">
        <v>298</v>
      </c>
      <c r="D89" s="3" t="s">
        <v>299</v>
      </c>
      <c r="E89" s="3" t="s">
        <v>300</v>
      </c>
      <c r="F89" s="1" t="s">
        <v>301</v>
      </c>
      <c r="G89" s="12">
        <f>'Index CPR'!J89*100/'Index CPR'!G89</f>
        <v>0.54094250048741788</v>
      </c>
      <c r="H89" s="12" t="str">
        <f>'What Day'!L89</f>
        <v>Bearish</v>
      </c>
      <c r="I89" s="12">
        <f>'Index CPR'!U89*100/'Index CPR'!R89</f>
        <v>0.8123186434080335</v>
      </c>
      <c r="J89" s="12" t="str">
        <f>'What Day'!X89</f>
        <v>Bearish</v>
      </c>
      <c r="K89" s="1" t="s">
        <v>303</v>
      </c>
    </row>
    <row r="90" spans="1:11" ht="144" x14ac:dyDescent="0.3">
      <c r="A90" s="39">
        <v>43368</v>
      </c>
      <c r="B90" s="10" t="s">
        <v>28</v>
      </c>
      <c r="C90" s="3" t="s">
        <v>304</v>
      </c>
      <c r="D90" s="3" t="s">
        <v>305</v>
      </c>
      <c r="E90" s="3" t="s">
        <v>245</v>
      </c>
      <c r="F90" s="33" t="s">
        <v>308</v>
      </c>
      <c r="G90" s="12">
        <f>'Index CPR'!J90*100/'Index CPR'!G90</f>
        <v>0.51905942617368694</v>
      </c>
      <c r="H90" s="12" t="str">
        <f>'What Day'!L90</f>
        <v>Mod Bearish</v>
      </c>
      <c r="I90" s="12">
        <f>'Index CPR'!U90*100/'Index CPR'!R90</f>
        <v>0.7631052216684564</v>
      </c>
      <c r="J90" s="12" t="str">
        <f>'What Day'!X90</f>
        <v>Mod Bearish</v>
      </c>
      <c r="K90" s="1" t="s">
        <v>302</v>
      </c>
    </row>
    <row r="91" spans="1:11" ht="57.6" x14ac:dyDescent="0.3">
      <c r="A91" s="39">
        <v>43369</v>
      </c>
      <c r="B91" s="10" t="s">
        <v>29</v>
      </c>
      <c r="C91" s="3" t="s">
        <v>306</v>
      </c>
      <c r="D91" s="3" t="s">
        <v>307</v>
      </c>
      <c r="E91" s="3" t="s">
        <v>300</v>
      </c>
      <c r="F91" s="1" t="s">
        <v>309</v>
      </c>
      <c r="G91" s="12">
        <f>'Index CPR'!J91*100/'Index CPR'!G91</f>
        <v>9.3394873525286762E-2</v>
      </c>
      <c r="H91" s="12" t="str">
        <f>'What Day'!L91</f>
        <v>Bullish</v>
      </c>
      <c r="I91" s="12">
        <f>'Index CPR'!U91*100/'Index CPR'!R91</f>
        <v>3.9619573251871723E-2</v>
      </c>
      <c r="J91" s="12" t="str">
        <f>'What Day'!X91</f>
        <v>Bullish</v>
      </c>
      <c r="K91" s="1" t="s">
        <v>311</v>
      </c>
    </row>
    <row r="92" spans="1:11" ht="57.6" x14ac:dyDescent="0.3">
      <c r="A92" s="39">
        <v>43370</v>
      </c>
      <c r="B92" s="10" t="s">
        <v>30</v>
      </c>
      <c r="C92" s="3" t="s">
        <v>313</v>
      </c>
      <c r="D92" s="3" t="s">
        <v>312</v>
      </c>
      <c r="E92" s="3" t="s">
        <v>106</v>
      </c>
      <c r="F92" s="1" t="s">
        <v>314</v>
      </c>
      <c r="G92" s="12">
        <f>'Index CPR'!J92*100/'Index CPR'!G92</f>
        <v>0.26559379291861146</v>
      </c>
      <c r="H92" s="12" t="str">
        <f>'What Day'!L92</f>
        <v>Bearish</v>
      </c>
      <c r="I92" s="12">
        <f>'Index CPR'!U92*100/'Index CPR'!R92</f>
        <v>0.49700867662580495</v>
      </c>
      <c r="J92" s="12" t="str">
        <f>'What Day'!X92</f>
        <v>Bearish</v>
      </c>
      <c r="K92" s="1" t="s">
        <v>303</v>
      </c>
    </row>
    <row r="93" spans="1:11" ht="144" x14ac:dyDescent="0.3">
      <c r="A93" s="39">
        <v>43371</v>
      </c>
      <c r="B93" s="10" t="s">
        <v>26</v>
      </c>
      <c r="C93" s="3" t="s">
        <v>322</v>
      </c>
      <c r="D93" s="3" t="s">
        <v>323</v>
      </c>
      <c r="E93" s="3" t="s">
        <v>245</v>
      </c>
      <c r="F93" s="1" t="s">
        <v>324</v>
      </c>
      <c r="G93" s="12">
        <f>'Index CPR'!J93*100/'Index CPR'!G93</f>
        <v>7.1613918698383072E-2</v>
      </c>
      <c r="H93" s="12" t="str">
        <f>'What Day'!L93</f>
        <v>Bearish</v>
      </c>
      <c r="I93" s="12">
        <f>'Index CPR'!U93*100/'Index CPR'!R93</f>
        <v>4.542813865333032E-2</v>
      </c>
      <c r="J93" s="12" t="str">
        <f>'What Day'!X93</f>
        <v>Inside</v>
      </c>
      <c r="K93" s="1" t="s">
        <v>321</v>
      </c>
    </row>
    <row r="94" spans="1:11" ht="72" x14ac:dyDescent="0.3">
      <c r="A94" s="39">
        <v>43374</v>
      </c>
      <c r="B94" s="10" t="s">
        <v>27</v>
      </c>
      <c r="C94" s="3" t="s">
        <v>325</v>
      </c>
      <c r="D94" s="3" t="s">
        <v>326</v>
      </c>
      <c r="E94" s="3" t="s">
        <v>124</v>
      </c>
      <c r="F94" s="1" t="s">
        <v>327</v>
      </c>
      <c r="G94" s="12">
        <f>'Index CPR'!J94*100/'Index CPR'!G94</f>
        <v>0.48500707428764239</v>
      </c>
      <c r="H94" s="12" t="str">
        <f>'What Day'!L94</f>
        <v>Outside</v>
      </c>
      <c r="I94" s="12">
        <f>'Index CPR'!U94*100/'Index CPR'!R94</f>
        <v>0.81365218819712826</v>
      </c>
      <c r="J94" s="12" t="str">
        <f>'What Day'!X94</f>
        <v>Outside</v>
      </c>
      <c r="K94" s="1" t="s">
        <v>321</v>
      </c>
    </row>
    <row r="95" spans="1:11" ht="72" x14ac:dyDescent="0.3">
      <c r="A95" s="39">
        <v>43376</v>
      </c>
      <c r="B95" s="10" t="s">
        <v>29</v>
      </c>
      <c r="C95" s="3" t="s">
        <v>364</v>
      </c>
      <c r="D95" s="3" t="s">
        <v>365</v>
      </c>
      <c r="E95" s="3" t="s">
        <v>366</v>
      </c>
      <c r="G95" s="12">
        <f>'Index CPR'!J95*100/'Index CPR'!G95</f>
        <v>0.35575486256941663</v>
      </c>
      <c r="H95" s="12" t="str">
        <f>'What Day'!L95</f>
        <v>Bearish</v>
      </c>
      <c r="I95" s="12">
        <f>'Index CPR'!U95*100/'Index CPR'!R95</f>
        <v>0.47190348078443151</v>
      </c>
      <c r="J95" s="12" t="str">
        <f>'What Day'!X95</f>
        <v>Inside</v>
      </c>
      <c r="K95" s="1" t="s">
        <v>303</v>
      </c>
    </row>
    <row r="96" spans="1:11" ht="86.4" x14ac:dyDescent="0.3">
      <c r="A96" s="39">
        <v>43377</v>
      </c>
      <c r="B96" s="10" t="s">
        <v>30</v>
      </c>
      <c r="C96" s="3" t="s">
        <v>367</v>
      </c>
      <c r="D96" s="3" t="s">
        <v>368</v>
      </c>
      <c r="E96" s="3" t="s">
        <v>369</v>
      </c>
      <c r="F96" s="1" t="s">
        <v>370</v>
      </c>
      <c r="G96" s="12">
        <f>'Index CPR'!J96*100/'Index CPR'!G96</f>
        <v>0.324282472132712</v>
      </c>
      <c r="H96" s="12" t="str">
        <f>'What Day'!L96</f>
        <v>Bearish</v>
      </c>
      <c r="I96" s="12">
        <f>'Index CPR'!U96*100/'Index CPR'!R96</f>
        <v>0.32898216300889793</v>
      </c>
      <c r="J96" s="12" t="str">
        <f>'What Day'!X96</f>
        <v>Bearish</v>
      </c>
      <c r="K96" s="1" t="s">
        <v>303</v>
      </c>
    </row>
    <row r="97" spans="1:11" ht="43.2" x14ac:dyDescent="0.3">
      <c r="A97" s="39">
        <v>43378</v>
      </c>
      <c r="B97" s="11" t="s">
        <v>26</v>
      </c>
      <c r="C97" s="3" t="s">
        <v>371</v>
      </c>
      <c r="D97" s="3" t="s">
        <v>372</v>
      </c>
      <c r="E97" s="3" t="s">
        <v>106</v>
      </c>
      <c r="F97" s="1" t="s">
        <v>373</v>
      </c>
      <c r="G97" s="12">
        <f>'Index CPR'!J97*100/'Index CPR'!G97</f>
        <v>0.5451653330762487</v>
      </c>
      <c r="H97" s="12" t="str">
        <f>'What Day'!L97</f>
        <v>Bearish</v>
      </c>
      <c r="I97" s="12">
        <f>'Index CPR'!U97*100/'Index CPR'!R97</f>
        <v>0.60176782429655262</v>
      </c>
      <c r="J97" s="12" t="str">
        <f>'What Day'!X97</f>
        <v>Bearish</v>
      </c>
      <c r="K97" s="1" t="s">
        <v>321</v>
      </c>
    </row>
    <row r="98" spans="1:11" ht="100.8" x14ac:dyDescent="0.3">
      <c r="A98" s="40">
        <v>43381</v>
      </c>
      <c r="B98" t="s">
        <v>27</v>
      </c>
      <c r="C98" s="3" t="s">
        <v>374</v>
      </c>
      <c r="D98" s="3" t="s">
        <v>375</v>
      </c>
      <c r="E98" s="3" t="s">
        <v>245</v>
      </c>
      <c r="F98" s="1" t="s">
        <v>160</v>
      </c>
      <c r="G98" s="12">
        <f>'Index CPR'!J98*100/'Index CPR'!G98</f>
        <v>0.32105555699178834</v>
      </c>
      <c r="H98" s="12" t="str">
        <f>'What Day'!L98</f>
        <v>Bearish</v>
      </c>
      <c r="I98" s="12">
        <f>'Index CPR'!U98*100/'Index CPR'!R98</f>
        <v>0.34142282152744963</v>
      </c>
      <c r="J98" s="12" t="str">
        <f>'What Day'!X98</f>
        <v>Mod Bearish</v>
      </c>
      <c r="K98" s="1" t="s">
        <v>302</v>
      </c>
    </row>
    <row r="99" spans="1:11" ht="57.6" x14ac:dyDescent="0.3">
      <c r="A99" s="40">
        <v>43382</v>
      </c>
      <c r="B99" t="s">
        <v>28</v>
      </c>
      <c r="C99" s="3" t="s">
        <v>377</v>
      </c>
      <c r="D99" s="3" t="s">
        <v>378</v>
      </c>
      <c r="E99" s="3" t="s">
        <v>191</v>
      </c>
      <c r="F99" s="36" t="s">
        <v>379</v>
      </c>
      <c r="G99" s="12">
        <f>'Index CPR'!J99*100/'Index CPR'!G99</f>
        <v>0.2416230873523216</v>
      </c>
      <c r="H99" s="12" t="str">
        <f>'What Day'!L99</f>
        <v>Mod Bullish</v>
      </c>
      <c r="I99" s="12">
        <f>'Index CPR'!U99*100/'Index CPR'!R99</f>
        <v>0.22982287368077689</v>
      </c>
      <c r="J99" s="12" t="str">
        <f>'What Day'!X99</f>
        <v>Mod Bullish</v>
      </c>
      <c r="K99" s="1" t="s">
        <v>302</v>
      </c>
    </row>
    <row r="100" spans="1:11" ht="100.8" x14ac:dyDescent="0.3">
      <c r="A100" s="40">
        <v>43383</v>
      </c>
      <c r="B100" t="s">
        <v>29</v>
      </c>
      <c r="C100" s="3" t="s">
        <v>383</v>
      </c>
      <c r="D100" s="3" t="s">
        <v>383</v>
      </c>
      <c r="E100" s="3" t="s">
        <v>384</v>
      </c>
      <c r="F100" s="35" t="s">
        <v>380</v>
      </c>
      <c r="G100" s="12">
        <f>'Index CPR'!J100*100/'Index CPR'!G100</f>
        <v>0.38258900152586128</v>
      </c>
      <c r="H100" s="12" t="str">
        <f>'What Day'!L100</f>
        <v>Bullish</v>
      </c>
      <c r="I100" s="12">
        <f>'Index CPR'!U100*100/'Index CPR'!R100</f>
        <v>0.94660992455424053</v>
      </c>
      <c r="J100" s="12" t="str">
        <f>'What Day'!X100</f>
        <v>Bullish</v>
      </c>
      <c r="K100" s="1" t="s">
        <v>376</v>
      </c>
    </row>
    <row r="101" spans="1:11" ht="57.6" x14ac:dyDescent="0.3">
      <c r="A101" s="40">
        <v>43384</v>
      </c>
      <c r="B101" s="10" t="s">
        <v>30</v>
      </c>
      <c r="C101" s="3" t="s">
        <v>385</v>
      </c>
      <c r="D101" s="3" t="s">
        <v>386</v>
      </c>
      <c r="E101" s="3" t="s">
        <v>261</v>
      </c>
      <c r="G101" s="12">
        <f>'Index CPR'!J101*100/'Index CPR'!G101</f>
        <v>1.70958540111758E-2</v>
      </c>
      <c r="H101" s="12" t="str">
        <f>'What Day'!L101</f>
        <v>Bearish</v>
      </c>
      <c r="I101" s="12">
        <f>'Index CPR'!U101*100/'Index CPR'!R101</f>
        <v>0.18068453974957643</v>
      </c>
      <c r="J101" s="12" t="str">
        <f>'What Day'!X101</f>
        <v>Bearish</v>
      </c>
      <c r="K101" s="1" t="s">
        <v>321</v>
      </c>
    </row>
    <row r="102" spans="1:11" ht="57.6" x14ac:dyDescent="0.3">
      <c r="A102" s="40">
        <v>43385</v>
      </c>
      <c r="B102" t="s">
        <v>26</v>
      </c>
      <c r="C102" s="3" t="s">
        <v>388</v>
      </c>
      <c r="D102" s="3" t="s">
        <v>389</v>
      </c>
      <c r="E102" s="3" t="s">
        <v>387</v>
      </c>
      <c r="F102" s="1" t="s">
        <v>390</v>
      </c>
      <c r="G102" s="12">
        <f>'Index CPR'!J102*100/'Index CPR'!G102</f>
        <v>0.41678519261932701</v>
      </c>
      <c r="H102" s="12" t="str">
        <f>'What Day'!L102</f>
        <v>Bullish</v>
      </c>
      <c r="I102" s="12">
        <f>'Index CPR'!U102*100/'Index CPR'!R102</f>
        <v>0.43774017704715268</v>
      </c>
      <c r="J102" s="12" t="str">
        <f>'What Day'!X102</f>
        <v>Bullish</v>
      </c>
      <c r="K102" s="1" t="s">
        <v>332</v>
      </c>
    </row>
    <row r="103" spans="1:11" ht="86.4" x14ac:dyDescent="0.3">
      <c r="A103" s="40">
        <v>43388</v>
      </c>
      <c r="B103" s="10" t="s">
        <v>27</v>
      </c>
      <c r="C103" s="3" t="s">
        <v>391</v>
      </c>
      <c r="D103" s="3" t="s">
        <v>392</v>
      </c>
      <c r="E103" s="3" t="s">
        <v>245</v>
      </c>
      <c r="G103" s="12">
        <f>'Index CPR'!J103*100/'Index CPR'!G103</f>
        <v>0.28156742911925292</v>
      </c>
      <c r="H103" s="12" t="str">
        <f>'What Day'!L103</f>
        <v>Bullish</v>
      </c>
      <c r="I103" s="12">
        <f>'Index CPR'!U103*100/'Index CPR'!R103</f>
        <v>0.21328372063648091</v>
      </c>
      <c r="J103" s="12" t="str">
        <f>'What Day'!X103</f>
        <v>Mod Bullish</v>
      </c>
      <c r="K103" s="1" t="s">
        <v>332</v>
      </c>
    </row>
    <row r="104" spans="1:11" ht="72" x14ac:dyDescent="0.3">
      <c r="A104" s="40">
        <v>43389</v>
      </c>
      <c r="B104" s="10" t="s">
        <v>28</v>
      </c>
      <c r="C104" s="3" t="s">
        <v>396</v>
      </c>
      <c r="D104" s="3" t="s">
        <v>397</v>
      </c>
      <c r="E104" s="3" t="s">
        <v>155</v>
      </c>
      <c r="G104" s="12">
        <f>'Index CPR'!J104*100/'Index CPR'!G104</f>
        <v>0.12391632337432835</v>
      </c>
      <c r="H104" s="12" t="str">
        <f>'What Day'!L104</f>
        <v>Bullish</v>
      </c>
      <c r="I104" s="12">
        <f>'Index CPR'!U104*100/'Index CPR'!R104</f>
        <v>0.15714593240572791</v>
      </c>
      <c r="J104" s="12" t="str">
        <f>'What Day'!X104</f>
        <v>Bullish</v>
      </c>
      <c r="K104" s="1" t="s">
        <v>332</v>
      </c>
    </row>
    <row r="105" spans="1:11" ht="72" x14ac:dyDescent="0.3">
      <c r="A105" s="40">
        <v>43390</v>
      </c>
      <c r="B105" s="10" t="s">
        <v>29</v>
      </c>
      <c r="C105" s="3" t="s">
        <v>393</v>
      </c>
      <c r="D105" s="3" t="s">
        <v>394</v>
      </c>
      <c r="E105" s="3" t="s">
        <v>395</v>
      </c>
      <c r="G105" s="12">
        <f>'Index CPR'!J105*100/'Index CPR'!G105</f>
        <v>0.76108437909914717</v>
      </c>
      <c r="H105" s="12" t="str">
        <f>'What Day'!L105</f>
        <v>Mod Bearish</v>
      </c>
      <c r="I105" s="12">
        <f>'Index CPR'!U105*100/'Index CPR'!R105</f>
        <v>0.8399612103525157</v>
      </c>
      <c r="J105" s="12" t="str">
        <f>'What Day'!X105</f>
        <v>Bearish</v>
      </c>
      <c r="K105" s="1" t="s">
        <v>376</v>
      </c>
    </row>
    <row r="106" spans="1:11" ht="72" x14ac:dyDescent="0.3">
      <c r="A106" s="40">
        <v>43392</v>
      </c>
      <c r="B106" s="10" t="s">
        <v>26</v>
      </c>
      <c r="C106" s="3" t="s">
        <v>398</v>
      </c>
      <c r="D106" s="3" t="s">
        <v>392</v>
      </c>
      <c r="E106" s="3" t="s">
        <v>369</v>
      </c>
      <c r="F106" s="1" t="s">
        <v>399</v>
      </c>
      <c r="G106" s="12">
        <f>'Index CPR'!J106*100/'Index CPR'!G106</f>
        <v>7.3060541650161376E-2</v>
      </c>
      <c r="H106" s="12" t="str">
        <f>'What Day'!L106</f>
        <v>Bearish</v>
      </c>
      <c r="I106" s="12">
        <f>'Index CPR'!U106*100/'Index CPR'!R106</f>
        <v>0.23431753773583119</v>
      </c>
      <c r="J106" s="12" t="str">
        <f>'What Day'!X106</f>
        <v>Bearish</v>
      </c>
      <c r="K106" s="1" t="s">
        <v>302</v>
      </c>
    </row>
    <row r="107" spans="1:11" ht="72" x14ac:dyDescent="0.3">
      <c r="A107" s="40">
        <v>43395</v>
      </c>
      <c r="B107" t="s">
        <v>27</v>
      </c>
      <c r="C107" s="3" t="s">
        <v>400</v>
      </c>
      <c r="D107" s="3" t="s">
        <v>392</v>
      </c>
      <c r="E107" s="3" t="s">
        <v>207</v>
      </c>
      <c r="F107" s="1" t="s">
        <v>401</v>
      </c>
      <c r="G107" s="12">
        <f>'Index CPR'!J107*100/'Index CPR'!G107</f>
        <v>0.46003925150106428</v>
      </c>
      <c r="H107" s="12" t="str">
        <f>'What Day'!L107</f>
        <v>Outside</v>
      </c>
      <c r="I107" s="12">
        <f>'Index CPR'!U107*100/'Index CPR'!R107</f>
        <v>0.48793262852706443</v>
      </c>
      <c r="J107" s="12" t="str">
        <f>'What Day'!X107</f>
        <v>Mod Bullish</v>
      </c>
      <c r="K107" s="1" t="s">
        <v>321</v>
      </c>
    </row>
    <row r="108" spans="1:11" ht="129.6" x14ac:dyDescent="0.3">
      <c r="A108" s="40">
        <v>43396</v>
      </c>
      <c r="B108" t="s">
        <v>28</v>
      </c>
      <c r="C108" s="3" t="s">
        <v>402</v>
      </c>
      <c r="D108" s="3" t="s">
        <v>392</v>
      </c>
      <c r="E108" s="3" t="s">
        <v>200</v>
      </c>
      <c r="F108" s="1" t="s">
        <v>403</v>
      </c>
      <c r="G108" s="12">
        <f>'Index CPR'!J108*100/'Index CPR'!G108</f>
        <v>0.10124297493538513</v>
      </c>
      <c r="H108" s="12" t="str">
        <f>'What Day'!L108</f>
        <v>Bearish</v>
      </c>
      <c r="I108" s="12">
        <f>'Index CPR'!U108*100/'Index CPR'!R108</f>
        <v>4.727440992119851E-2</v>
      </c>
      <c r="J108" s="12" t="str">
        <f>'What Day'!X108</f>
        <v>Bearish</v>
      </c>
      <c r="K108" s="1" t="s">
        <v>303</v>
      </c>
    </row>
    <row r="109" spans="1:11" ht="86.4" x14ac:dyDescent="0.3">
      <c r="A109" s="40">
        <v>43397</v>
      </c>
      <c r="B109" t="s">
        <v>29</v>
      </c>
      <c r="C109" s="3" t="s">
        <v>404</v>
      </c>
      <c r="D109" s="3" t="s">
        <v>392</v>
      </c>
      <c r="E109" s="3" t="s">
        <v>405</v>
      </c>
      <c r="G109" s="12">
        <f>'Index CPR'!J109*100/'Index CPR'!G109</f>
        <v>0.10492100737221488</v>
      </c>
      <c r="H109" s="12" t="str">
        <f>'What Day'!L109</f>
        <v>Bullish</v>
      </c>
      <c r="I109" s="12">
        <f>'Index CPR'!U109*100/'Index CPR'!R109</f>
        <v>9.0551848074861663E-2</v>
      </c>
      <c r="J109" s="12" t="str">
        <f>'What Day'!X109</f>
        <v>Bullish</v>
      </c>
      <c r="K109" s="1" t="s">
        <v>321</v>
      </c>
    </row>
    <row r="110" spans="1:11" ht="57.6" x14ac:dyDescent="0.3">
      <c r="A110" s="40">
        <v>43398</v>
      </c>
      <c r="B110" s="10" t="s">
        <v>30</v>
      </c>
      <c r="C110" s="3" t="s">
        <v>406</v>
      </c>
      <c r="D110" s="3" t="s">
        <v>392</v>
      </c>
      <c r="E110" s="3" t="s">
        <v>362</v>
      </c>
      <c r="G110" s="12">
        <f>'Index CPR'!J110*100/'Index CPR'!G110</f>
        <v>1.284128175747039E-2</v>
      </c>
      <c r="H110" s="12" t="str">
        <f>'What Day'!L110</f>
        <v>Bearish</v>
      </c>
      <c r="I110" s="12">
        <f>'Index CPR'!U110*100/'Index CPR'!R110</f>
        <v>5.27575909514632E-2</v>
      </c>
      <c r="J110" s="12" t="str">
        <f>'What Day'!X110</f>
        <v>Bearish</v>
      </c>
      <c r="K110" s="1" t="s">
        <v>311</v>
      </c>
    </row>
    <row r="111" spans="1:11" ht="86.4" x14ac:dyDescent="0.3">
      <c r="A111" s="40">
        <v>43399</v>
      </c>
      <c r="B111" t="s">
        <v>26</v>
      </c>
      <c r="C111" s="3" t="s">
        <v>408</v>
      </c>
      <c r="D111" s="3" t="s">
        <v>409</v>
      </c>
      <c r="E111" s="3" t="s">
        <v>191</v>
      </c>
      <c r="F111" s="1" t="s">
        <v>407</v>
      </c>
      <c r="G111" s="12">
        <f>'Index CPR'!J111*100/'Index CPR'!G111</f>
        <v>0.24334126789420771</v>
      </c>
      <c r="H111" s="12" t="str">
        <f>'What Day'!L111</f>
        <v>Bearish</v>
      </c>
      <c r="I111" s="12">
        <f>'Index CPR'!U111*100/'Index CPR'!R111</f>
        <v>0.38472468288596823</v>
      </c>
      <c r="J111" s="12" t="str">
        <f>'What Day'!X111</f>
        <v>Bearish</v>
      </c>
      <c r="K111" s="1" t="s">
        <v>332</v>
      </c>
    </row>
    <row r="112" spans="1:11" ht="86.4" x14ac:dyDescent="0.3">
      <c r="A112" s="40">
        <v>43402</v>
      </c>
      <c r="B112" t="s">
        <v>27</v>
      </c>
      <c r="C112" s="3" t="s">
        <v>411</v>
      </c>
      <c r="D112" s="3" t="s">
        <v>412</v>
      </c>
      <c r="G112" s="12">
        <f>'Index CPR'!J112*100/'Index CPR'!G112</f>
        <v>0.67454536526276987</v>
      </c>
      <c r="H112" s="12" t="str">
        <f>'What Day'!L112</f>
        <v>Bullish</v>
      </c>
      <c r="I112" s="12">
        <f>'Index CPR'!U112*100/'Index CPR'!R112</f>
        <v>0.66018712695594894</v>
      </c>
      <c r="J112" s="12" t="str">
        <f>'What Day'!X112</f>
        <v>Bullish</v>
      </c>
      <c r="K112" s="1" t="s">
        <v>376</v>
      </c>
    </row>
    <row r="113" spans="1:13" ht="28.8" x14ac:dyDescent="0.3">
      <c r="A113" s="40">
        <v>43403</v>
      </c>
      <c r="B113" t="s">
        <v>28</v>
      </c>
      <c r="C113" s="3" t="s">
        <v>413</v>
      </c>
      <c r="D113" s="3" t="s">
        <v>414</v>
      </c>
      <c r="E113" s="3" t="s">
        <v>88</v>
      </c>
      <c r="G113" s="12">
        <f>'Index CPR'!J113*100/'Index CPR'!G113</f>
        <v>0.20760726511268834</v>
      </c>
      <c r="H113" s="12" t="str">
        <f>'What Day'!L113</f>
        <v>Mod Bullish</v>
      </c>
      <c r="I113" s="12">
        <f>'Index CPR'!U113*100/'Index CPR'!R113</f>
        <v>0.25845628490362899</v>
      </c>
      <c r="J113" s="12" t="str">
        <f>'What Day'!X113</f>
        <v>Mod Bullish</v>
      </c>
      <c r="K113" s="1" t="s">
        <v>321</v>
      </c>
    </row>
    <row r="114" spans="1:13" ht="57.6" x14ac:dyDescent="0.3">
      <c r="A114" s="40">
        <v>43404</v>
      </c>
      <c r="B114" t="s">
        <v>29</v>
      </c>
      <c r="C114" s="3" t="s">
        <v>452</v>
      </c>
      <c r="D114" s="3" t="s">
        <v>414</v>
      </c>
      <c r="E114" s="3" t="s">
        <v>124</v>
      </c>
      <c r="F114" s="1" t="s">
        <v>451</v>
      </c>
      <c r="G114" s="12">
        <f>'Index CPR'!J114*100/'Index CPR'!G114</f>
        <v>0.88093318699677281</v>
      </c>
      <c r="H114" s="12" t="str">
        <f>'What Day'!L114</f>
        <v>Bullish</v>
      </c>
      <c r="I114" s="12">
        <f>'Index CPR'!U114*100/'Index CPR'!R114</f>
        <v>0.77033608474030602</v>
      </c>
      <c r="J114" s="12" t="str">
        <f>'What Day'!X114</f>
        <v>Mod Bullish</v>
      </c>
      <c r="K114" s="1" t="s">
        <v>376</v>
      </c>
    </row>
    <row r="115" spans="1:13" ht="57.6" x14ac:dyDescent="0.3">
      <c r="A115" s="40">
        <v>43405</v>
      </c>
      <c r="B115" s="10" t="s">
        <v>30</v>
      </c>
      <c r="C115" s="3" t="s">
        <v>453</v>
      </c>
      <c r="D115" s="3" t="s">
        <v>414</v>
      </c>
      <c r="E115" s="3" t="s">
        <v>88</v>
      </c>
      <c r="F115" s="1" t="s">
        <v>399</v>
      </c>
      <c r="G115" s="12">
        <f>'Index CPR'!J115*100/'Index CPR'!G115</f>
        <v>7.3481633602586874E-2</v>
      </c>
      <c r="H115" s="12" t="str">
        <f>'What Day'!L115</f>
        <v>Bullish</v>
      </c>
      <c r="I115" s="12">
        <f>'Index CPR'!U115*100/'Index CPR'!R115</f>
        <v>0.15325352285358956</v>
      </c>
      <c r="J115" s="12" t="str">
        <f>'What Day'!X115</f>
        <v>Bullish</v>
      </c>
      <c r="K115" s="1" t="s">
        <v>311</v>
      </c>
    </row>
    <row r="116" spans="1:13" ht="72" x14ac:dyDescent="0.3">
      <c r="A116" s="40">
        <v>43406</v>
      </c>
      <c r="B116" t="s">
        <v>26</v>
      </c>
      <c r="C116" s="3" t="s">
        <v>454</v>
      </c>
      <c r="D116" s="3" t="s">
        <v>455</v>
      </c>
      <c r="E116" s="3" t="s">
        <v>384</v>
      </c>
      <c r="F116" s="1" t="s">
        <v>456</v>
      </c>
      <c r="G116" s="12">
        <f>'Index CPR'!J116*100/'Index CPR'!G116</f>
        <v>0.13078138318312255</v>
      </c>
      <c r="H116" s="12" t="str">
        <f>'What Day'!L116</f>
        <v>Bullish</v>
      </c>
      <c r="I116" s="12">
        <f>'Index CPR'!U116*100/'Index CPR'!R116</f>
        <v>6.2161736012475759E-2</v>
      </c>
      <c r="J116" s="12" t="str">
        <f>'What Day'!X116</f>
        <v>Bullish</v>
      </c>
      <c r="K116" s="37" t="s">
        <v>376</v>
      </c>
      <c r="L116" s="37"/>
      <c r="M116" s="37"/>
    </row>
    <row r="117" spans="1:13" x14ac:dyDescent="0.3">
      <c r="A117" s="40">
        <v>43409</v>
      </c>
      <c r="B117" s="10" t="s">
        <v>27</v>
      </c>
      <c r="C117" s="3" t="s">
        <v>457</v>
      </c>
      <c r="D117" s="3" t="s">
        <v>457</v>
      </c>
      <c r="E117" s="3" t="s">
        <v>88</v>
      </c>
      <c r="G117" s="12">
        <f>'Index CPR'!J117*100/'Index CPR'!G117</f>
        <v>3.8656772222881927E-2</v>
      </c>
      <c r="H117" s="12" t="str">
        <f>'What Day'!L117</f>
        <v>Bearish</v>
      </c>
      <c r="I117" s="12">
        <f>'Index CPR'!U117*100/'Index CPR'!R117</f>
        <v>0.18402487580266039</v>
      </c>
      <c r="J117" s="12" t="str">
        <f>'What Day'!X117</f>
        <v>Outside</v>
      </c>
      <c r="K117" s="37" t="s">
        <v>311</v>
      </c>
      <c r="L117" s="37"/>
      <c r="M117" s="37"/>
    </row>
    <row r="118" spans="1:13" ht="43.2" x14ac:dyDescent="0.3">
      <c r="A118" s="40">
        <v>43410</v>
      </c>
      <c r="B118" s="10" t="s">
        <v>28</v>
      </c>
      <c r="C118" s="3" t="s">
        <v>458</v>
      </c>
      <c r="D118" s="3" t="s">
        <v>459</v>
      </c>
      <c r="E118" s="3" t="s">
        <v>445</v>
      </c>
      <c r="G118" s="12">
        <f>'Index CPR'!J118*100/'Index CPR'!G118</f>
        <v>0.10024761477086017</v>
      </c>
      <c r="H118" s="12" t="str">
        <f>'What Day'!L118</f>
        <v>Bullish</v>
      </c>
      <c r="I118" s="12">
        <f>'Index CPR'!U118*100/'Index CPR'!R118</f>
        <v>0.28967592911182577</v>
      </c>
      <c r="J118" s="12" t="str">
        <f>'What Day'!X118</f>
        <v>Outside</v>
      </c>
      <c r="K118" s="1" t="s">
        <v>303</v>
      </c>
    </row>
    <row r="119" spans="1:13" x14ac:dyDescent="0.3">
      <c r="A119" s="40">
        <v>43413</v>
      </c>
      <c r="B119" s="10" t="s">
        <v>26</v>
      </c>
      <c r="C119" s="3" t="s">
        <v>460</v>
      </c>
      <c r="D119" s="3" t="s">
        <v>461</v>
      </c>
      <c r="E119" s="3" t="s">
        <v>88</v>
      </c>
      <c r="G119" s="12">
        <f>'Index CPR'!J119*100/'Index CPR'!G119</f>
        <v>1.8897875878751226E-2</v>
      </c>
      <c r="H119" s="12" t="str">
        <f>'What Day'!L119</f>
        <v>Bullish</v>
      </c>
      <c r="I119" s="12">
        <f>'Index CPR'!U119*100/'Index CPR'!R119</f>
        <v>0.15610324837256565</v>
      </c>
      <c r="J119" s="12" t="str">
        <f>'What Day'!X119</f>
        <v>Bullish</v>
      </c>
      <c r="K119" s="1" t="s">
        <v>332</v>
      </c>
    </row>
    <row r="120" spans="1:13" ht="100.8" x14ac:dyDescent="0.3">
      <c r="A120" s="40">
        <v>43416</v>
      </c>
      <c r="B120" s="10" t="s">
        <v>27</v>
      </c>
      <c r="C120" s="3" t="s">
        <v>416</v>
      </c>
      <c r="D120" s="3" t="s">
        <v>415</v>
      </c>
      <c r="E120" s="3" t="s">
        <v>417</v>
      </c>
      <c r="F120" s="1" t="s">
        <v>418</v>
      </c>
      <c r="G120" s="12">
        <f>'Index CPR'!J120*100/'Index CPR'!G120</f>
        <v>0.45945539579160438</v>
      </c>
      <c r="H120" s="12" t="str">
        <f>'What Day'!L120</f>
        <v>Bearish</v>
      </c>
      <c r="I120" s="12">
        <f>'Index CPR'!U120*100/'Index CPR'!R120</f>
        <v>0.41953652131701147</v>
      </c>
      <c r="J120" s="12" t="str">
        <f>'What Day'!X120</f>
        <v>Bearish</v>
      </c>
      <c r="K120" s="1" t="s">
        <v>376</v>
      </c>
    </row>
    <row r="121" spans="1:13" ht="57.6" x14ac:dyDescent="0.3">
      <c r="A121" s="40">
        <v>43417</v>
      </c>
      <c r="B121" s="10" t="s">
        <v>28</v>
      </c>
      <c r="C121" s="3" t="s">
        <v>419</v>
      </c>
      <c r="D121" s="3" t="s">
        <v>392</v>
      </c>
      <c r="E121" s="3" t="s">
        <v>420</v>
      </c>
      <c r="G121" s="12">
        <f>'Index CPR'!J121*100/'Index CPR'!G121</f>
        <v>0.40544857096773407</v>
      </c>
      <c r="H121" s="12" t="str">
        <f>'What Day'!L121</f>
        <v>Mod Bullish</v>
      </c>
      <c r="I121" s="12">
        <f>'Index CPR'!U121*100/'Index CPR'!R121</f>
        <v>0.46283511360997698</v>
      </c>
      <c r="J121" s="12" t="str">
        <f>'What Day'!X121</f>
        <v>Outside</v>
      </c>
      <c r="K121" s="1" t="s">
        <v>321</v>
      </c>
    </row>
    <row r="122" spans="1:13" ht="72" x14ac:dyDescent="0.3">
      <c r="A122" s="40">
        <v>43418</v>
      </c>
      <c r="B122" s="10" t="s">
        <v>29</v>
      </c>
      <c r="C122" s="3" t="s">
        <v>421</v>
      </c>
      <c r="D122" s="3" t="s">
        <v>392</v>
      </c>
      <c r="E122" s="3" t="s">
        <v>245</v>
      </c>
      <c r="G122" s="12">
        <f>'Index CPR'!J122*100/'Index CPR'!G122</f>
        <v>9.9809197559265261E-2</v>
      </c>
      <c r="H122" s="12" t="str">
        <f>'What Day'!L122</f>
        <v>Bullish</v>
      </c>
      <c r="I122" s="12">
        <f>'Index CPR'!U122*100/'Index CPR'!R122</f>
        <v>1.0992274552300259E-2</v>
      </c>
      <c r="J122" s="12" t="str">
        <f>'What Day'!X122</f>
        <v>Bullish</v>
      </c>
      <c r="K122" s="1" t="s">
        <v>332</v>
      </c>
    </row>
    <row r="123" spans="1:13" ht="72" x14ac:dyDescent="0.3">
      <c r="A123" s="40">
        <v>43419</v>
      </c>
      <c r="B123" s="10" t="s">
        <v>30</v>
      </c>
      <c r="C123" s="3" t="s">
        <v>422</v>
      </c>
      <c r="D123" s="3" t="s">
        <v>423</v>
      </c>
      <c r="E123" s="3" t="s">
        <v>424</v>
      </c>
      <c r="G123" s="12">
        <f>'Index CPR'!J123*100/'Index CPR'!G123</f>
        <v>9.2392687778703228E-2</v>
      </c>
      <c r="H123" s="12" t="str">
        <f>'What Day'!L123</f>
        <v>Bullish</v>
      </c>
      <c r="I123" s="12">
        <f>'Index CPR'!U123*100/'Index CPR'!R123</f>
        <v>0.49167300095353472</v>
      </c>
      <c r="J123" s="12" t="str">
        <f>'What Day'!X123</f>
        <v>Bullish</v>
      </c>
      <c r="K123" s="1" t="s">
        <v>303</v>
      </c>
    </row>
    <row r="124" spans="1:13" x14ac:dyDescent="0.3">
      <c r="A124" s="40">
        <v>43420</v>
      </c>
      <c r="B124" s="10" t="s">
        <v>26</v>
      </c>
      <c r="C124" s="3" t="s">
        <v>427</v>
      </c>
      <c r="D124" s="3" t="s">
        <v>428</v>
      </c>
      <c r="E124" s="3" t="s">
        <v>88</v>
      </c>
      <c r="G124" s="12">
        <f>'Index CPR'!J124*100/'Index CPR'!G124</f>
        <v>0.11903088242186351</v>
      </c>
      <c r="H124" s="12" t="str">
        <f>'What Day'!L124</f>
        <v>Bullish</v>
      </c>
      <c r="I124" s="12">
        <f>'Index CPR'!U124*100/'Index CPR'!R124</f>
        <v>4.5488708190575967E-2</v>
      </c>
      <c r="J124" s="12" t="str">
        <f>'What Day'!X124</f>
        <v>Bullish</v>
      </c>
      <c r="K124" s="1" t="s">
        <v>302</v>
      </c>
    </row>
    <row r="125" spans="1:13" ht="43.2" x14ac:dyDescent="0.3">
      <c r="A125" s="40">
        <v>43423</v>
      </c>
      <c r="B125" s="10" t="s">
        <v>27</v>
      </c>
      <c r="C125" s="3" t="s">
        <v>425</v>
      </c>
      <c r="D125" s="3" t="s">
        <v>426</v>
      </c>
      <c r="E125" s="3" t="s">
        <v>88</v>
      </c>
      <c r="G125" s="12">
        <f>'Index CPR'!J125*100/'Index CPR'!G125</f>
        <v>0.19641976113124918</v>
      </c>
      <c r="H125" s="12" t="str">
        <f>'What Day'!L125</f>
        <v>Bullish</v>
      </c>
      <c r="I125" s="12">
        <f>'Index CPR'!U125*100/'Index CPR'!R125</f>
        <v>2.2754888022485906E-2</v>
      </c>
      <c r="J125" s="12" t="str">
        <f>'What Day'!X125</f>
        <v>Bullish</v>
      </c>
      <c r="K125" s="1" t="s">
        <v>302</v>
      </c>
    </row>
    <row r="126" spans="1:13" ht="43.2" x14ac:dyDescent="0.3">
      <c r="A126" s="40">
        <v>43424</v>
      </c>
      <c r="B126" s="10" t="s">
        <v>28</v>
      </c>
      <c r="C126" s="3" t="s">
        <v>429</v>
      </c>
      <c r="D126" s="3" t="s">
        <v>430</v>
      </c>
      <c r="E126" s="3" t="s">
        <v>106</v>
      </c>
      <c r="G126" s="12">
        <f>'Index CPR'!J126*100/'Index CPR'!G126</f>
        <v>0.21630631221146088</v>
      </c>
      <c r="H126" s="12" t="str">
        <f>'What Day'!L126</f>
        <v>Bearish</v>
      </c>
      <c r="I126" s="12">
        <f>'Index CPR'!U126*100/'Index CPR'!R126</f>
        <v>9.5007878002242294E-2</v>
      </c>
      <c r="J126" s="12" t="str">
        <f>'What Day'!X126</f>
        <v>Bearish</v>
      </c>
      <c r="K126" s="1" t="s">
        <v>321</v>
      </c>
    </row>
    <row r="127" spans="1:13" ht="86.4" x14ac:dyDescent="0.3">
      <c r="A127" s="40">
        <v>43425</v>
      </c>
      <c r="B127" s="10" t="s">
        <v>29</v>
      </c>
      <c r="C127" s="3" t="s">
        <v>431</v>
      </c>
      <c r="D127" s="3" t="s">
        <v>432</v>
      </c>
      <c r="E127" s="3" t="s">
        <v>143</v>
      </c>
      <c r="G127" s="12">
        <f>'Index CPR'!J127*100/'Index CPR'!G127</f>
        <v>0.10539145622407357</v>
      </c>
      <c r="H127" s="12" t="str">
        <f>'What Day'!L127</f>
        <v>Bearish</v>
      </c>
      <c r="I127" s="12">
        <f>'Index CPR'!U127*100/'Index CPR'!R127</f>
        <v>0.15445311203952475</v>
      </c>
      <c r="J127" s="12" t="str">
        <f>'What Day'!X127</f>
        <v>Bullish</v>
      </c>
      <c r="K127" s="1" t="s">
        <v>321</v>
      </c>
    </row>
    <row r="128" spans="1:13" ht="57.6" x14ac:dyDescent="0.3">
      <c r="A128" s="40">
        <v>43426</v>
      </c>
      <c r="B128" s="10" t="s">
        <v>30</v>
      </c>
      <c r="C128" s="3" t="s">
        <v>433</v>
      </c>
      <c r="D128" s="3" t="s">
        <v>434</v>
      </c>
      <c r="E128" s="3" t="s">
        <v>106</v>
      </c>
      <c r="G128" s="12">
        <f>'Index CPR'!J128*100/'Index CPR'!G128</f>
        <v>0.3305980747988122</v>
      </c>
      <c r="H128" s="12" t="str">
        <f>'What Day'!L128</f>
        <v>Bearish</v>
      </c>
      <c r="I128" s="12">
        <f>'Index CPR'!U128*100/'Index CPR'!R128</f>
        <v>0.34865930977210846</v>
      </c>
      <c r="J128" s="12" t="str">
        <f>'What Day'!X128</f>
        <v>Bearish</v>
      </c>
      <c r="K128" s="1" t="s">
        <v>321</v>
      </c>
    </row>
    <row r="129" spans="1:11" ht="57.6" x14ac:dyDescent="0.3">
      <c r="A129" s="40">
        <v>43430</v>
      </c>
      <c r="B129" s="10" t="s">
        <v>27</v>
      </c>
      <c r="C129" s="3" t="s">
        <v>436</v>
      </c>
      <c r="D129" s="3" t="s">
        <v>435</v>
      </c>
      <c r="E129" s="3" t="s">
        <v>124</v>
      </c>
      <c r="G129" s="12">
        <f>'Index CPR'!J129*100/'Index CPR'!G129</f>
        <v>0.40826737498091381</v>
      </c>
      <c r="H129" s="12" t="str">
        <f>'What Day'!L129</f>
        <v>Mod Bullish</v>
      </c>
      <c r="I129" s="12">
        <f>'Index CPR'!U129*100/'Index CPR'!R129</f>
        <v>0.39289352020793306</v>
      </c>
      <c r="J129" s="12" t="str">
        <f>'What Day'!X129</f>
        <v>Bullish</v>
      </c>
      <c r="K129" s="1" t="s">
        <v>376</v>
      </c>
    </row>
    <row r="130" spans="1:11" ht="57.6" x14ac:dyDescent="0.3">
      <c r="A130" s="40">
        <v>43431</v>
      </c>
      <c r="B130" s="10" t="s">
        <v>28</v>
      </c>
      <c r="C130" s="3" t="s">
        <v>437</v>
      </c>
      <c r="D130" s="3" t="s">
        <v>438</v>
      </c>
      <c r="E130" s="3" t="s">
        <v>88</v>
      </c>
      <c r="G130" s="12">
        <f>'Index CPR'!J130*100/'Index CPR'!G130</f>
        <v>0.24924086299256998</v>
      </c>
      <c r="H130" s="12" t="str">
        <f>'What Day'!L130</f>
        <v>Bullish</v>
      </c>
      <c r="I130" s="12">
        <f>'Index CPR'!U130*100/'Index CPR'!R130</f>
        <v>0.15946365667966572</v>
      </c>
      <c r="J130" s="12" t="str">
        <f>'What Day'!X130</f>
        <v>Bullish</v>
      </c>
      <c r="K130" s="1" t="s">
        <v>302</v>
      </c>
    </row>
    <row r="131" spans="1:11" ht="28.8" x14ac:dyDescent="0.3">
      <c r="A131" s="40">
        <v>43432</v>
      </c>
      <c r="B131" s="10" t="s">
        <v>29</v>
      </c>
      <c r="C131" s="3" t="s">
        <v>439</v>
      </c>
      <c r="D131" s="3" t="s">
        <v>440</v>
      </c>
      <c r="E131" s="3" t="s">
        <v>88</v>
      </c>
      <c r="G131" s="12">
        <f>'Index CPR'!J131*100/'Index CPR'!G131</f>
        <v>1.5534463206397838E-4</v>
      </c>
      <c r="H131" s="12" t="str">
        <f>'What Day'!L131</f>
        <v>Bullish</v>
      </c>
      <c r="I131" s="12">
        <f>'Index CPR'!U131*100/'Index CPR'!R131</f>
        <v>0.11162491009918372</v>
      </c>
      <c r="J131" s="12" t="str">
        <f>'What Day'!X131</f>
        <v>Bullish</v>
      </c>
      <c r="K131" s="1" t="s">
        <v>302</v>
      </c>
    </row>
    <row r="132" spans="1:11" ht="43.2" x14ac:dyDescent="0.3">
      <c r="A132" s="40">
        <v>43433</v>
      </c>
      <c r="B132" s="10" t="s">
        <v>30</v>
      </c>
      <c r="C132" s="3" t="s">
        <v>441</v>
      </c>
      <c r="D132" s="3" t="s">
        <v>440</v>
      </c>
      <c r="E132" s="3" t="s">
        <v>442</v>
      </c>
      <c r="G132" s="12">
        <f>'Index CPR'!J132*100/'Index CPR'!G132</f>
        <v>0.15988144176163632</v>
      </c>
      <c r="H132" s="12" t="str">
        <f>'What Day'!L132</f>
        <v>Bullish</v>
      </c>
      <c r="I132" s="12">
        <f>'Index CPR'!U132*100/'Index CPR'!R132</f>
        <v>0.37046466427804459</v>
      </c>
      <c r="J132" s="12" t="str">
        <f>'What Day'!X132</f>
        <v>Bullish</v>
      </c>
      <c r="K132" s="1" t="s">
        <v>376</v>
      </c>
    </row>
    <row r="133" spans="1:11" ht="43.2" x14ac:dyDescent="0.3">
      <c r="A133" s="40">
        <v>43434</v>
      </c>
      <c r="B133" s="10" t="s">
        <v>26</v>
      </c>
      <c r="C133" s="3" t="s">
        <v>443</v>
      </c>
      <c r="D133" s="3" t="s">
        <v>444</v>
      </c>
      <c r="E133" s="3" t="s">
        <v>445</v>
      </c>
      <c r="G133" s="12">
        <f>'Index CPR'!J133*100/'Index CPR'!G133</f>
        <v>1.2410255467427057E-2</v>
      </c>
      <c r="H133" s="12" t="str">
        <f>'What Day'!L133</f>
        <v>Bullish</v>
      </c>
      <c r="I133" s="12">
        <f>'Index CPR'!U133*100/'Index CPR'!R133</f>
        <v>6.4111665905070891E-2</v>
      </c>
      <c r="J133" s="12" t="str">
        <f>'What Day'!X133</f>
        <v>Inside</v>
      </c>
      <c r="K133" s="1" t="s">
        <v>303</v>
      </c>
    </row>
    <row r="134" spans="1:11" ht="72" x14ac:dyDescent="0.3">
      <c r="A134" s="40">
        <v>43437</v>
      </c>
      <c r="B134" s="42" t="s">
        <v>27</v>
      </c>
      <c r="C134" s="3" t="s">
        <v>446</v>
      </c>
      <c r="D134" s="3" t="s">
        <v>447</v>
      </c>
      <c r="E134" s="3" t="s">
        <v>445</v>
      </c>
      <c r="G134" s="12">
        <f>'Index CPR'!J134*100/'Index CPR'!G134</f>
        <v>5.8309841048311613E-2</v>
      </c>
      <c r="H134" s="12" t="str">
        <f>'What Day'!L134</f>
        <v>Bullish</v>
      </c>
      <c r="I134" s="12">
        <f>'Index CPR'!U134*100/'Index CPR'!R134</f>
        <v>0.14085414748227912</v>
      </c>
      <c r="J134" s="12" t="str">
        <f>'What Day'!X134</f>
        <v>Mod Bullish</v>
      </c>
      <c r="K134" s="1" t="s">
        <v>303</v>
      </c>
    </row>
    <row r="135" spans="1:11" ht="28.8" x14ac:dyDescent="0.3">
      <c r="A135" s="40">
        <v>43438</v>
      </c>
      <c r="B135" s="42" t="s">
        <v>28</v>
      </c>
      <c r="C135" s="3" t="s">
        <v>448</v>
      </c>
      <c r="D135" s="3" t="s">
        <v>449</v>
      </c>
      <c r="E135" s="3" t="s">
        <v>88</v>
      </c>
      <c r="G135" s="12">
        <f>'Index CPR'!J135*100/'Index CPR'!G135</f>
        <v>4.510060195495294E-2</v>
      </c>
      <c r="H135" s="12" t="str">
        <f>'What Day'!L135</f>
        <v>Bearish</v>
      </c>
      <c r="I135" s="12">
        <f>'Index CPR'!U135*100/'Index CPR'!R135</f>
        <v>0.12590052548971734</v>
      </c>
      <c r="J135" s="12" t="str">
        <f>'What Day'!X135</f>
        <v>Bearish</v>
      </c>
      <c r="K135" s="1" t="s">
        <v>302</v>
      </c>
    </row>
    <row r="136" spans="1:11" ht="43.2" x14ac:dyDescent="0.3">
      <c r="A136" s="40">
        <v>43439</v>
      </c>
      <c r="B136" s="42" t="s">
        <v>29</v>
      </c>
      <c r="C136" s="3" t="s">
        <v>450</v>
      </c>
      <c r="D136" s="3" t="s">
        <v>449</v>
      </c>
      <c r="E136" s="3" t="s">
        <v>88</v>
      </c>
      <c r="G136" s="12">
        <f>'Index CPR'!J136*100/'Index CPR'!G136</f>
        <v>9.8912274085821532E-3</v>
      </c>
      <c r="H136" s="12" t="str">
        <f>'What Day'!L136</f>
        <v>Bearish</v>
      </c>
      <c r="I136" s="12">
        <f>'Index CPR'!U136*100/'Index CPR'!R136</f>
        <v>3.9954466984789203E-2</v>
      </c>
      <c r="J136" s="12" t="str">
        <f>'What Day'!X136</f>
        <v>Bearish</v>
      </c>
      <c r="K136" s="1" t="s">
        <v>302</v>
      </c>
    </row>
    <row r="137" spans="1:11" ht="86.4" x14ac:dyDescent="0.3">
      <c r="A137" s="40">
        <v>43440</v>
      </c>
      <c r="B137" s="42" t="s">
        <v>30</v>
      </c>
      <c r="C137" s="3" t="s">
        <v>462</v>
      </c>
      <c r="D137" s="3" t="s">
        <v>463</v>
      </c>
      <c r="E137" s="3" t="s">
        <v>191</v>
      </c>
      <c r="G137" s="12">
        <f>'Index CPR'!J137*100/'Index CPR'!G137</f>
        <v>0.34031032164966579</v>
      </c>
      <c r="H137" s="12" t="str">
        <f>'What Day'!L137</f>
        <v>Bearish</v>
      </c>
      <c r="I137" s="12">
        <f>'Index CPR'!U137*100/'Index CPR'!R137</f>
        <v>0.14325164072362379</v>
      </c>
      <c r="J137" s="12" t="str">
        <f>'What Day'!X137</f>
        <v>Bearish</v>
      </c>
      <c r="K137" s="1" t="s">
        <v>321</v>
      </c>
    </row>
    <row r="138" spans="1:11" ht="72" x14ac:dyDescent="0.3">
      <c r="A138" s="40">
        <v>43441</v>
      </c>
      <c r="B138" s="42" t="s">
        <v>26</v>
      </c>
      <c r="C138" s="3" t="s">
        <v>464</v>
      </c>
      <c r="D138" s="3" t="s">
        <v>465</v>
      </c>
      <c r="E138" s="3" t="s">
        <v>442</v>
      </c>
      <c r="F138" s="1" t="s">
        <v>466</v>
      </c>
      <c r="G138" s="12">
        <f>'Index CPR'!J138*100/'Index CPR'!G138</f>
        <v>0.26095707178037214</v>
      </c>
      <c r="H138" s="12" t="str">
        <f>'What Day'!L138</f>
        <v>Mod Bullish</v>
      </c>
      <c r="I138" s="12">
        <f>'Index CPR'!U138*100/'Index CPR'!R138</f>
        <v>0.34814938727973094</v>
      </c>
      <c r="J138" s="12" t="str">
        <f>'What Day'!X138</f>
        <v>Bullish</v>
      </c>
      <c r="K138" s="1" t="s">
        <v>321</v>
      </c>
    </row>
    <row r="139" spans="1:11" ht="28.8" x14ac:dyDescent="0.3">
      <c r="A139" s="40">
        <v>43444</v>
      </c>
      <c r="B139" s="10" t="s">
        <v>27</v>
      </c>
      <c r="C139" s="3" t="s">
        <v>467</v>
      </c>
      <c r="D139" s="3" t="s">
        <v>468</v>
      </c>
      <c r="E139" s="3" t="s">
        <v>88</v>
      </c>
      <c r="G139" s="12">
        <f>'Index CPR'!J139*100/'Index CPR'!G139</f>
        <v>0.18050741936251838</v>
      </c>
      <c r="H139" s="12" t="str">
        <f>'What Day'!L139</f>
        <v>Bearish</v>
      </c>
      <c r="I139" s="12">
        <f>'Index CPR'!U139*100/'Index CPR'!R139</f>
        <v>0.25843561749741895</v>
      </c>
      <c r="J139" s="12" t="str">
        <f>'What Day'!X139</f>
        <v>Bearish</v>
      </c>
      <c r="K139" s="1" t="s">
        <v>332</v>
      </c>
    </row>
    <row r="140" spans="1:11" ht="43.2" x14ac:dyDescent="0.3">
      <c r="A140" s="40">
        <v>43445</v>
      </c>
      <c r="B140" s="10" t="s">
        <v>28</v>
      </c>
      <c r="C140" s="3" t="s">
        <v>469</v>
      </c>
      <c r="D140" s="3" t="s">
        <v>470</v>
      </c>
      <c r="E140" s="3" t="s">
        <v>475</v>
      </c>
      <c r="F140" s="1" t="s">
        <v>477</v>
      </c>
      <c r="G140" s="12">
        <f>'Index CPR'!J140*100/'Index CPR'!G140</f>
        <v>0.62734199995866247</v>
      </c>
      <c r="H140" s="12" t="str">
        <f>'What Day'!L140</f>
        <v>Mod Bearish</v>
      </c>
      <c r="I140" s="12">
        <f>'Index CPR'!U140*100/'Index CPR'!R140</f>
        <v>0.64104166867009982</v>
      </c>
      <c r="J140" s="12" t="str">
        <f>'What Day'!X140</f>
        <v>Bearish</v>
      </c>
      <c r="K140" s="1" t="s">
        <v>321</v>
      </c>
    </row>
    <row r="141" spans="1:11" ht="72" x14ac:dyDescent="0.3">
      <c r="A141" s="40">
        <v>43446</v>
      </c>
      <c r="B141" s="10" t="s">
        <v>29</v>
      </c>
      <c r="C141" s="3" t="s">
        <v>471</v>
      </c>
      <c r="D141" s="3" t="s">
        <v>440</v>
      </c>
      <c r="E141" s="3" t="s">
        <v>24</v>
      </c>
      <c r="F141" s="43" t="s">
        <v>472</v>
      </c>
      <c r="G141" s="12">
        <f>'Index CPR'!J141*100/'Index CPR'!G141</f>
        <v>0.50607476927108108</v>
      </c>
      <c r="H141" s="12" t="str">
        <f>'What Day'!L141</f>
        <v>Bullish</v>
      </c>
      <c r="I141" s="12">
        <f>'Index CPR'!U141*100/'Index CPR'!R141</f>
        <v>0.50326098026813693</v>
      </c>
      <c r="J141" s="12" t="str">
        <f>'What Day'!X141</f>
        <v>Bullish</v>
      </c>
      <c r="K141" s="1" t="s">
        <v>376</v>
      </c>
    </row>
    <row r="142" spans="1:11" ht="28.8" x14ac:dyDescent="0.3">
      <c r="A142" s="40">
        <v>43447</v>
      </c>
      <c r="B142" s="10" t="s">
        <v>30</v>
      </c>
      <c r="C142" s="3" t="s">
        <v>311</v>
      </c>
      <c r="D142" s="3" t="s">
        <v>311</v>
      </c>
      <c r="E142" s="3" t="s">
        <v>88</v>
      </c>
      <c r="F142" s="1" t="s">
        <v>473</v>
      </c>
      <c r="G142" s="12">
        <f>'Index CPR'!J142*100/'Index CPR'!G142</f>
        <v>1.5441797548780294E-2</v>
      </c>
      <c r="H142" s="12" t="str">
        <f>'What Day'!L142</f>
        <v>Bullish</v>
      </c>
      <c r="I142" s="12">
        <f>'Index CPR'!U142*100/'Index CPR'!R142</f>
        <v>5.2676402276259374E-2</v>
      </c>
      <c r="J142" s="12" t="str">
        <f>'What Day'!X142</f>
        <v>Bullish</v>
      </c>
      <c r="K142" s="1" t="s">
        <v>311</v>
      </c>
    </row>
    <row r="143" spans="1:11" x14ac:dyDescent="0.3">
      <c r="A143" s="40">
        <v>43448</v>
      </c>
      <c r="B143" s="10" t="s">
        <v>26</v>
      </c>
      <c r="C143" s="3" t="s">
        <v>311</v>
      </c>
      <c r="D143" s="3" t="s">
        <v>311</v>
      </c>
      <c r="E143" s="3" t="s">
        <v>88</v>
      </c>
      <c r="G143" s="12">
        <f>'Index CPR'!J143*100/'Index CPR'!G143</f>
        <v>0.13297995570425797</v>
      </c>
      <c r="H143" s="12" t="str">
        <f>'What Day'!L143</f>
        <v>Outside</v>
      </c>
      <c r="I143" s="12">
        <f>'Index CPR'!U143*100/'Index CPR'!R143</f>
        <v>1.2800167023542254E-2</v>
      </c>
      <c r="J143" s="12" t="str">
        <f>'What Day'!X143</f>
        <v>Mod Bearish</v>
      </c>
      <c r="K143" s="1" t="s">
        <v>311</v>
      </c>
    </row>
    <row r="144" spans="1:11" ht="57.6" x14ac:dyDescent="0.3">
      <c r="A144" s="40">
        <v>43451</v>
      </c>
      <c r="B144" s="42" t="s">
        <v>27</v>
      </c>
      <c r="C144" s="3" t="s">
        <v>474</v>
      </c>
      <c r="D144" s="3" t="s">
        <v>440</v>
      </c>
      <c r="E144" s="3" t="s">
        <v>442</v>
      </c>
      <c r="G144" s="12">
        <f>'Index CPR'!J144*100/'Index CPR'!G144</f>
        <v>9.6526427556916108E-2</v>
      </c>
      <c r="H144" s="12" t="str">
        <f>'What Day'!L144</f>
        <v>Bullish</v>
      </c>
      <c r="I144" s="12">
        <f>'Index CPR'!U144*100/'Index CPR'!R144</f>
        <v>8.842147900978542E-2</v>
      </c>
      <c r="J144" s="12" t="str">
        <f>'What Day'!X144</f>
        <v>Bullish</v>
      </c>
      <c r="K144" s="1" t="s">
        <v>321</v>
      </c>
    </row>
    <row r="145" spans="1:11" ht="57.6" x14ac:dyDescent="0.3">
      <c r="A145" s="40">
        <v>43452</v>
      </c>
      <c r="B145" s="42" t="s">
        <v>28</v>
      </c>
      <c r="C145" s="3" t="s">
        <v>476</v>
      </c>
      <c r="D145" s="3" t="s">
        <v>476</v>
      </c>
      <c r="E145" s="3" t="s">
        <v>475</v>
      </c>
      <c r="F145" s="1" t="s">
        <v>477</v>
      </c>
      <c r="G145" s="12">
        <f>'Index CPR'!J145*100/'Index CPR'!G145</f>
        <v>0.253957945299496</v>
      </c>
      <c r="H145" s="12" t="str">
        <f>'What Day'!L145</f>
        <v>Outside</v>
      </c>
      <c r="I145" s="12">
        <f>'Index CPR'!U145*100/'Index CPR'!R145</f>
        <v>0.36755676015737682</v>
      </c>
      <c r="J145" s="12" t="str">
        <f>'What Day'!X145</f>
        <v>Bullish</v>
      </c>
      <c r="K145" s="1" t="s">
        <v>376</v>
      </c>
    </row>
    <row r="146" spans="1:11" ht="72" x14ac:dyDescent="0.3">
      <c r="A146" s="40">
        <v>43453</v>
      </c>
      <c r="B146" s="42" t="s">
        <v>29</v>
      </c>
      <c r="C146" s="3" t="s">
        <v>478</v>
      </c>
      <c r="D146" s="3" t="s">
        <v>440</v>
      </c>
      <c r="E146" s="3" t="s">
        <v>209</v>
      </c>
      <c r="F146" s="1" t="s">
        <v>479</v>
      </c>
      <c r="G146" s="12">
        <f>'Index CPR'!J146*100/'Index CPR'!G146</f>
        <v>6.5236333444321629E-2</v>
      </c>
      <c r="H146" s="12" t="str">
        <f>'What Day'!L146</f>
        <v>Bullish</v>
      </c>
      <c r="I146" s="12">
        <f>'Index CPR'!U146*100/'Index CPR'!R146</f>
        <v>2.216738390060085E-2</v>
      </c>
      <c r="J146" s="12" t="str">
        <f>'What Day'!X146</f>
        <v>Bullish</v>
      </c>
      <c r="K146" s="1" t="s">
        <v>321</v>
      </c>
    </row>
    <row r="147" spans="1:11" x14ac:dyDescent="0.3">
      <c r="A147" s="40">
        <v>43454</v>
      </c>
      <c r="B147" s="42" t="s">
        <v>30</v>
      </c>
      <c r="G147" s="12">
        <f>'Index CPR'!J147*100/'Index CPR'!G147</f>
        <v>0.18539807222599713</v>
      </c>
      <c r="H147" s="12" t="str">
        <f>'What Day'!L147</f>
        <v>Bearish</v>
      </c>
      <c r="I147" s="12">
        <f>'Index CPR'!U147*100/'Index CPR'!R147</f>
        <v>0.19175032784896942</v>
      </c>
      <c r="J147" s="12" t="str">
        <f>'What Day'!X147</f>
        <v>Bearish</v>
      </c>
      <c r="K147" s="1" t="s">
        <v>302</v>
      </c>
    </row>
    <row r="148" spans="1:11" x14ac:dyDescent="0.3">
      <c r="A148" s="40">
        <v>43455</v>
      </c>
      <c r="B148" s="42" t="s">
        <v>26</v>
      </c>
      <c r="G148" s="12">
        <f>'Index CPR'!J148*100/'Index CPR'!G148</f>
        <v>0.59865110933778432</v>
      </c>
      <c r="H148" s="12" t="str">
        <f>'What Day'!L148</f>
        <v>Bearish</v>
      </c>
      <c r="I148" s="12">
        <f>'Index CPR'!U148*100/'Index CPR'!R148</f>
        <v>0.55870918317307039</v>
      </c>
      <c r="J148" s="12" t="str">
        <f>'What Day'!X148</f>
        <v>Bearish</v>
      </c>
      <c r="K148" s="1" t="s">
        <v>376</v>
      </c>
    </row>
    <row r="149" spans="1:11" x14ac:dyDescent="0.3">
      <c r="A149" s="40">
        <v>43458</v>
      </c>
      <c r="B149" s="42" t="s">
        <v>27</v>
      </c>
      <c r="G149" s="12">
        <f>'Index CPR'!J149*100/'Index CPR'!G149</f>
        <v>0.32575116723605552</v>
      </c>
      <c r="H149" s="12" t="str">
        <f>'What Day'!L149</f>
        <v>Bearish</v>
      </c>
      <c r="I149" s="12">
        <f>'Index CPR'!U149*100/'Index CPR'!R149</f>
        <v>0.22694862408507546</v>
      </c>
      <c r="J149" s="12" t="str">
        <f>'What Day'!X149</f>
        <v>Bearish</v>
      </c>
      <c r="K149" s="1" t="s">
        <v>302</v>
      </c>
    </row>
    <row r="150" spans="1:11" x14ac:dyDescent="0.3">
      <c r="A150" s="40">
        <v>43460</v>
      </c>
      <c r="B150" s="42" t="s">
        <v>29</v>
      </c>
      <c r="G150" s="12">
        <f>'Index CPR'!J150*100/'Index CPR'!G150</f>
        <v>0.5549498780141181</v>
      </c>
      <c r="H150" s="12" t="str">
        <f>'What Day'!L150</f>
        <v>Mod Bearish</v>
      </c>
      <c r="I150" s="12">
        <f>'Index CPR'!U150*100/'Index CPR'!R150</f>
        <v>0.66683991490114292</v>
      </c>
      <c r="J150" s="12" t="str">
        <f>'What Day'!X150</f>
        <v>Outside</v>
      </c>
      <c r="K150" s="1" t="s">
        <v>376</v>
      </c>
    </row>
    <row r="151" spans="1:11" x14ac:dyDescent="0.3">
      <c r="A151" s="40">
        <v>43461</v>
      </c>
      <c r="B151" s="42" t="s">
        <v>30</v>
      </c>
      <c r="G151" s="12">
        <f>'Index CPR'!J151*100/'Index CPR'!G151</f>
        <v>0.12060490851167759</v>
      </c>
      <c r="H151" s="12" t="str">
        <f>'What Day'!L151</f>
        <v>Bullish</v>
      </c>
      <c r="I151" s="12">
        <f>'Index CPR'!U151*100/'Index CPR'!R151</f>
        <v>0.40505856953000741</v>
      </c>
      <c r="J151" s="12" t="str">
        <f>'What Day'!X151</f>
        <v>Bullish</v>
      </c>
      <c r="K151" s="1" t="s">
        <v>302</v>
      </c>
    </row>
    <row r="152" spans="1:11" x14ac:dyDescent="0.3">
      <c r="A152" s="40">
        <v>43462</v>
      </c>
      <c r="B152" s="42" t="s">
        <v>26</v>
      </c>
      <c r="G152" s="12">
        <f>'Index CPR'!J152*100/'Index CPR'!G152</f>
        <v>2.7785751896260199E-2</v>
      </c>
      <c r="H152" s="12" t="str">
        <f>'What Day'!L152</f>
        <v>Bullish</v>
      </c>
      <c r="I152" s="12">
        <f>'Index CPR'!U152*100/'Index CPR'!R152</f>
        <v>3.1335134796323274E-3</v>
      </c>
      <c r="J152" s="12" t="str">
        <f>'What Day'!X152</f>
        <v>Bullish</v>
      </c>
      <c r="K152" s="1" t="s">
        <v>332</v>
      </c>
    </row>
    <row r="153" spans="1:11" ht="28.8" x14ac:dyDescent="0.3">
      <c r="A153" s="40">
        <v>43465</v>
      </c>
      <c r="B153" s="10" t="s">
        <v>27</v>
      </c>
      <c r="G153" s="12">
        <f>'Index CPR'!J153*100/'Index CPR'!G153</f>
        <v>0.15824481529935219</v>
      </c>
      <c r="H153" s="12" t="str">
        <f>'What Day'!L153</f>
        <v>Bullish</v>
      </c>
      <c r="I153" s="12">
        <f>'Index CPR'!U153*100/'Index CPR'!R153</f>
        <v>8.7183958151716159E-2</v>
      </c>
      <c r="J153" s="12" t="str">
        <f>'What Day'!X153</f>
        <v>Bullish</v>
      </c>
      <c r="K153" s="1" t="s">
        <v>303</v>
      </c>
    </row>
    <row r="154" spans="1:11" x14ac:dyDescent="0.3">
      <c r="A154" s="40">
        <v>43466</v>
      </c>
      <c r="B154" s="10" t="s">
        <v>28</v>
      </c>
      <c r="G154" s="12">
        <f>'Index CPR'!J154*100/'Index CPR'!G154</f>
        <v>0.27419671086495201</v>
      </c>
      <c r="H154" s="12" t="str">
        <f>'What Day'!L154</f>
        <v>Outside</v>
      </c>
      <c r="I154" s="12">
        <f>'Index CPR'!U154*100/'Index CPR'!R154</f>
        <v>0.40956965861050759</v>
      </c>
      <c r="J154" s="12" t="str">
        <f>'What Day'!X154</f>
        <v>Bullish</v>
      </c>
      <c r="K154" s="1" t="s">
        <v>321</v>
      </c>
    </row>
    <row r="155" spans="1:11" x14ac:dyDescent="0.3">
      <c r="A155" s="40">
        <v>43467</v>
      </c>
      <c r="B155" s="10" t="s">
        <v>29</v>
      </c>
      <c r="G155" s="12">
        <f>'Index CPR'!J155*100/'Index CPR'!G155</f>
        <v>0.14002448886436775</v>
      </c>
      <c r="H155" s="12" t="str">
        <f>'What Day'!L155</f>
        <v>Bearish</v>
      </c>
      <c r="I155" s="12">
        <f>'Index CPR'!U155*100/'Index CPR'!R155</f>
        <v>0.15401130559332654</v>
      </c>
      <c r="J155" s="12" t="str">
        <f>'What Day'!X155</f>
        <v>Mod Bearish</v>
      </c>
      <c r="K155" s="1" t="s">
        <v>321</v>
      </c>
    </row>
    <row r="156" spans="1:11" x14ac:dyDescent="0.3">
      <c r="A156" s="40">
        <v>43468</v>
      </c>
      <c r="B156" s="10" t="s">
        <v>30</v>
      </c>
      <c r="G156" s="12">
        <f>'Index CPR'!J156*100/'Index CPR'!G156</f>
        <v>0.40687392973957776</v>
      </c>
      <c r="H156" s="12" t="str">
        <f>'What Day'!L156</f>
        <v>Bearish</v>
      </c>
      <c r="I156" s="12">
        <f>'Index CPR'!U156*100/'Index CPR'!R156</f>
        <v>0.25928045204206607</v>
      </c>
      <c r="J156" s="12" t="str">
        <f>'What Day'!X156</f>
        <v>Bearish</v>
      </c>
      <c r="K156" s="1" t="s">
        <v>376</v>
      </c>
    </row>
    <row r="157" spans="1:11" x14ac:dyDescent="0.3">
      <c r="A157" s="40">
        <v>43469</v>
      </c>
      <c r="B157" s="10" t="s">
        <v>26</v>
      </c>
      <c r="G157" s="12">
        <f>'Index CPR'!J157*100/'Index CPR'!G157</f>
        <v>0.26482184499820505</v>
      </c>
      <c r="H157" s="12" t="str">
        <f>'What Day'!L157</f>
        <v>Mod Bearish</v>
      </c>
      <c r="I157" s="12">
        <f>'Index CPR'!U157*100/'Index CPR'!R157</f>
        <v>0.23269071055439852</v>
      </c>
      <c r="J157" s="12" t="str">
        <f>'What Day'!X157</f>
        <v>Bullish</v>
      </c>
    </row>
    <row r="158" spans="1:11" x14ac:dyDescent="0.3">
      <c r="A158" s="40">
        <v>43472</v>
      </c>
      <c r="B158" s="10" t="s">
        <v>27</v>
      </c>
      <c r="G158" s="12">
        <f>'Index CPR'!J158*100/'Index CPR'!G158</f>
        <v>0.1313435049864288</v>
      </c>
      <c r="H158" s="12" t="str">
        <f>'What Day'!L158</f>
        <v>Bullish</v>
      </c>
      <c r="I158" s="12">
        <f>'Index CPR'!U158*100/'Index CPR'!R158</f>
        <v>0.18065630944447369</v>
      </c>
      <c r="J158" s="12" t="str">
        <f>'What Day'!X158</f>
        <v>Bullish</v>
      </c>
      <c r="K158" s="1" t="s">
        <v>302</v>
      </c>
    </row>
    <row r="159" spans="1:11" x14ac:dyDescent="0.3">
      <c r="A159" s="40">
        <v>43473</v>
      </c>
      <c r="B159" s="10" t="s">
        <v>28</v>
      </c>
      <c r="G159" s="12">
        <f>'Index CPR'!J159*100/'Index CPR'!G159</f>
        <v>0.16257725123902889</v>
      </c>
      <c r="H159" s="12" t="str">
        <f>'What Day'!L159</f>
        <v>Outside</v>
      </c>
      <c r="I159" s="12">
        <f>'Index CPR'!U159*100/'Index CPR'!R159</f>
        <v>0.38272140278066791</v>
      </c>
      <c r="J159" s="12" t="str">
        <f>'What Day'!X159</f>
        <v>Mod Bullish</v>
      </c>
      <c r="K159" s="1" t="s">
        <v>376</v>
      </c>
    </row>
    <row r="160" spans="1:11" x14ac:dyDescent="0.3">
      <c r="A160" s="40">
        <v>43474</v>
      </c>
      <c r="B160" s="10" t="s">
        <v>29</v>
      </c>
      <c r="G160" s="12">
        <f>'Index CPR'!J160*100/'Index CPR'!G160</f>
        <v>0.27867633360480226</v>
      </c>
      <c r="H160" s="12" t="str">
        <f>'What Day'!L160</f>
        <v>Bullish</v>
      </c>
      <c r="I160" s="12">
        <f>'Index CPR'!U160*100/'Index CPR'!R160</f>
        <v>0.3340196309677525</v>
      </c>
      <c r="J160" s="12" t="str">
        <f>'What Day'!X160</f>
        <v>Bullish</v>
      </c>
      <c r="K160" s="1" t="s">
        <v>302</v>
      </c>
    </row>
    <row r="161" spans="1:11" x14ac:dyDescent="0.3">
      <c r="A161" s="40">
        <v>43475</v>
      </c>
      <c r="B161" s="10" t="s">
        <v>30</v>
      </c>
      <c r="G161" s="12">
        <f>'Index CPR'!J161*100/'Index CPR'!G161</f>
        <v>5.5260099591323782E-2</v>
      </c>
      <c r="H161" s="12" t="str">
        <f>'What Day'!L161</f>
        <v>Inside</v>
      </c>
      <c r="I161" s="12">
        <f>'Index CPR'!U161*100/'Index CPR'!R161</f>
        <v>0.17484525016831978</v>
      </c>
      <c r="J161" s="12" t="str">
        <f>'What Day'!X161</f>
        <v>Mod Bearish</v>
      </c>
      <c r="K161" s="1" t="s">
        <v>311</v>
      </c>
    </row>
    <row r="162" spans="1:11" x14ac:dyDescent="0.3">
      <c r="A162" s="40">
        <v>43476</v>
      </c>
      <c r="B162" s="10" t="s">
        <v>26</v>
      </c>
      <c r="G162" s="12">
        <f>'Index CPR'!J162*100/'Index CPR'!G162</f>
        <v>1.0807639457327447E-3</v>
      </c>
      <c r="H162" s="12" t="str">
        <f>'What Day'!L162</f>
        <v>Bearish</v>
      </c>
      <c r="I162" s="12">
        <f>'Index CPR'!U162*100/'Index CPR'!R162</f>
        <v>0.10564131921871336</v>
      </c>
      <c r="J162" s="12" t="str">
        <f>'What Day'!X162</f>
        <v>Bearish</v>
      </c>
      <c r="K162" s="1" t="s">
        <v>376</v>
      </c>
    </row>
    <row r="163" spans="1:11" x14ac:dyDescent="0.3">
      <c r="A163" s="40">
        <v>43479</v>
      </c>
      <c r="B163" s="10" t="s">
        <v>27</v>
      </c>
      <c r="G163" s="12">
        <f>'Index CPR'!J163*100/'Index CPR'!G163</f>
        <v>7.8013645408610333E-2</v>
      </c>
      <c r="H163" s="12" t="str">
        <f>'What Day'!L163</f>
        <v>Bearish</v>
      </c>
      <c r="I163" s="12">
        <f>'Index CPR'!U163*100/'Index CPR'!R163</f>
        <v>9.2275445259569266E-2</v>
      </c>
      <c r="J163" s="12" t="str">
        <f>'What Day'!X163</f>
        <v>Bearish</v>
      </c>
      <c r="K163" s="1" t="s">
        <v>332</v>
      </c>
    </row>
    <row r="164" spans="1:11" x14ac:dyDescent="0.3">
      <c r="A164" s="40">
        <v>43480</v>
      </c>
      <c r="B164" s="10" t="s">
        <v>28</v>
      </c>
      <c r="G164" s="12">
        <f>'Index CPR'!J164*100/'Index CPR'!G164</f>
        <v>0.30434902783365081</v>
      </c>
      <c r="H164" s="12" t="str">
        <f>'What Day'!L164</f>
        <v>Bullish</v>
      </c>
      <c r="I164" s="12">
        <f>'Index CPR'!U164*100/'Index CPR'!R164</f>
        <v>4.4848561559973604E-2</v>
      </c>
      <c r="J164" s="12" t="str">
        <f>'What Day'!X164</f>
        <v>Bullish</v>
      </c>
      <c r="K164" s="1" t="s">
        <v>376</v>
      </c>
    </row>
    <row r="165" spans="1:11" x14ac:dyDescent="0.3">
      <c r="A165" s="40">
        <v>43481</v>
      </c>
      <c r="B165" s="10" t="s">
        <v>29</v>
      </c>
      <c r="G165" s="12">
        <f>'Index CPR'!J165*100/'Index CPR'!G165</f>
        <v>7.4781276236542404E-2</v>
      </c>
      <c r="H165" s="12" t="str">
        <f>'What Day'!L165</f>
        <v>Bullish</v>
      </c>
      <c r="I165" s="12">
        <f>'Index CPR'!U165*100/'Index CPR'!R165</f>
        <v>1.1644620731053254E-2</v>
      </c>
      <c r="J165" s="12" t="str">
        <f>'What Day'!X165</f>
        <v>Bullish</v>
      </c>
      <c r="K165" s="1" t="s">
        <v>332</v>
      </c>
    </row>
    <row r="166" spans="1:11" x14ac:dyDescent="0.3">
      <c r="A166" s="40">
        <v>43482</v>
      </c>
      <c r="B166" s="10" t="s">
        <v>30</v>
      </c>
      <c r="G166" s="12">
        <f>'Index CPR'!J166*100/'Index CPR'!G166</f>
        <v>0.10740349749851497</v>
      </c>
      <c r="H166" s="12" t="str">
        <f>'What Day'!L166</f>
        <v>Mod Bearish</v>
      </c>
      <c r="I166" s="12">
        <f>'Index CPR'!U166*100/'Index CPR'!R166</f>
        <v>0.13434300752527317</v>
      </c>
      <c r="J166" s="12" t="str">
        <f>'What Day'!X166</f>
        <v>Outside</v>
      </c>
      <c r="K166" s="1" t="s">
        <v>376</v>
      </c>
    </row>
    <row r="167" spans="1:11" x14ac:dyDescent="0.3">
      <c r="A167" s="40">
        <v>43483</v>
      </c>
      <c r="B167" s="10" t="s">
        <v>26</v>
      </c>
      <c r="G167" s="12">
        <f>'Index CPR'!J167*100/'Index CPR'!G167</f>
        <v>0.10248612995548319</v>
      </c>
      <c r="H167" s="12" t="str">
        <f>'What Day'!L167</f>
        <v>Mod Bullish</v>
      </c>
      <c r="I167" s="12">
        <f>'Index CPR'!U167*100/'Index CPR'!R167</f>
        <v>8.9394229766239452E-2</v>
      </c>
      <c r="J167" s="12" t="str">
        <f>'What Day'!X167</f>
        <v>Mod Bearish</v>
      </c>
      <c r="K167" s="1" t="s">
        <v>302</v>
      </c>
    </row>
    <row r="168" spans="1:11" x14ac:dyDescent="0.3">
      <c r="A168" s="39">
        <v>43486</v>
      </c>
      <c r="B168" s="10" t="s">
        <v>27</v>
      </c>
      <c r="G168" s="12">
        <f>'Index CPR'!J168*100/'Index CPR'!G168</f>
        <v>0.15379906532807858</v>
      </c>
      <c r="H168" s="12" t="str">
        <f>'What Day'!L168</f>
        <v>Bullish</v>
      </c>
      <c r="I168" s="12">
        <f>'Index CPR'!U168*100/'Index CPR'!R168</f>
        <v>6.8448093932573728E-2</v>
      </c>
      <c r="J168" s="12" t="str">
        <f>'What Day'!X168</f>
        <v>Bullish</v>
      </c>
      <c r="K168" s="1" t="s">
        <v>332</v>
      </c>
    </row>
    <row r="169" spans="1:11" x14ac:dyDescent="0.3">
      <c r="A169" s="39">
        <v>43487</v>
      </c>
      <c r="B169" s="10" t="s">
        <v>28</v>
      </c>
      <c r="G169" s="12">
        <f>'Index CPR'!J169*100/'Index CPR'!G169</f>
        <v>9.6375016418879356E-2</v>
      </c>
      <c r="H169" s="12" t="str">
        <f>'What Day'!L169</f>
        <v>Bearish</v>
      </c>
      <c r="I169" s="12">
        <f>'Index CPR'!U169*100/'Index CPR'!R169</f>
        <v>5.5521170859576946E-2</v>
      </c>
      <c r="J169" s="12" t="str">
        <f>'What Day'!X169</f>
        <v>Bearish</v>
      </c>
      <c r="K169" s="1" t="s">
        <v>302</v>
      </c>
    </row>
    <row r="170" spans="1:11" x14ac:dyDescent="0.3">
      <c r="A170" s="39">
        <v>43488</v>
      </c>
      <c r="B170" s="10" t="s">
        <v>29</v>
      </c>
      <c r="G170" s="12">
        <f>'Index CPR'!J170*100/'Index CPR'!G170</f>
        <v>0.28768037559549836</v>
      </c>
      <c r="H170" s="12" t="str">
        <f>'What Day'!L170</f>
        <v>Bearish</v>
      </c>
      <c r="I170" s="12">
        <f>'Index CPR'!U170*100/'Index CPR'!R170</f>
        <v>0.30827369777838093</v>
      </c>
      <c r="J170" s="12" t="str">
        <f>'What Day'!X170</f>
        <v>Bearish</v>
      </c>
      <c r="K170" s="1" t="s">
        <v>321</v>
      </c>
    </row>
    <row r="171" spans="1:11" x14ac:dyDescent="0.3">
      <c r="A171" s="39">
        <v>43489</v>
      </c>
      <c r="B171" s="10" t="s">
        <v>30</v>
      </c>
      <c r="G171" s="12">
        <f>'Index CPR'!J171*100/'Index CPR'!G171</f>
        <v>0.1056433866778682</v>
      </c>
      <c r="H171" s="12" t="str">
        <f>'What Day'!L171</f>
        <v>Bearish</v>
      </c>
      <c r="I171" s="12">
        <f>'Index CPR'!U171*100/'Index CPR'!R171</f>
        <v>5.8286356650111448E-2</v>
      </c>
      <c r="J171" s="12" t="str">
        <f>'What Day'!X171</f>
        <v>Bearish</v>
      </c>
      <c r="K171" s="1" t="s">
        <v>302</v>
      </c>
    </row>
    <row r="172" spans="1:11" x14ac:dyDescent="0.3">
      <c r="A172" s="39">
        <v>43490</v>
      </c>
      <c r="B172" s="10" t="s">
        <v>26</v>
      </c>
      <c r="G172" s="12">
        <f>'Index CPR'!J172*100/'Index CPR'!G172</f>
        <v>0.39129992885457859</v>
      </c>
      <c r="H172" s="12" t="str">
        <f>'What Day'!L172</f>
        <v>Bearish</v>
      </c>
      <c r="I172" s="12">
        <f>'Index CPR'!U172*100/'Index CPR'!R172</f>
        <v>0.30412756812537367</v>
      </c>
      <c r="J172" s="12" t="str">
        <f>'What Day'!X172</f>
        <v>Bearish</v>
      </c>
      <c r="K172" s="1" t="s">
        <v>376</v>
      </c>
    </row>
    <row r="173" spans="1:11" ht="28.8" x14ac:dyDescent="0.3">
      <c r="A173" s="39">
        <v>43493</v>
      </c>
      <c r="B173" s="10" t="s">
        <v>27</v>
      </c>
      <c r="G173" s="12">
        <f>'Index CPR'!J173*100/'Index CPR'!G173</f>
        <v>0.34987748057059287</v>
      </c>
      <c r="H173" s="12" t="str">
        <f>'What Day'!L173</f>
        <v>Bearish</v>
      </c>
      <c r="I173" s="12">
        <f>'Index CPR'!U173*100/'Index CPR'!R173</f>
        <v>0.51763479282167002</v>
      </c>
      <c r="J173" s="12" t="str">
        <f>'What Day'!X173</f>
        <v>Bearish</v>
      </c>
      <c r="K173" s="1" t="s">
        <v>303</v>
      </c>
    </row>
    <row r="174" spans="1:11" x14ac:dyDescent="0.3">
      <c r="A174" s="39">
        <v>43494</v>
      </c>
      <c r="B174" s="10" t="s">
        <v>28</v>
      </c>
      <c r="G174" s="12">
        <f>'Index CPR'!J174*100/'Index CPR'!G174</f>
        <v>9.5219600202984034E-2</v>
      </c>
      <c r="H174" s="12" t="str">
        <f>'What Day'!L174</f>
        <v>Bearish</v>
      </c>
      <c r="I174" s="12">
        <f>'Index CPR'!U174*100/'Index CPR'!R174</f>
        <v>4.8395913679751733E-2</v>
      </c>
      <c r="J174" s="12" t="str">
        <f>'What Day'!X174</f>
        <v>Bearish</v>
      </c>
      <c r="K174" s="1" t="s">
        <v>311</v>
      </c>
    </row>
    <row r="175" spans="1:11" x14ac:dyDescent="0.3">
      <c r="A175" s="39">
        <v>43495</v>
      </c>
      <c r="B175" s="10" t="s">
        <v>29</v>
      </c>
      <c r="G175" s="12">
        <f>'Index CPR'!J175*100/'Index CPR'!G175</f>
        <v>6.0829057837646541E-2</v>
      </c>
      <c r="H175" s="12" t="str">
        <f>'What Day'!L175</f>
        <v>Bullish</v>
      </c>
      <c r="I175" s="12">
        <f>'Index CPR'!U175*100/'Index CPR'!R175</f>
        <v>5.1034711684963423E-2</v>
      </c>
      <c r="J175" s="12" t="str">
        <f>'What Day'!X175</f>
        <v>Bullish</v>
      </c>
      <c r="K175" s="1" t="s">
        <v>302</v>
      </c>
    </row>
    <row r="176" spans="1:11" x14ac:dyDescent="0.3">
      <c r="A176" s="39">
        <v>43496</v>
      </c>
      <c r="B176" s="10" t="s">
        <v>30</v>
      </c>
      <c r="G176" s="12">
        <f>'Index CPR'!J176*100/'Index CPR'!G176</f>
        <v>0.44918394128767997</v>
      </c>
      <c r="H176" s="12" t="str">
        <f>'What Day'!L176</f>
        <v>Bullish</v>
      </c>
      <c r="I176" s="12">
        <f>'Index CPR'!U176*100/'Index CPR'!R176</f>
        <v>0.45981213705297336</v>
      </c>
      <c r="J176" s="12" t="str">
        <f>'What Day'!X176</f>
        <v>Bullish</v>
      </c>
      <c r="K176" s="1" t="s">
        <v>376</v>
      </c>
    </row>
    <row r="177" spans="1:11" x14ac:dyDescent="0.3">
      <c r="A177" s="39">
        <v>43497</v>
      </c>
      <c r="B177" s="10" t="s">
        <v>26</v>
      </c>
      <c r="G177" s="12">
        <f>'Index CPR'!J177*100/'Index CPR'!G177</f>
        <v>2.9366284752022166E-2</v>
      </c>
      <c r="H177" s="12" t="str">
        <f>'What Day'!L177</f>
        <v>Bullish</v>
      </c>
      <c r="I177" s="12">
        <f>'Index CPR'!U177*100/'Index CPR'!R177</f>
        <v>0.35757445329185311</v>
      </c>
      <c r="J177" s="12" t="str">
        <f>'What Day'!X177</f>
        <v>Inside</v>
      </c>
      <c r="K177" s="1" t="s">
        <v>311</v>
      </c>
    </row>
    <row r="178" spans="1:11" x14ac:dyDescent="0.3">
      <c r="A178" s="39">
        <v>43500</v>
      </c>
      <c r="B178" s="10" t="s">
        <v>27</v>
      </c>
      <c r="G178" s="12">
        <f>'Index CPR'!J178*100/'Index CPR'!G178</f>
        <v>0.25249354602609986</v>
      </c>
      <c r="H178" s="12" t="str">
        <f>'What Day'!L178</f>
        <v>Outside</v>
      </c>
      <c r="I178" s="12">
        <f>'Index CPR'!U178*100/'Index CPR'!R178</f>
        <v>0.37394184672014608</v>
      </c>
      <c r="J178" s="12" t="str">
        <f>'What Day'!X178</f>
        <v>Mod Bearish</v>
      </c>
      <c r="K178" s="1" t="s">
        <v>321</v>
      </c>
    </row>
    <row r="179" spans="1:11" x14ac:dyDescent="0.3">
      <c r="A179" s="39">
        <v>43501</v>
      </c>
      <c r="B179" s="10" t="s">
        <v>28</v>
      </c>
      <c r="G179" s="12">
        <f>'Index CPR'!J179*100/'Index CPR'!G179</f>
        <v>7.7186506090234988E-2</v>
      </c>
      <c r="H179" s="12" t="str">
        <f>'What Day'!L179</f>
        <v>Bullish</v>
      </c>
      <c r="I179" s="12">
        <f>'Index CPR'!U179*100/'Index CPR'!R179</f>
        <v>5.1300457423970852E-2</v>
      </c>
      <c r="J179" s="12" t="str">
        <f>'What Day'!X179</f>
        <v>Bullish</v>
      </c>
      <c r="K179" s="1" t="s">
        <v>311</v>
      </c>
    </row>
    <row r="180" spans="1:11" x14ac:dyDescent="0.3">
      <c r="A180" s="39">
        <v>43502</v>
      </c>
      <c r="B180" s="10" t="s">
        <v>29</v>
      </c>
      <c r="G180" s="12">
        <f>'Index CPR'!J180*100/'Index CPR'!G180</f>
        <v>0.27071326600749268</v>
      </c>
      <c r="H180" s="12" t="str">
        <f>'What Day'!L180</f>
        <v>Bullish</v>
      </c>
      <c r="I180" s="12">
        <f>'Index CPR'!U180*100/'Index CPR'!R180</f>
        <v>9.9786788691908934E-2</v>
      </c>
      <c r="J180" s="12" t="str">
        <f>'What Day'!X180</f>
        <v>Bullish</v>
      </c>
      <c r="K180" s="1" t="s">
        <v>376</v>
      </c>
    </row>
    <row r="181" spans="1:11" x14ac:dyDescent="0.3">
      <c r="A181" s="39">
        <v>43503</v>
      </c>
      <c r="B181" s="10" t="s">
        <v>30</v>
      </c>
      <c r="G181" s="12">
        <f>'Index CPR'!J181*100/'Index CPR'!G181</f>
        <v>6.8911351113881553E-2</v>
      </c>
      <c r="H181" s="12" t="str">
        <f>'What Day'!L181</f>
        <v>Bullish</v>
      </c>
      <c r="I181" s="12">
        <f>'Index CPR'!U181*100/'Index CPR'!R181</f>
        <v>0.16816555558724874</v>
      </c>
      <c r="J181" s="12" t="str">
        <f>'What Day'!X181</f>
        <v>Bullish</v>
      </c>
      <c r="K181" s="1" t="s">
        <v>302</v>
      </c>
    </row>
    <row r="182" spans="1:11" x14ac:dyDescent="0.3">
      <c r="A182" s="39">
        <v>43504</v>
      </c>
      <c r="B182" s="10" t="s">
        <v>26</v>
      </c>
      <c r="G182" s="12">
        <f>'Index CPR'!J182*100/'Index CPR'!G182</f>
        <v>0.24141414908729264</v>
      </c>
      <c r="H182" s="12" t="str">
        <f>'What Day'!L182</f>
        <v>Bearish</v>
      </c>
      <c r="I182" s="12">
        <f>'Index CPR'!U182*100/'Index CPR'!R182</f>
        <v>0.13969895515426084</v>
      </c>
      <c r="J182" s="12" t="str">
        <f>'What Day'!X182</f>
        <v>Bearish</v>
      </c>
      <c r="K182" s="1" t="s">
        <v>321</v>
      </c>
    </row>
    <row r="183" spans="1:11" x14ac:dyDescent="0.3">
      <c r="A183" s="39">
        <v>43507</v>
      </c>
      <c r="B183" s="10" t="s">
        <v>27</v>
      </c>
      <c r="G183" s="12">
        <f>'Index CPR'!J183*100/'Index CPR'!G183</f>
        <v>3.1826861871423931E-2</v>
      </c>
      <c r="H183" s="12" t="str">
        <f>'What Day'!L183</f>
        <v>Bearish</v>
      </c>
      <c r="I183" s="12">
        <f>'Index CPR'!U183*100/'Index CPR'!R183</f>
        <v>2.2647907669793416E-3</v>
      </c>
      <c r="J183" s="12" t="str">
        <f>'What Day'!X183</f>
        <v>Bearish</v>
      </c>
      <c r="K183" s="1" t="s">
        <v>302</v>
      </c>
    </row>
    <row r="184" spans="1:11" x14ac:dyDescent="0.3">
      <c r="A184" s="39">
        <v>43508</v>
      </c>
      <c r="B184" s="10" t="s">
        <v>28</v>
      </c>
      <c r="G184" s="12">
        <f>'Index CPR'!J184*100/'Index CPR'!G184</f>
        <v>0.22078173315192959</v>
      </c>
      <c r="H184" s="12" t="str">
        <f>'What Day'!L184</f>
        <v>Bearish</v>
      </c>
      <c r="I184" s="12">
        <f>'Index CPR'!U184*100/'Index CPR'!R184</f>
        <v>0.31253729103182565</v>
      </c>
      <c r="J184" s="12" t="str">
        <f>'What Day'!X184</f>
        <v>Bearish</v>
      </c>
      <c r="K184" s="1" t="s">
        <v>321</v>
      </c>
    </row>
    <row r="185" spans="1:11" x14ac:dyDescent="0.3">
      <c r="A185" s="39">
        <v>43509</v>
      </c>
      <c r="B185" s="10" t="s">
        <v>29</v>
      </c>
      <c r="G185" s="12">
        <f>'Index CPR'!J185*100/'Index CPR'!G185</f>
        <v>0.23553950716939967</v>
      </c>
      <c r="H185" s="12" t="str">
        <f>'What Day'!L185</f>
        <v>Bearish</v>
      </c>
      <c r="I185" s="12">
        <f>'Index CPR'!U185*100/'Index CPR'!R185</f>
        <v>0.21804361985808687</v>
      </c>
      <c r="J185" s="12" t="str">
        <f>'What Day'!X185</f>
        <v>Bearish</v>
      </c>
    </row>
    <row r="186" spans="1:11" x14ac:dyDescent="0.3">
      <c r="A186" s="39">
        <v>43510</v>
      </c>
      <c r="B186" s="10" t="s">
        <v>30</v>
      </c>
      <c r="G186" s="12">
        <f>'Index CPR'!J186*100/'Index CPR'!G186</f>
        <v>5.9986049755877492E-2</v>
      </c>
      <c r="H186" s="12" t="str">
        <f>'What Day'!L186</f>
        <v>Bearish</v>
      </c>
      <c r="I186" s="12">
        <f>'Index CPR'!U186*100/'Index CPR'!R186</f>
        <v>0.11525804996741087</v>
      </c>
      <c r="J186" s="12" t="str">
        <f>'What Day'!X186</f>
        <v>Inside</v>
      </c>
      <c r="K186" s="1" t="s">
        <v>332</v>
      </c>
    </row>
    <row r="187" spans="1:11" x14ac:dyDescent="0.3">
      <c r="A187" s="39">
        <v>43511</v>
      </c>
      <c r="B187" s="10" t="s">
        <v>26</v>
      </c>
      <c r="G187" s="12">
        <f>'Index CPR'!J187*100/'Index CPR'!G187</f>
        <v>0.13273971345028782</v>
      </c>
      <c r="H187" s="12" t="str">
        <f>'What Day'!L187</f>
        <v>Bearish</v>
      </c>
      <c r="I187" s="12">
        <f>'Index CPR'!U187*100/'Index CPR'!R187</f>
        <v>9.532752212449512E-2</v>
      </c>
      <c r="J187" s="12" t="str">
        <f>'What Day'!X187</f>
        <v>Bearish</v>
      </c>
      <c r="K187" s="1" t="s">
        <v>376</v>
      </c>
    </row>
    <row r="188" spans="1:11" x14ac:dyDescent="0.3">
      <c r="A188" s="39">
        <v>43514</v>
      </c>
      <c r="B188" s="10" t="s">
        <v>27</v>
      </c>
      <c r="G188" s="12">
        <f>'Index CPR'!J188*100/'Index CPR'!G188</f>
        <v>0.33219635177221279</v>
      </c>
      <c r="H188" s="12" t="str">
        <f>'What Day'!L188</f>
        <v>Bearish</v>
      </c>
      <c r="I188" s="12">
        <f>'Index CPR'!U188*100/'Index CPR'!R188</f>
        <v>0.17371622895339064</v>
      </c>
      <c r="J188" s="12" t="str">
        <f>'What Day'!X188</f>
        <v>Bearish</v>
      </c>
      <c r="K188" s="1" t="s">
        <v>321</v>
      </c>
    </row>
    <row r="189" spans="1:11" x14ac:dyDescent="0.3">
      <c r="A189" s="39">
        <v>43515</v>
      </c>
      <c r="B189" s="10" t="s">
        <v>28</v>
      </c>
      <c r="G189" s="12">
        <f>'Index CPR'!J189*100/'Index CPR'!G189</f>
        <v>0.31272669159914979</v>
      </c>
      <c r="H189" s="12" t="str">
        <f>'What Day'!L189</f>
        <v>Bearish</v>
      </c>
      <c r="I189" s="12">
        <f>'Index CPR'!U189*100/'Index CPR'!R189</f>
        <v>0.31423202738497896</v>
      </c>
      <c r="J189" s="12" t="str">
        <f>'What Day'!X189</f>
        <v>Bullish</v>
      </c>
      <c r="K189" s="1" t="s">
        <v>376</v>
      </c>
    </row>
    <row r="190" spans="1:11" x14ac:dyDescent="0.3">
      <c r="A190" s="39">
        <v>43516</v>
      </c>
      <c r="B190" s="10" t="s">
        <v>29</v>
      </c>
      <c r="G190" s="12">
        <f>'Index CPR'!J190*100/'Index CPR'!G190</f>
        <v>0.22343552344751338</v>
      </c>
      <c r="H190" s="12" t="str">
        <f>'What Day'!L190</f>
        <v>Bullish</v>
      </c>
      <c r="I190" s="12">
        <f>'Index CPR'!U190*100/'Index CPR'!R190</f>
        <v>0.23904955335475306</v>
      </c>
      <c r="J190" s="12" t="str">
        <f>'What Day'!X190</f>
        <v>Bullish</v>
      </c>
      <c r="K190" s="1" t="s">
        <v>321</v>
      </c>
    </row>
    <row r="191" spans="1:11" x14ac:dyDescent="0.3">
      <c r="A191" s="39">
        <v>43517</v>
      </c>
      <c r="B191" s="10" t="s">
        <v>30</v>
      </c>
      <c r="G191" s="12">
        <f>'Index CPR'!J191*100/'Index CPR'!G191</f>
        <v>0.15269088681382598</v>
      </c>
      <c r="H191" s="12" t="str">
        <f>'What Day'!L191</f>
        <v>Bullish</v>
      </c>
      <c r="I191" s="12">
        <f>'Index CPR'!U191*100/'Index CPR'!R191</f>
        <v>3.8088757899730083E-2</v>
      </c>
      <c r="J191" s="12" t="str">
        <f>'What Day'!X191</f>
        <v>Bullish</v>
      </c>
      <c r="K191" s="1" t="s">
        <v>302</v>
      </c>
    </row>
    <row r="192" spans="1:11" x14ac:dyDescent="0.3">
      <c r="A192" s="39">
        <v>43518</v>
      </c>
      <c r="B192" s="10" t="s">
        <v>26</v>
      </c>
      <c r="G192" s="12">
        <f>'Index CPR'!J192*100/'Index CPR'!G192</f>
        <v>6.9703751329160207E-2</v>
      </c>
      <c r="H192" s="12" t="str">
        <f>'What Day'!L192</f>
        <v>Mod Bullish</v>
      </c>
      <c r="I192" s="12">
        <f>'Index CPR'!U192*100/'Index CPR'!R192</f>
        <v>0.13634781143485608</v>
      </c>
      <c r="J192" s="12" t="str">
        <f>'What Day'!X192</f>
        <v>Bearish</v>
      </c>
      <c r="K192" s="1" t="s">
        <v>311</v>
      </c>
    </row>
    <row r="193" spans="1:11" x14ac:dyDescent="0.3">
      <c r="A193" s="39">
        <v>43521</v>
      </c>
      <c r="B193" s="10" t="s">
        <v>27</v>
      </c>
      <c r="G193" s="12">
        <f>'Index CPR'!J193*100/'Index CPR'!G193</f>
        <v>0.26124818577647424</v>
      </c>
      <c r="H193" s="12" t="str">
        <f>'What Day'!L193</f>
        <v>Bullish</v>
      </c>
      <c r="I193" s="12">
        <f>'Index CPR'!U193*100/'Index CPR'!R193</f>
        <v>0.23219623811338894</v>
      </c>
      <c r="J193" s="12" t="str">
        <f>'What Day'!X193</f>
        <v>Bullish</v>
      </c>
      <c r="K193" s="1" t="s">
        <v>376</v>
      </c>
    </row>
    <row r="194" spans="1:11" x14ac:dyDescent="0.3">
      <c r="A194" s="39">
        <v>43522</v>
      </c>
      <c r="B194" s="10" t="s">
        <v>28</v>
      </c>
      <c r="G194" s="12">
        <f>'Index CPR'!J194*100/'Index CPR'!G194</f>
        <v>0.16192473196141316</v>
      </c>
      <c r="H194" s="12" t="str">
        <f>'What Day'!L194</f>
        <v>Bearish</v>
      </c>
      <c r="I194" s="12">
        <f>'Index CPR'!U194*100/'Index CPR'!R194</f>
        <v>5.2031260826969371E-2</v>
      </c>
      <c r="J194" s="12" t="str">
        <f>'What Day'!X194</f>
        <v>Bearish</v>
      </c>
      <c r="K194" s="1" t="s">
        <v>332</v>
      </c>
    </row>
    <row r="195" spans="1:11" x14ac:dyDescent="0.3">
      <c r="A195" s="39">
        <v>43523</v>
      </c>
      <c r="B195" s="10" t="s">
        <v>29</v>
      </c>
      <c r="G195" s="12">
        <f>'Index CPR'!J195*100/'Index CPR'!G195</f>
        <v>0.23878723165283197</v>
      </c>
      <c r="H195" s="12" t="str">
        <f>'What Day'!L195</f>
        <v>Mod Bullish</v>
      </c>
      <c r="I195" s="12">
        <f>'Index CPR'!U195*100/'Index CPR'!R195</f>
        <v>0.38440975291837648</v>
      </c>
      <c r="J195" s="12" t="str">
        <f>'What Day'!X195</f>
        <v>Outside</v>
      </c>
    </row>
    <row r="196" spans="1:11" x14ac:dyDescent="0.3">
      <c r="A196" s="39">
        <v>43524</v>
      </c>
      <c r="B196" s="10" t="s">
        <v>30</v>
      </c>
      <c r="G196" s="12">
        <f>'Index CPR'!J196*100/'Index CPR'!G196</f>
        <v>0.20204635507452767</v>
      </c>
      <c r="H196" s="12" t="str">
        <f>'What Day'!L196</f>
        <v>Mod Bearish</v>
      </c>
      <c r="I196" s="12">
        <f>'Index CPR'!U196*100/'Index CPR'!R196</f>
        <v>0.12830398289113634</v>
      </c>
      <c r="J196" s="12" t="str">
        <f>'What Day'!X196</f>
        <v>Bearish</v>
      </c>
    </row>
    <row r="197" spans="1:11" x14ac:dyDescent="0.3">
      <c r="A197" s="39">
        <v>43525</v>
      </c>
      <c r="B197" s="10" t="s">
        <v>26</v>
      </c>
      <c r="G197" s="12">
        <f>'Index CPR'!J197*100/'Index CPR'!G197</f>
        <v>7.9841545240994446E-2</v>
      </c>
      <c r="H197" s="12" t="str">
        <f>'What Day'!L197</f>
        <v>Bullish</v>
      </c>
      <c r="I197" s="12">
        <f>'Index CPR'!U197*100/'Index CPR'!R197</f>
        <v>0.1016047630240256</v>
      </c>
      <c r="J197" s="12" t="str">
        <f>'What Day'!X197</f>
        <v>Bullish</v>
      </c>
      <c r="K197" s="1" t="s">
        <v>321</v>
      </c>
    </row>
    <row r="198" spans="1:11" x14ac:dyDescent="0.3">
      <c r="A198" s="39">
        <v>43529</v>
      </c>
      <c r="B198" s="10" t="s">
        <v>28</v>
      </c>
      <c r="G198" s="12">
        <f>'Index CPR'!J198*100/'Index CPR'!G198</f>
        <v>0.49696106782606131</v>
      </c>
      <c r="H198" s="12" t="str">
        <f>'What Day'!L198</f>
        <v>Bullish</v>
      </c>
      <c r="I198" s="12">
        <f>'Index CPR'!U198*100/'Index CPR'!R198</f>
        <v>0.69342172100145083</v>
      </c>
      <c r="J198" s="12" t="str">
        <f>'What Day'!X198</f>
        <v>Bullish</v>
      </c>
    </row>
    <row r="199" spans="1:11" x14ac:dyDescent="0.3">
      <c r="A199" s="39">
        <v>43530</v>
      </c>
      <c r="B199" s="10" t="s">
        <v>29</v>
      </c>
      <c r="G199" s="12">
        <f>'Index CPR'!J199*100/'Index CPR'!G199</f>
        <v>0.13544058959690095</v>
      </c>
      <c r="H199" s="12" t="str">
        <f>'What Day'!L199</f>
        <v>Bullish</v>
      </c>
      <c r="I199" s="12">
        <f>'Index CPR'!U199*100/'Index CPR'!R199</f>
        <v>9.3720542492214787E-2</v>
      </c>
      <c r="J199" s="12" t="str">
        <f>'What Day'!X199</f>
        <v>Bullish</v>
      </c>
    </row>
    <row r="200" spans="1:11" x14ac:dyDescent="0.3">
      <c r="A200" s="39">
        <v>43531</v>
      </c>
      <c r="B200" s="10" t="s">
        <v>30</v>
      </c>
      <c r="G200" s="12">
        <f>'Index CPR'!J200*100/'Index CPR'!G200</f>
        <v>7.5359426788249332E-4</v>
      </c>
      <c r="H200" s="12" t="str">
        <f>'What Day'!L200</f>
        <v>Bullish</v>
      </c>
      <c r="I200" s="12">
        <f>'Index CPR'!U200*100/'Index CPR'!R200</f>
        <v>0.18486867348007957</v>
      </c>
      <c r="J200" s="12" t="str">
        <f>'What Day'!X200</f>
        <v>Bullish</v>
      </c>
    </row>
    <row r="201" spans="1:11" x14ac:dyDescent="0.3">
      <c r="A201" s="39">
        <v>43532</v>
      </c>
      <c r="B201" s="10" t="s">
        <v>26</v>
      </c>
      <c r="G201" s="12">
        <f>'Index CPR'!J201*100/'Index CPR'!G201</f>
        <v>3.88295533694792E-2</v>
      </c>
      <c r="H201" s="12" t="str">
        <f>'What Day'!L201</f>
        <v>Bearish</v>
      </c>
      <c r="I201" s="12">
        <f>'Index CPR'!U201*100/'Index CPR'!R201</f>
        <v>8.0330647433773536E-2</v>
      </c>
      <c r="J201" s="12" t="str">
        <f>'What Day'!X201</f>
        <v>Mod Bullish</v>
      </c>
    </row>
    <row r="202" spans="1:11" x14ac:dyDescent="0.3">
      <c r="A202" s="39">
        <v>43535</v>
      </c>
      <c r="B202" s="10" t="s">
        <v>27</v>
      </c>
      <c r="G202" s="12">
        <f>'Index CPR'!J202*100/'Index CPR'!G202</f>
        <v>0.28540384569337851</v>
      </c>
      <c r="H202" s="12" t="str">
        <f>'What Day'!L202</f>
        <v>Bullish</v>
      </c>
      <c r="I202" s="12">
        <f>'Index CPR'!U202*100/'Index CPR'!R202</f>
        <v>0.12703849343924248</v>
      </c>
      <c r="J202" s="12" t="str">
        <f>'What Day'!X202</f>
        <v>Bullish</v>
      </c>
      <c r="K202" s="1" t="s">
        <v>376</v>
      </c>
    </row>
    <row r="203" spans="1:11" x14ac:dyDescent="0.3">
      <c r="A203" s="39">
        <v>43536</v>
      </c>
      <c r="B203" s="10" t="s">
        <v>28</v>
      </c>
      <c r="G203" s="12">
        <f>'Index CPR'!J203*100/'Index CPR'!G203</f>
        <v>0.16248825653057222</v>
      </c>
      <c r="H203" s="12" t="str">
        <f>'What Day'!L203</f>
        <v>Bullish</v>
      </c>
      <c r="I203" s="12">
        <f>'Index CPR'!U203*100/'Index CPR'!R203</f>
        <v>0.30214854000720892</v>
      </c>
      <c r="J203" s="12" t="str">
        <f>'What Day'!X203</f>
        <v>Bullish</v>
      </c>
    </row>
    <row r="204" spans="1:11" x14ac:dyDescent="0.3">
      <c r="A204" s="39">
        <v>43537</v>
      </c>
      <c r="B204" s="10" t="s">
        <v>29</v>
      </c>
      <c r="G204" s="12">
        <f>'Index CPR'!J204*100/'Index CPR'!G204</f>
        <v>0.16043284487175272</v>
      </c>
      <c r="H204" s="12" t="str">
        <f>'What Day'!L204</f>
        <v>Bullish</v>
      </c>
      <c r="I204" s="12">
        <f>'Index CPR'!U204*100/'Index CPR'!R204</f>
        <v>0.56548055982864709</v>
      </c>
      <c r="J204" s="12" t="str">
        <f>'What Day'!X204</f>
        <v>Bullish</v>
      </c>
    </row>
    <row r="205" spans="1:11" x14ac:dyDescent="0.3">
      <c r="A205" s="39">
        <v>43538</v>
      </c>
      <c r="B205" s="10" t="s">
        <v>30</v>
      </c>
      <c r="G205" s="12">
        <f>'Index CPR'!J205*100/'Index CPR'!G205</f>
        <v>3.1433191981915645E-2</v>
      </c>
      <c r="H205" s="12" t="str">
        <f>'What Day'!L205</f>
        <v>Bullish</v>
      </c>
      <c r="I205" s="12">
        <f>'Index CPR'!U205*100/'Index CPR'!R205</f>
        <v>5.0568346749105181E-2</v>
      </c>
      <c r="J205" s="12" t="str">
        <f>'What Day'!X205</f>
        <v>Bullish</v>
      </c>
    </row>
    <row r="206" spans="1:11" x14ac:dyDescent="0.3">
      <c r="A206" s="39">
        <v>43539</v>
      </c>
      <c r="B206" s="10" t="s">
        <v>26</v>
      </c>
      <c r="G206" s="12">
        <f>'Index CPR'!J206*100/'Index CPR'!G206</f>
        <v>1.1958704551438928E-2</v>
      </c>
      <c r="H206" s="12" t="str">
        <f>'What Day'!L206</f>
        <v>Bullish</v>
      </c>
      <c r="I206" s="12">
        <f>'Index CPR'!U206*100/'Index CPR'!R206</f>
        <v>0.28597271682613923</v>
      </c>
      <c r="J206" s="12" t="str">
        <f>'What Day'!X206</f>
        <v>Bullish</v>
      </c>
    </row>
    <row r="207" spans="1:11" x14ac:dyDescent="0.3">
      <c r="A207" s="39">
        <v>43542</v>
      </c>
      <c r="B207" s="10" t="s">
        <v>27</v>
      </c>
      <c r="G207" s="12">
        <f>'Index CPR'!J207*100/'Index CPR'!G207</f>
        <v>5.3044846874775967E-2</v>
      </c>
      <c r="H207" s="12" t="str">
        <f>'What Day'!L207</f>
        <v>Bullish</v>
      </c>
      <c r="I207" s="12">
        <f>'Index CPR'!U207*100/'Index CPR'!R207</f>
        <v>2.0896758186209726E-2</v>
      </c>
      <c r="J207" s="12" t="str">
        <f>'What Day'!X207</f>
        <v>Bullish</v>
      </c>
    </row>
    <row r="208" spans="1:11" x14ac:dyDescent="0.3">
      <c r="A208" s="39">
        <v>43543</v>
      </c>
      <c r="B208" s="10" t="s">
        <v>28</v>
      </c>
      <c r="G208" s="12">
        <f>'Index CPR'!J208*100/'Index CPR'!G208</f>
        <v>0.20186807617117003</v>
      </c>
      <c r="H208" s="12" t="str">
        <f>'What Day'!L208</f>
        <v>Bullish</v>
      </c>
      <c r="I208" s="12">
        <f>'Index CPR'!U208*100/'Index CPR'!R208</f>
        <v>0.21124318719678686</v>
      </c>
      <c r="J208" s="12" t="str">
        <f>'What Day'!X208</f>
        <v>Bullish</v>
      </c>
    </row>
    <row r="209" spans="1:11" x14ac:dyDescent="0.3">
      <c r="A209" s="39">
        <v>43544</v>
      </c>
      <c r="B209" s="10" t="s">
        <v>29</v>
      </c>
      <c r="G209" s="12">
        <f>'Index CPR'!J209*100/'Index CPR'!G209</f>
        <v>4.9450191944830309E-2</v>
      </c>
      <c r="H209" s="12" t="str">
        <f>'What Day'!L209</f>
        <v>Bullish</v>
      </c>
      <c r="I209" s="12">
        <f>'Index CPR'!U209*100/'Index CPR'!R209</f>
        <v>0.16306494954163539</v>
      </c>
      <c r="J209" s="12" t="str">
        <f>'What Day'!X209</f>
        <v>Bullish</v>
      </c>
    </row>
    <row r="210" spans="1:11" x14ac:dyDescent="0.3">
      <c r="A210" s="39">
        <v>43546</v>
      </c>
      <c r="B210" s="10" t="s">
        <v>26</v>
      </c>
      <c r="G210" s="12">
        <f>'Index CPR'!J210*100/'Index CPR'!G210</f>
        <v>0.27144069579344393</v>
      </c>
      <c r="H210" s="12" t="str">
        <f>'What Day'!L210</f>
        <v>Bearish</v>
      </c>
      <c r="I210" s="12">
        <f>'Index CPR'!U210*100/'Index CPR'!R210</f>
        <v>0.39484036350455076</v>
      </c>
      <c r="J210" s="12" t="str">
        <f>'What Day'!X210</f>
        <v>Bearish</v>
      </c>
    </row>
    <row r="211" spans="1:11" x14ac:dyDescent="0.3">
      <c r="A211" s="39">
        <v>43549</v>
      </c>
      <c r="B211" s="10" t="s">
        <v>27</v>
      </c>
      <c r="G211" s="12">
        <f>'Index CPR'!J211*100/'Index CPR'!G211</f>
        <v>3.6698325088549769E-3</v>
      </c>
      <c r="H211" s="12" t="str">
        <f>'What Day'!L211</f>
        <v>Bearish</v>
      </c>
      <c r="I211" s="12">
        <f>'Index CPR'!U211*100/'Index CPR'!R211</f>
        <v>8.7447595532945829E-2</v>
      </c>
      <c r="J211" s="12" t="str">
        <f>'What Day'!X211</f>
        <v>Bearish</v>
      </c>
    </row>
    <row r="212" spans="1:11" x14ac:dyDescent="0.3">
      <c r="A212" s="39">
        <v>43550</v>
      </c>
      <c r="B212" s="10" t="s">
        <v>28</v>
      </c>
      <c r="G212" s="12">
        <f>'Index CPR'!J212*100/'Index CPR'!G212</f>
        <v>0.34165927569979898</v>
      </c>
      <c r="H212" s="12" t="str">
        <f>'What Day'!L212</f>
        <v>Bullish</v>
      </c>
      <c r="I212" s="12">
        <f>'Index CPR'!U212*100/'Index CPR'!R212</f>
        <v>0.60110558989483731</v>
      </c>
      <c r="J212" s="12" t="str">
        <f>'What Day'!X212</f>
        <v>Bullish</v>
      </c>
    </row>
    <row r="213" spans="1:11" x14ac:dyDescent="0.3">
      <c r="A213" s="39">
        <v>43551</v>
      </c>
      <c r="B213" s="10" t="s">
        <v>29</v>
      </c>
      <c r="G213" s="12">
        <f>'Index CPR'!J213*100/'Index CPR'!G213</f>
        <v>0.20084727904255592</v>
      </c>
      <c r="H213" s="12" t="str">
        <f>'What Day'!L213</f>
        <v>Mod Bullish</v>
      </c>
      <c r="I213" s="12">
        <f>'Index CPR'!U213*100/'Index CPR'!R213</f>
        <v>1.4654845091630935E-2</v>
      </c>
      <c r="J213" s="12" t="str">
        <f>'What Day'!X213</f>
        <v>Bullish</v>
      </c>
    </row>
    <row r="214" spans="1:11" x14ac:dyDescent="0.3">
      <c r="A214" s="39">
        <v>43552</v>
      </c>
      <c r="B214" s="10" t="s">
        <v>30</v>
      </c>
      <c r="G214" s="12">
        <f>'Index CPR'!J214*100/'Index CPR'!G214</f>
        <v>0.28618110742406194</v>
      </c>
      <c r="H214" s="12" t="str">
        <f>'What Day'!L214</f>
        <v>Bullish</v>
      </c>
      <c r="I214" s="12">
        <f>'Index CPR'!U214*100/'Index CPR'!R214</f>
        <v>0.41365143251360653</v>
      </c>
      <c r="J214" s="12" t="str">
        <f>'What Day'!X214</f>
        <v>Bullish</v>
      </c>
      <c r="K214" s="1" t="s">
        <v>376</v>
      </c>
    </row>
    <row r="215" spans="1:11" x14ac:dyDescent="0.3">
      <c r="A215" s="39">
        <v>43553</v>
      </c>
      <c r="B215" s="10" t="s">
        <v>26</v>
      </c>
      <c r="G215" s="12">
        <f>'Index CPR'!J215*100/'Index CPR'!G215</f>
        <v>0.13582430709502324</v>
      </c>
      <c r="H215" s="12" t="str">
        <f>'What Day'!L215</f>
        <v>Bullish</v>
      </c>
      <c r="I215" s="12">
        <f>'Index CPR'!U215*100/'Index CPR'!R215</f>
        <v>0.13004343373901492</v>
      </c>
      <c r="J215" s="12" t="str">
        <f>'What Day'!X215</f>
        <v>Bullish</v>
      </c>
      <c r="K215" s="1" t="s">
        <v>311</v>
      </c>
    </row>
    <row r="216" spans="1:11" x14ac:dyDescent="0.3">
      <c r="A216" s="39">
        <v>43556</v>
      </c>
      <c r="B216" s="10" t="s">
        <v>27</v>
      </c>
      <c r="G216" s="12">
        <f>'Index CPR'!J216*100/'Index CPR'!G216</f>
        <v>0.12709688462853941</v>
      </c>
      <c r="H216" s="12" t="str">
        <f>'What Day'!L216</f>
        <v>Bullish</v>
      </c>
      <c r="I216" s="12">
        <f>'Index CPR'!U216*100/'Index CPR'!R216</f>
        <v>0.23406414640605921</v>
      </c>
      <c r="J216" s="12" t="str">
        <f>'What Day'!X216</f>
        <v>Outside</v>
      </c>
    </row>
    <row r="217" spans="1:11" x14ac:dyDescent="0.3">
      <c r="A217" s="39">
        <v>43557</v>
      </c>
      <c r="B217" s="10" t="s">
        <v>28</v>
      </c>
      <c r="G217" s="12">
        <f>'Index CPR'!J217*100/'Index CPR'!G217</f>
        <v>0.11738426822875324</v>
      </c>
      <c r="H217" s="12" t="str">
        <f>'What Day'!L217</f>
        <v>Bullish</v>
      </c>
      <c r="I217" s="12">
        <f>'Index CPR'!U217*100/'Index CPR'!R217</f>
        <v>0.10965997163681937</v>
      </c>
      <c r="J217" s="12" t="str">
        <f>'What Day'!X217</f>
        <v>Bearish</v>
      </c>
    </row>
    <row r="218" spans="1:11" x14ac:dyDescent="0.3">
      <c r="A218" s="39">
        <v>43558</v>
      </c>
      <c r="B218" s="10" t="s">
        <v>29</v>
      </c>
      <c r="G218" s="12">
        <f>'Index CPR'!J218*100/'Index CPR'!G218</f>
        <v>0.29185850357222348</v>
      </c>
      <c r="H218" s="12" t="str">
        <f>'What Day'!L218</f>
        <v>Mod Bearish</v>
      </c>
      <c r="I218" s="12">
        <f>'Index CPR'!U218*100/'Index CPR'!R218</f>
        <v>0.49839031610641632</v>
      </c>
      <c r="J218" s="12" t="str">
        <f>'What Day'!X218</f>
        <v>Mod Bearish</v>
      </c>
    </row>
    <row r="219" spans="1:11" x14ac:dyDescent="0.3">
      <c r="A219" s="39">
        <v>43559</v>
      </c>
      <c r="B219" s="10" t="s">
        <v>30</v>
      </c>
      <c r="G219" s="12">
        <f>'Index CPR'!J219*100/'Index CPR'!G219</f>
        <v>7.3952282827982288E-2</v>
      </c>
      <c r="H219" s="12" t="str">
        <f>'What Day'!L219</f>
        <v>Bearish</v>
      </c>
      <c r="I219" s="12">
        <f>'Index CPR'!U219*100/'Index CPR'!R219</f>
        <v>0.27323102917394271</v>
      </c>
      <c r="J219" s="12" t="str">
        <f>'What Day'!X219</f>
        <v>Bearish</v>
      </c>
    </row>
    <row r="220" spans="1:11" x14ac:dyDescent="0.3">
      <c r="A220" s="39">
        <v>43560</v>
      </c>
      <c r="B220" s="10" t="s">
        <v>26</v>
      </c>
      <c r="G220" s="12">
        <f>'Index CPR'!J220*100/'Index CPR'!G220</f>
        <v>9.3664825783434436E-2</v>
      </c>
      <c r="H220" s="12" t="str">
        <f>'What Day'!L220</f>
        <v>Bullish</v>
      </c>
      <c r="I220" s="12">
        <f>'Index CPR'!U220*100/'Index CPR'!R220</f>
        <v>0.16124978012652624</v>
      </c>
      <c r="J220" s="12" t="str">
        <f>'What Day'!X220</f>
        <v>Mod Bullish</v>
      </c>
    </row>
    <row r="221" spans="1:11" x14ac:dyDescent="0.3">
      <c r="A221" s="39">
        <v>43563</v>
      </c>
      <c r="B221" s="10" t="s">
        <v>27</v>
      </c>
      <c r="G221" s="12">
        <f>'Index CPR'!J221*100/'Index CPR'!G221</f>
        <v>0.14456214020805994</v>
      </c>
      <c r="H221" s="12" t="str">
        <f>'What Day'!L221</f>
        <v>Bearish</v>
      </c>
      <c r="I221" s="12">
        <f>'Index CPR'!U221*100/'Index CPR'!R221</f>
        <v>0.28738016314015408</v>
      </c>
      <c r="J221" s="12" t="str">
        <f>'What Day'!X221</f>
        <v>Bearish</v>
      </c>
      <c r="K221" s="1" t="s">
        <v>376</v>
      </c>
    </row>
    <row r="222" spans="1:11" x14ac:dyDescent="0.3">
      <c r="A222" s="39">
        <v>43564</v>
      </c>
      <c r="B222" s="10" t="s">
        <v>28</v>
      </c>
      <c r="G222" s="12">
        <f>'Index CPR'!J222*100/'Index CPR'!G222</f>
        <v>0.25854997272772096</v>
      </c>
      <c r="H222" s="12" t="str">
        <f>'What Day'!L222</f>
        <v>Mod Bullish</v>
      </c>
      <c r="I222" s="12">
        <f>'Index CPR'!U222*100/'Index CPR'!R222</f>
        <v>0.39907782017492444</v>
      </c>
      <c r="J222" s="12" t="str">
        <f>'What Day'!X222</f>
        <v>Mod Bullish</v>
      </c>
      <c r="K222" s="1" t="s">
        <v>321</v>
      </c>
    </row>
    <row r="223" spans="1:11" x14ac:dyDescent="0.3">
      <c r="A223" s="39">
        <v>43565</v>
      </c>
      <c r="B223" s="10" t="s">
        <v>29</v>
      </c>
      <c r="G223" s="12">
        <f>'Index CPR'!J223*100/'Index CPR'!G223</f>
        <v>0.23883270515356406</v>
      </c>
      <c r="H223" s="12" t="str">
        <f>'What Day'!L223</f>
        <v>Bearish</v>
      </c>
      <c r="I223" s="12">
        <f>'Index CPR'!U223*100/'Index CPR'!R223</f>
        <v>0.35312532912203914</v>
      </c>
      <c r="J223" s="12" t="str">
        <f>'What Day'!X223</f>
        <v>Mod Bearish</v>
      </c>
      <c r="K223" s="1" t="s">
        <v>376</v>
      </c>
    </row>
    <row r="224" spans="1:11" x14ac:dyDescent="0.3">
      <c r="A224" s="39">
        <v>43566</v>
      </c>
      <c r="B224" s="10" t="s">
        <v>30</v>
      </c>
      <c r="G224" s="12">
        <f>'Index CPR'!J224*100/'Index CPR'!G224</f>
        <v>0.10401695346859226</v>
      </c>
      <c r="H224" s="12" t="str">
        <f>'What Day'!L224</f>
        <v>Bearish</v>
      </c>
      <c r="I224" s="12">
        <f>'Index CPR'!U224*100/'Index CPR'!R224</f>
        <v>8.9271113122314769E-2</v>
      </c>
      <c r="J224" s="12" t="str">
        <f>'What Day'!X224</f>
        <v>Bearish</v>
      </c>
      <c r="K224" s="1" t="s">
        <v>311</v>
      </c>
    </row>
    <row r="225" spans="1:11" x14ac:dyDescent="0.3">
      <c r="A225" s="39">
        <v>43567</v>
      </c>
      <c r="B225" s="10" t="s">
        <v>26</v>
      </c>
      <c r="G225" s="12">
        <f>'Index CPR'!J225*100/'Index CPR'!G225</f>
        <v>0.14550052179498513</v>
      </c>
      <c r="H225" s="12" t="str">
        <f>'What Day'!L225</f>
        <v>Bullish</v>
      </c>
      <c r="I225" s="12">
        <f>'Index CPR'!U225*100/'Index CPR'!R225</f>
        <v>0.18868555939162823</v>
      </c>
      <c r="J225" s="12" t="str">
        <f>'What Day'!X225</f>
        <v>Bullish</v>
      </c>
      <c r="K225" s="1" t="s">
        <v>321</v>
      </c>
    </row>
    <row r="226" spans="1:11" x14ac:dyDescent="0.3">
      <c r="A226" s="39">
        <v>43570</v>
      </c>
      <c r="B226" s="10" t="s">
        <v>27</v>
      </c>
      <c r="G226" s="12">
        <f>'Index CPR'!J226*100/'Index CPR'!G226</f>
        <v>7.9473335768418835E-2</v>
      </c>
      <c r="H226" s="12" t="str">
        <f>'What Day'!L226</f>
        <v>Bullish</v>
      </c>
      <c r="I226" s="12">
        <f>'Index CPR'!U226*100/'Index CPR'!R226</f>
        <v>0.14004321048227938</v>
      </c>
      <c r="J226" s="12" t="str">
        <f>'What Day'!X226</f>
        <v>Bullish</v>
      </c>
      <c r="K226" s="1" t="s">
        <v>332</v>
      </c>
    </row>
    <row r="227" spans="1:11" x14ac:dyDescent="0.3">
      <c r="A227" s="39">
        <v>43571</v>
      </c>
      <c r="B227" s="10" t="s">
        <v>28</v>
      </c>
      <c r="G227" s="12">
        <f>'Index CPR'!J227*100/'Index CPR'!G227</f>
        <v>9.0009383053629308E-2</v>
      </c>
      <c r="H227" s="12" t="str">
        <f>'What Day'!L227</f>
        <v>Bullish</v>
      </c>
      <c r="I227" s="12">
        <f>'Index CPR'!U227*100/'Index CPR'!R227</f>
        <v>0.26661047284908446</v>
      </c>
      <c r="J227" s="12" t="str">
        <f>'What Day'!X227</f>
        <v>Bullish</v>
      </c>
      <c r="K227" s="1" t="s">
        <v>376</v>
      </c>
    </row>
    <row r="228" spans="1:11" x14ac:dyDescent="0.3">
      <c r="A228" s="39">
        <v>43573</v>
      </c>
      <c r="B228" s="10" t="s">
        <v>30</v>
      </c>
      <c r="G228" s="12">
        <f>'Index CPR'!J228*100/'Index CPR'!G228</f>
        <v>0.25192764966076431</v>
      </c>
      <c r="H228" s="12" t="str">
        <f>'What Day'!L228</f>
        <v>Outside</v>
      </c>
      <c r="I228" s="12">
        <f>'Index CPR'!U228*100/'Index CPR'!R228</f>
        <v>0.40116262464932506</v>
      </c>
      <c r="J228" s="12" t="str">
        <f>'What Day'!X228</f>
        <v>Bearish</v>
      </c>
      <c r="K228" s="1" t="s">
        <v>376</v>
      </c>
    </row>
    <row r="229" spans="1:11" x14ac:dyDescent="0.3">
      <c r="A229" s="39">
        <v>43577</v>
      </c>
      <c r="B229" s="10" t="s">
        <v>27</v>
      </c>
      <c r="G229" s="12">
        <f>'Index CPR'!J229*100/'Index CPR'!G229</f>
        <v>0.34980210826676689</v>
      </c>
      <c r="H229" s="12" t="str">
        <f>'What Day'!L229</f>
        <v>Bearish</v>
      </c>
      <c r="I229" s="12">
        <f>'Index CPR'!U229*100/'Index CPR'!R229</f>
        <v>0.6265522943272811</v>
      </c>
      <c r="J229" s="12" t="str">
        <f>'What Day'!X229</f>
        <v>Bearish</v>
      </c>
      <c r="K229" s="1" t="s">
        <v>376</v>
      </c>
    </row>
    <row r="230" spans="1:11" x14ac:dyDescent="0.3">
      <c r="A230" s="39">
        <v>43578</v>
      </c>
      <c r="B230" s="10" t="s">
        <v>28</v>
      </c>
      <c r="G230" s="12">
        <f>'Index CPR'!J230*100/'Index CPR'!G230</f>
        <v>0.16917385092580159</v>
      </c>
      <c r="H230" s="12" t="str">
        <f>'What Day'!L230</f>
        <v>Bearish</v>
      </c>
      <c r="I230" s="12">
        <f>'Index CPR'!U230*100/'Index CPR'!R230</f>
        <v>0.45310954940616582</v>
      </c>
      <c r="J230" s="12" t="str">
        <f>'What Day'!X230</f>
        <v>Bearish</v>
      </c>
      <c r="K230" s="1" t="s">
        <v>321</v>
      </c>
    </row>
    <row r="231" spans="1:11" x14ac:dyDescent="0.3">
      <c r="A231" s="39">
        <v>43579</v>
      </c>
      <c r="B231" s="10" t="s">
        <v>29</v>
      </c>
      <c r="G231" s="12">
        <f>'Index CPR'!J231*100/'Index CPR'!G231</f>
        <v>0.3783614893061269</v>
      </c>
      <c r="H231" s="12" t="str">
        <f>'What Day'!L231</f>
        <v>Bullish</v>
      </c>
      <c r="I231" s="12">
        <f>'Index CPR'!U231*100/'Index CPR'!R231</f>
        <v>0.41665405607175415</v>
      </c>
      <c r="J231" s="12" t="str">
        <f>'What Day'!X231</f>
        <v>Mod Bullish</v>
      </c>
      <c r="K231" s="1" t="s">
        <v>321</v>
      </c>
    </row>
    <row r="232" spans="1:11" x14ac:dyDescent="0.3">
      <c r="A232" s="39">
        <v>43580</v>
      </c>
      <c r="B232" s="10" t="s">
        <v>30</v>
      </c>
      <c r="G232" s="12">
        <f>'Index CPR'!J232*100/'Index CPR'!G232</f>
        <v>0.39201034713378147</v>
      </c>
      <c r="H232" s="12" t="str">
        <f>'What Day'!L232</f>
        <v>Mod Bullish</v>
      </c>
      <c r="I232" s="12">
        <f>'Index CPR'!U232*100/'Index CPR'!R232</f>
        <v>0.50145291761565747</v>
      </c>
      <c r="J232" s="12" t="str">
        <f>'What Day'!X232</f>
        <v>Mod Bearish</v>
      </c>
    </row>
    <row r="233" spans="1:11" x14ac:dyDescent="0.3">
      <c r="A233" s="39">
        <v>43581</v>
      </c>
      <c r="B233" s="10" t="s">
        <v>26</v>
      </c>
      <c r="G233" s="12">
        <f>'Index CPR'!J233*100/'Index CPR'!G233</f>
        <v>0.24062445813305394</v>
      </c>
      <c r="H233" s="12" t="str">
        <f>'What Day'!L233</f>
        <v>Bullish</v>
      </c>
      <c r="I233" s="12">
        <f>'Index CPR'!U233*100/'Index CPR'!R233</f>
        <v>0.46376646655474113</v>
      </c>
      <c r="J233" s="12" t="str">
        <f>'What Day'!X233</f>
        <v>Bullish</v>
      </c>
    </row>
    <row r="234" spans="1:11" x14ac:dyDescent="0.3">
      <c r="A234" s="39">
        <v>43585</v>
      </c>
      <c r="B234" s="10" t="s">
        <v>28</v>
      </c>
      <c r="G234" s="12">
        <f>'Index CPR'!J234*100/'Index CPR'!G234</f>
        <v>0.23933242890418402</v>
      </c>
      <c r="H234" s="12" t="str">
        <f>'What Day'!L234</f>
        <v>Mod Bearish</v>
      </c>
      <c r="I234" s="12">
        <f>'Index CPR'!U234*100/'Index CPR'!R234</f>
        <v>6.6285464544562217E-2</v>
      </c>
      <c r="J234" s="12" t="str">
        <f>'What Day'!X234</f>
        <v>Bearish</v>
      </c>
    </row>
    <row r="235" spans="1:11" x14ac:dyDescent="0.3">
      <c r="A235" s="39">
        <v>43587</v>
      </c>
      <c r="B235" s="10" t="s">
        <v>30</v>
      </c>
      <c r="G235" s="12">
        <f>'Index CPR'!J235*100/'Index CPR'!G235</f>
        <v>0.11174659790534028</v>
      </c>
      <c r="H235" s="12" t="str">
        <f>'What Day'!L235</f>
        <v>Mod Bullish</v>
      </c>
      <c r="I235" s="12">
        <f>'Index CPR'!U235*100/'Index CPR'!R235</f>
        <v>0.15789753743694021</v>
      </c>
      <c r="J235" s="12" t="str">
        <f>'What Day'!X235</f>
        <v>Outside</v>
      </c>
    </row>
    <row r="236" spans="1:11" x14ac:dyDescent="0.3">
      <c r="A236" s="39">
        <v>43588</v>
      </c>
      <c r="B236" s="10" t="s">
        <v>26</v>
      </c>
      <c r="G236" s="12">
        <f>'Index CPR'!J236*100/'Index CPR'!G236</f>
        <v>0.13003623960775954</v>
      </c>
      <c r="H236" s="12" t="str">
        <f>'What Day'!L236</f>
        <v>Mod Bearish</v>
      </c>
      <c r="I236" s="12">
        <f>'Index CPR'!U236*100/'Index CPR'!R236</f>
        <v>9.5136362118988706E-3</v>
      </c>
      <c r="J236" s="12" t="str">
        <f>'What Day'!X236</f>
        <v>Bullish</v>
      </c>
    </row>
    <row r="237" spans="1:11" x14ac:dyDescent="0.3">
      <c r="A237" s="39">
        <v>43591</v>
      </c>
      <c r="B237" s="10" t="s">
        <v>27</v>
      </c>
      <c r="G237" s="12">
        <f>'Index CPR'!J237*100/'Index CPR'!G237</f>
        <v>2.988063548067299E-2</v>
      </c>
      <c r="H237" s="12" t="str">
        <f>'What Day'!L237</f>
        <v>Bearish</v>
      </c>
      <c r="I237" s="12">
        <f>'Index CPR'!U237*100/'Index CPR'!R237</f>
        <v>5.5227831677723466E-2</v>
      </c>
      <c r="J237" s="12" t="str">
        <f>'What Day'!X237</f>
        <v>Bearish</v>
      </c>
    </row>
    <row r="238" spans="1:11" x14ac:dyDescent="0.3">
      <c r="A238" s="39">
        <v>43592</v>
      </c>
      <c r="B238" s="10" t="s">
        <v>28</v>
      </c>
      <c r="G238" s="12">
        <f>'Index CPR'!J238*100/'Index CPR'!G238</f>
        <v>0.42061929479147181</v>
      </c>
      <c r="H238" s="12" t="str">
        <f>'What Day'!L238</f>
        <v>Bearish</v>
      </c>
      <c r="I238" s="12">
        <f>'Index CPR'!U238*100/'Index CPR'!R238</f>
        <v>0.5696069672318963</v>
      </c>
      <c r="J238" s="12" t="str">
        <f>'What Day'!X238</f>
        <v>Bearish</v>
      </c>
    </row>
    <row r="239" spans="1:11" x14ac:dyDescent="0.3">
      <c r="A239" s="39">
        <v>43593</v>
      </c>
      <c r="B239" s="10" t="s">
        <v>29</v>
      </c>
      <c r="G239" s="12">
        <f>'Index CPR'!J239*100/'Index CPR'!G239</f>
        <v>0.31343698351643934</v>
      </c>
      <c r="H239" s="12" t="str">
        <f>'What Day'!L239</f>
        <v>Bearish</v>
      </c>
      <c r="I239" s="12">
        <f>'Index CPR'!U239*100/'Index CPR'!R239</f>
        <v>0.25668796272779076</v>
      </c>
      <c r="J239" s="12" t="str">
        <f>'What Day'!X239</f>
        <v>Bearish</v>
      </c>
    </row>
    <row r="240" spans="1:11" x14ac:dyDescent="0.3">
      <c r="A240" s="39">
        <v>43594</v>
      </c>
      <c r="B240" s="10" t="s">
        <v>30</v>
      </c>
      <c r="G240" s="12">
        <f>'Index CPR'!J240*100/'Index CPR'!G240</f>
        <v>2.6684790701338772E-2</v>
      </c>
      <c r="H240" s="12" t="str">
        <f>'What Day'!L240</f>
        <v>Bearish</v>
      </c>
      <c r="I240" s="12">
        <f>'Index CPR'!U240*100/'Index CPR'!R240</f>
        <v>6.4295109362241282E-2</v>
      </c>
      <c r="J240" s="12" t="str">
        <f>'What Day'!X240</f>
        <v>Bearish</v>
      </c>
    </row>
    <row r="241" spans="1:11" x14ac:dyDescent="0.3">
      <c r="A241" s="39">
        <v>43595</v>
      </c>
      <c r="B241" s="10" t="s">
        <v>26</v>
      </c>
      <c r="G241" s="12">
        <f>'Index CPR'!J241*100/'Index CPR'!G241</f>
        <v>0.11527420057120293</v>
      </c>
      <c r="H241" s="12" t="str">
        <f>'What Day'!L241</f>
        <v>Bearish</v>
      </c>
      <c r="I241" s="12">
        <f>'Index CPR'!U241*100/'Index CPR'!R241</f>
        <v>2.5188353226773888E-2</v>
      </c>
      <c r="J241" s="12" t="str">
        <f>'What Day'!X241</f>
        <v>Bullish</v>
      </c>
      <c r="K241" s="1" t="s">
        <v>302</v>
      </c>
    </row>
    <row r="242" spans="1:11" x14ac:dyDescent="0.3">
      <c r="A242" s="39">
        <v>43598</v>
      </c>
      <c r="B242" s="10" t="s">
        <v>27</v>
      </c>
      <c r="G242" s="12">
        <f>'Index CPR'!J242*100/'Index CPR'!G242</f>
        <v>0.38541728718652851</v>
      </c>
      <c r="H242" s="12" t="str">
        <f>'What Day'!L242</f>
        <v>Bearish</v>
      </c>
      <c r="I242" s="12">
        <f>'Index CPR'!U242*100/'Index CPR'!R242</f>
        <v>0.40571017524594555</v>
      </c>
      <c r="J242" s="12" t="str">
        <f>'What Day'!X242</f>
        <v>Bearish</v>
      </c>
      <c r="K242" s="1" t="s">
        <v>321</v>
      </c>
    </row>
    <row r="243" spans="1:11" x14ac:dyDescent="0.3">
      <c r="A243" s="39">
        <v>43599</v>
      </c>
      <c r="B243" s="10" t="s">
        <v>28</v>
      </c>
      <c r="G243" s="12">
        <f>'Index CPR'!J243*100/'Index CPR'!G243</f>
        <v>0.12208142131920176</v>
      </c>
      <c r="H243" s="12" t="str">
        <f>'What Day'!L243</f>
        <v>Mod Bullish</v>
      </c>
      <c r="I243" s="12">
        <f>'Index CPR'!U243*100/'Index CPR'!R243</f>
        <v>2.0238209508266183E-2</v>
      </c>
      <c r="J243" s="12" t="str">
        <f>'What Day'!X243</f>
        <v>Inside</v>
      </c>
      <c r="K243" s="1" t="s">
        <v>376</v>
      </c>
    </row>
    <row r="244" spans="1:11" x14ac:dyDescent="0.3">
      <c r="A244" s="39">
        <v>43600</v>
      </c>
      <c r="B244" s="10" t="s">
        <v>29</v>
      </c>
      <c r="G244" s="12">
        <f>'Index CPR'!J244*100/'Index CPR'!G244</f>
        <v>0.32682414776321661</v>
      </c>
      <c r="H244" s="12" t="str">
        <f>'What Day'!L244</f>
        <v>Mod Bearish</v>
      </c>
      <c r="I244" s="12">
        <f>'Index CPR'!U244*100/'Index CPR'!R244</f>
        <v>0.35447842399868695</v>
      </c>
      <c r="J244" s="12" t="str">
        <f>'What Day'!X244</f>
        <v>Bearish</v>
      </c>
      <c r="K244" s="1" t="s">
        <v>321</v>
      </c>
    </row>
    <row r="245" spans="1:11" x14ac:dyDescent="0.3">
      <c r="A245" s="39">
        <v>43601</v>
      </c>
      <c r="B245" s="10" t="s">
        <v>30</v>
      </c>
      <c r="G245" s="12">
        <f>'Index CPR'!J245*100/'Index CPR'!G245</f>
        <v>0.26512677394453793</v>
      </c>
      <c r="H245" s="12" t="str">
        <f>'What Day'!L245</f>
        <v>Bullish</v>
      </c>
      <c r="I245" s="12">
        <f>'Index CPR'!U245*100/'Index CPR'!R245</f>
        <v>0.27517032353798365</v>
      </c>
      <c r="J245" s="12" t="str">
        <f>'What Day'!X245</f>
        <v>Mod Bullish</v>
      </c>
      <c r="K245" s="1" t="s">
        <v>321</v>
      </c>
    </row>
    <row r="246" spans="1:11" x14ac:dyDescent="0.3">
      <c r="A246" s="39">
        <v>43602</v>
      </c>
      <c r="B246" s="10" t="s">
        <v>26</v>
      </c>
      <c r="G246" s="12">
        <f>'Index CPR'!J246*100/'Index CPR'!G246</f>
        <v>0.37632192977181422</v>
      </c>
      <c r="H246" s="12" t="str">
        <f>'What Day'!L246</f>
        <v>Bullish</v>
      </c>
      <c r="I246" s="12">
        <f>'Index CPR'!U246*100/'Index CPR'!R246</f>
        <v>0.55180867142548118</v>
      </c>
      <c r="J246" s="12" t="str">
        <f>'What Day'!X246</f>
        <v>Bullish</v>
      </c>
      <c r="K246" s="1" t="s">
        <v>376</v>
      </c>
    </row>
    <row r="247" spans="1:11" x14ac:dyDescent="0.3">
      <c r="A247" s="39">
        <v>43605</v>
      </c>
      <c r="B247" s="10" t="s">
        <v>27</v>
      </c>
      <c r="G247" s="12">
        <f>'Index CPR'!J247*100/'Index CPR'!G247</f>
        <v>0.62271109012722803</v>
      </c>
      <c r="H247" s="12" t="str">
        <f>'What Day'!L247</f>
        <v>Bullish</v>
      </c>
      <c r="I247" s="12">
        <f>'Index CPR'!U247*100/'Index CPR'!R247</f>
        <v>0.63288758025599179</v>
      </c>
      <c r="J247" s="12" t="str">
        <f>'What Day'!X247</f>
        <v>Bullish</v>
      </c>
      <c r="K247" s="1" t="s">
        <v>376</v>
      </c>
    </row>
    <row r="248" spans="1:11" x14ac:dyDescent="0.3">
      <c r="A248" s="39">
        <v>43606</v>
      </c>
      <c r="B248" s="10" t="s">
        <v>28</v>
      </c>
      <c r="G248" s="12">
        <f>'Index CPR'!J248*100/'Index CPR'!G248</f>
        <v>0.41998046800254885</v>
      </c>
      <c r="H248" s="12" t="str">
        <f>'What Day'!L248</f>
        <v>Inside</v>
      </c>
      <c r="I248" s="12">
        <f>'Index CPR'!U248*100/'Index CPR'!R248</f>
        <v>0.62841392696408604</v>
      </c>
      <c r="J248" s="12" t="str">
        <f>'What Day'!X248</f>
        <v>Mod Bearish</v>
      </c>
    </row>
    <row r="249" spans="1:11" x14ac:dyDescent="0.3">
      <c r="A249" s="39">
        <v>43607</v>
      </c>
      <c r="B249" s="10" t="s">
        <v>29</v>
      </c>
      <c r="G249" s="12">
        <f>'Index CPR'!J249*100/'Index CPR'!G249</f>
        <v>2.4428278857341185E-2</v>
      </c>
      <c r="H249" s="12" t="str">
        <f>'What Day'!L249</f>
        <v>Mod Bearish</v>
      </c>
      <c r="I249" s="12">
        <f>'Index CPR'!U249*100/'Index CPR'!R249</f>
        <v>0.12014802586628039</v>
      </c>
      <c r="J249" s="12" t="str">
        <f>'What Day'!X249</f>
        <v>Inside</v>
      </c>
    </row>
    <row r="250" spans="1:11" x14ac:dyDescent="0.3">
      <c r="A250" s="39">
        <v>43608</v>
      </c>
      <c r="B250" s="10" t="s">
        <v>30</v>
      </c>
      <c r="G250" s="12">
        <f>'Index CPR'!J250*100/'Index CPR'!G250</f>
        <v>0.96721576090190375</v>
      </c>
      <c r="H250" s="12" t="str">
        <f>'What Day'!L250</f>
        <v>Outside</v>
      </c>
      <c r="I250" s="12">
        <f>'Index CPR'!U250*100/'Index CPR'!R250</f>
        <v>1.2760472889067904</v>
      </c>
      <c r="J250" s="12" t="str">
        <f>'What Day'!X250</f>
        <v>Bullish</v>
      </c>
    </row>
    <row r="251" spans="1:11" x14ac:dyDescent="0.3">
      <c r="A251" s="39">
        <v>43609</v>
      </c>
      <c r="B251" s="10" t="s">
        <v>26</v>
      </c>
      <c r="G251" s="12">
        <f>'Index CPR'!J251*100/'Index CPR'!G251</f>
        <v>0.48386366978495798</v>
      </c>
      <c r="H251" s="12" t="str">
        <f>'What Day'!L251</f>
        <v>Inside</v>
      </c>
      <c r="I251" s="12">
        <f>'Index CPR'!U251*100/'Index CPR'!R251</f>
        <v>0.62900077214599703</v>
      </c>
      <c r="J251" s="12" t="str">
        <f>'What Day'!X251</f>
        <v>Mod Bullish</v>
      </c>
    </row>
    <row r="252" spans="1:11" x14ac:dyDescent="0.3">
      <c r="A252" s="39">
        <v>43612</v>
      </c>
      <c r="B252" s="10" t="s">
        <v>27</v>
      </c>
      <c r="G252" s="12">
        <f>'Index CPR'!J252*100/'Index CPR'!G252</f>
        <v>0.22398534219750593</v>
      </c>
      <c r="H252" s="12" t="str">
        <f>'What Day'!L252</f>
        <v>Bullish</v>
      </c>
      <c r="I252" s="12">
        <f>'Index CPR'!U252*100/'Index CPR'!R252</f>
        <v>0.4784058570719309</v>
      </c>
      <c r="J252" s="12" t="str">
        <f>'What Day'!X252</f>
        <v>Bullish</v>
      </c>
    </row>
    <row r="253" spans="1:11" x14ac:dyDescent="0.3">
      <c r="A253" s="39">
        <v>43613</v>
      </c>
      <c r="B253" s="10" t="s">
        <v>28</v>
      </c>
      <c r="G253" s="12">
        <f>'Index CPR'!J253*100/'Index CPR'!G253</f>
        <v>9.5238894389734194E-2</v>
      </c>
      <c r="H253" s="12" t="str">
        <f>'What Day'!L253</f>
        <v>Bullish</v>
      </c>
      <c r="I253" s="12">
        <f>'Index CPR'!U253*100/'Index CPR'!R253</f>
        <v>0.16356910319117787</v>
      </c>
      <c r="J253" s="12" t="str">
        <f>'What Day'!X253</f>
        <v>Inside</v>
      </c>
    </row>
    <row r="254" spans="1:11" x14ac:dyDescent="0.3">
      <c r="A254" s="39">
        <v>43614</v>
      </c>
      <c r="B254" s="10" t="s">
        <v>29</v>
      </c>
      <c r="G254" s="12">
        <f>'Index CPR'!J254*100/'Index CPR'!G254</f>
        <v>0.13050873145513028</v>
      </c>
      <c r="H254" s="12" t="str">
        <f>'What Day'!L254</f>
        <v>Bearish</v>
      </c>
      <c r="I254" s="12">
        <f>'Index CPR'!U254*100/'Index CPR'!R254</f>
        <v>0.22693894380671126</v>
      </c>
      <c r="J254" s="12" t="str">
        <f>'What Day'!X254</f>
        <v>Bearish</v>
      </c>
    </row>
    <row r="255" spans="1:11" x14ac:dyDescent="0.3">
      <c r="A255" s="39">
        <v>43615</v>
      </c>
      <c r="B255" s="10" t="s">
        <v>30</v>
      </c>
      <c r="G255" s="12">
        <f>'Index CPR'!J255*100/'Index CPR'!G255</f>
        <v>0.17848232717476442</v>
      </c>
      <c r="H255" s="12" t="str">
        <f>'What Day'!L255</f>
        <v>Bullish</v>
      </c>
      <c r="I255" s="12">
        <f>'Index CPR'!U255*100/'Index CPR'!R255</f>
        <v>0.23185117030015778</v>
      </c>
      <c r="J255" s="12" t="str">
        <f>'What Day'!X255</f>
        <v>Bullish</v>
      </c>
    </row>
    <row r="256" spans="1:11" x14ac:dyDescent="0.3">
      <c r="A256" s="39">
        <v>43616</v>
      </c>
      <c r="B256" s="10" t="s">
        <v>26</v>
      </c>
      <c r="G256" s="12">
        <f>'Index CPR'!J256*100/'Index CPR'!G256</f>
        <v>6.4540463517880453E-2</v>
      </c>
      <c r="H256" s="12" t="str">
        <f>'What Day'!L256</f>
        <v>Inside</v>
      </c>
      <c r="I256" s="12">
        <f>'Index CPR'!U256*100/'Index CPR'!R256</f>
        <v>0.36696787924768276</v>
      </c>
      <c r="J256" s="12" t="str">
        <f>'What Day'!X256</f>
        <v>Bearish</v>
      </c>
      <c r="K256" s="1" t="s">
        <v>302</v>
      </c>
    </row>
    <row r="257" spans="1:11" x14ac:dyDescent="0.3">
      <c r="A257" s="39">
        <v>43619</v>
      </c>
      <c r="B257" s="10" t="s">
        <v>27</v>
      </c>
      <c r="G257" s="12">
        <f>'Index CPR'!J257*100/'Index CPR'!G257</f>
        <v>0.42631612469085145</v>
      </c>
      <c r="H257" s="12" t="str">
        <f>'What Day'!L257</f>
        <v>Bullish</v>
      </c>
      <c r="I257" s="12">
        <f>'Index CPR'!U257*100/'Index CPR'!R257</f>
        <v>0.36781434253981277</v>
      </c>
      <c r="J257" s="12" t="str">
        <f>'What Day'!X257</f>
        <v>Bullish</v>
      </c>
      <c r="K257" s="1" t="s">
        <v>376</v>
      </c>
    </row>
    <row r="258" spans="1:11" x14ac:dyDescent="0.3">
      <c r="A258" s="39">
        <v>43620</v>
      </c>
      <c r="B258" s="10" t="s">
        <v>28</v>
      </c>
      <c r="G258" s="12">
        <f>'Index CPR'!J258*100/'Index CPR'!G258</f>
        <v>0.15987177038261258</v>
      </c>
      <c r="H258" s="12" t="str">
        <f>'What Day'!L258</f>
        <v>Inside</v>
      </c>
      <c r="I258" s="12">
        <f>'Index CPR'!U258*100/'Index CPR'!R258</f>
        <v>9.2299063725891195E-2</v>
      </c>
      <c r="J258" s="12" t="str">
        <f>'What Day'!X258</f>
        <v>Bullish</v>
      </c>
      <c r="K258" s="1" t="s">
        <v>302</v>
      </c>
    </row>
    <row r="259" spans="1:11" x14ac:dyDescent="0.3">
      <c r="A259" s="39">
        <v>43622</v>
      </c>
      <c r="B259" s="10" t="s">
        <v>30</v>
      </c>
      <c r="G259" s="12">
        <f>'Index CPR'!J259*100/'Index CPR'!G259</f>
        <v>0.51114695159852952</v>
      </c>
      <c r="H259" s="12" t="str">
        <f>'What Day'!L259</f>
        <v>Bearish</v>
      </c>
      <c r="I259" s="12">
        <f>'Index CPR'!U259*100/'Index CPR'!R259</f>
        <v>0.67328542903034305</v>
      </c>
      <c r="J259" s="12" t="str">
        <f>'What Day'!X259</f>
        <v>Bearish</v>
      </c>
      <c r="K259" s="1" t="s">
        <v>376</v>
      </c>
    </row>
    <row r="260" spans="1:11" x14ac:dyDescent="0.3">
      <c r="A260" s="39">
        <v>43623</v>
      </c>
      <c r="B260" s="10" t="s">
        <v>26</v>
      </c>
      <c r="G260" s="12">
        <f>'Index CPR'!J260*100/'Index CPR'!G260</f>
        <v>0.20907403837901289</v>
      </c>
      <c r="H260" s="12" t="str">
        <f>'What Day'!L260</f>
        <v>Bearish</v>
      </c>
      <c r="I260" s="12">
        <f>'Index CPR'!U260*100/'Index CPR'!R260</f>
        <v>0.39474024379209638</v>
      </c>
      <c r="J260" s="12" t="str">
        <f>'What Day'!X260</f>
        <v>Mod Bearish</v>
      </c>
      <c r="K260" s="1" t="s">
        <v>302</v>
      </c>
    </row>
    <row r="261" spans="1:11" x14ac:dyDescent="0.3">
      <c r="A261" s="39">
        <v>43626</v>
      </c>
      <c r="B261" s="10" t="s">
        <v>27</v>
      </c>
      <c r="G261" s="12">
        <f>'Index CPR'!J261*100/'Index CPR'!G261</f>
        <v>3.9139490347962795E-3</v>
      </c>
      <c r="H261" s="12" t="str">
        <f>'What Day'!L261</f>
        <v>Bullish</v>
      </c>
      <c r="I261" s="12">
        <f>'Index CPR'!U261*100/'Index CPR'!R261</f>
        <v>0.17230897239732185</v>
      </c>
      <c r="J261" s="12" t="str">
        <f>'What Day'!X261</f>
        <v>Bullish</v>
      </c>
    </row>
    <row r="262" spans="1:11" x14ac:dyDescent="0.3">
      <c r="A262" s="39">
        <v>43627</v>
      </c>
      <c r="B262" s="10" t="s">
        <v>28</v>
      </c>
      <c r="G262" s="12">
        <f>'Index CPR'!J262*100/'Index CPR'!G262</f>
        <v>7.3877274514033253E-2</v>
      </c>
      <c r="H262" s="12" t="str">
        <f>'What Day'!L262</f>
        <v>Bullish</v>
      </c>
      <c r="I262" s="12">
        <f>'Index CPR'!U262*100/'Index CPR'!R262</f>
        <v>0.1689482331720456</v>
      </c>
      <c r="J262" s="12" t="str">
        <f>'What Day'!X262</f>
        <v>Bullish</v>
      </c>
    </row>
    <row r="263" spans="1:11" x14ac:dyDescent="0.3">
      <c r="A263" s="39">
        <v>43628</v>
      </c>
      <c r="B263" s="10" t="s">
        <v>29</v>
      </c>
      <c r="G263" s="12">
        <f>'Index CPR'!J263*100/'Index CPR'!G263</f>
        <v>4.5893381838568267E-2</v>
      </c>
      <c r="H263" s="12" t="str">
        <f>'What Day'!L263</f>
        <v>Bearish</v>
      </c>
      <c r="I263" s="12">
        <f>'Index CPR'!U263*100/'Index CPR'!R263</f>
        <v>0.21734822278758156</v>
      </c>
      <c r="J263" s="12" t="str">
        <f>'What Day'!X263</f>
        <v>Bearish</v>
      </c>
      <c r="K263" s="1" t="s">
        <v>302</v>
      </c>
    </row>
    <row r="264" spans="1:11" x14ac:dyDescent="0.3">
      <c r="A264" s="39">
        <v>43629</v>
      </c>
      <c r="B264" s="10" t="s">
        <v>30</v>
      </c>
      <c r="G264" s="12">
        <f>'Index CPR'!J264*100/'Index CPR'!G264</f>
        <v>0.22348436520762366</v>
      </c>
      <c r="H264" s="12" t="str">
        <f>'What Day'!L264</f>
        <v>Bearish</v>
      </c>
      <c r="I264" s="12">
        <f>'Index CPR'!U264*100/'Index CPR'!R264</f>
        <v>0.29902456793620769</v>
      </c>
      <c r="J264" s="12" t="str">
        <f>'What Day'!X264</f>
        <v>Bearish</v>
      </c>
      <c r="K264" s="1" t="s">
        <v>376</v>
      </c>
    </row>
    <row r="265" spans="1:11" x14ac:dyDescent="0.3">
      <c r="A265" s="39">
        <v>43630</v>
      </c>
      <c r="B265" s="10" t="s">
        <v>26</v>
      </c>
      <c r="G265" s="12">
        <f>'Index CPR'!J265*100/'Index CPR'!G265</f>
        <v>0.17716000827403577</v>
      </c>
      <c r="H265" s="12" t="str">
        <f>'What Day'!L265</f>
        <v>Bearish</v>
      </c>
      <c r="I265" s="12">
        <f>'Index CPR'!U265*100/'Index CPR'!R265</f>
        <v>0.33953315005703577</v>
      </c>
      <c r="J265" s="12" t="str">
        <f>'What Day'!X265</f>
        <v>Bearish</v>
      </c>
      <c r="K265" s="1" t="s">
        <v>302</v>
      </c>
    </row>
    <row r="266" spans="1:11" x14ac:dyDescent="0.3">
      <c r="A266" s="39">
        <v>43633</v>
      </c>
      <c r="B266" s="10" t="s">
        <v>27</v>
      </c>
      <c r="G266" s="12">
        <f>'Index CPR'!J266*100/'Index CPR'!G266</f>
        <v>0.44777456043463987</v>
      </c>
      <c r="H266" s="12" t="str">
        <f>'What Day'!L266</f>
        <v>Bearish</v>
      </c>
      <c r="I266" s="12">
        <f>'Index CPR'!U266*100/'Index CPR'!R266</f>
        <v>0.42425611276363451</v>
      </c>
      <c r="J266" s="12" t="str">
        <f>'What Day'!X266</f>
        <v>Bearish</v>
      </c>
      <c r="K266" s="1" t="s">
        <v>321</v>
      </c>
    </row>
    <row r="267" spans="1:11" x14ac:dyDescent="0.3">
      <c r="A267" s="39">
        <v>43634</v>
      </c>
      <c r="B267" s="10" t="s">
        <v>28</v>
      </c>
      <c r="G267" s="12">
        <f>'Index CPR'!J267*100/'Index CPR'!G267</f>
        <v>4.1785689328405838E-2</v>
      </c>
      <c r="H267" s="12" t="str">
        <f>'What Day'!L267</f>
        <v>Bearish</v>
      </c>
      <c r="I267" s="12">
        <f>'Index CPR'!U267*100/'Index CPR'!R267</f>
        <v>7.8464079363955108E-2</v>
      </c>
      <c r="J267" s="12" t="str">
        <f>'What Day'!X267</f>
        <v>Inside</v>
      </c>
      <c r="K267" s="1" t="s">
        <v>302</v>
      </c>
    </row>
    <row r="268" spans="1:11" x14ac:dyDescent="0.3">
      <c r="A268" s="39">
        <v>43635</v>
      </c>
      <c r="B268" s="10" t="s">
        <v>29</v>
      </c>
      <c r="G268" s="12">
        <f>'Index CPR'!J268*100/'Index CPR'!G268</f>
        <v>0.12728134730294086</v>
      </c>
      <c r="H268" s="12" t="str">
        <f>'What Day'!L268</f>
        <v>Bullish</v>
      </c>
      <c r="I268" s="12">
        <f>'Index CPR'!U268*100/'Index CPR'!R268</f>
        <v>0.23761476179653745</v>
      </c>
      <c r="J268" s="12" t="str">
        <f>'What Day'!X268</f>
        <v>Bullish</v>
      </c>
      <c r="K268" s="1" t="s">
        <v>321</v>
      </c>
    </row>
    <row r="269" spans="1:11" x14ac:dyDescent="0.3">
      <c r="A269" s="39">
        <v>43636</v>
      </c>
      <c r="B269" s="10" t="s">
        <v>30</v>
      </c>
      <c r="G269" s="12">
        <f>'Index CPR'!J269*100/'Index CPR'!G269</f>
        <v>0.52378484464874087</v>
      </c>
      <c r="H269" s="12" t="str">
        <f>'What Day'!L269</f>
        <v>Bullish</v>
      </c>
      <c r="I269" s="12">
        <f>'Index CPR'!U269*100/'Index CPR'!R269</f>
        <v>0.56296476991628097</v>
      </c>
      <c r="J269" s="12" t="str">
        <f>'What Day'!X269</f>
        <v>Bullish</v>
      </c>
      <c r="K269" s="1" t="s">
        <v>376</v>
      </c>
    </row>
    <row r="270" spans="1:11" x14ac:dyDescent="0.3">
      <c r="A270" s="39">
        <v>43637</v>
      </c>
      <c r="B270" s="10" t="s">
        <v>26</v>
      </c>
      <c r="G270" s="12">
        <f>'Index CPR'!J270*100/'Index CPR'!G270</f>
        <v>0.24066040505261899</v>
      </c>
      <c r="H270" s="12" t="str">
        <f>'What Day'!L270</f>
        <v>Mod Bearish</v>
      </c>
      <c r="I270" s="12">
        <f>'Index CPR'!U270*100/'Index CPR'!R270</f>
        <v>0.20608244601131021</v>
      </c>
      <c r="J270" s="12" t="str">
        <f>'What Day'!X270</f>
        <v>Mod Bullish</v>
      </c>
      <c r="K270" s="1" t="s">
        <v>321</v>
      </c>
    </row>
    <row r="271" spans="1:11" x14ac:dyDescent="0.3">
      <c r="A271" s="39">
        <v>43640</v>
      </c>
      <c r="B271" s="10" t="s">
        <v>27</v>
      </c>
      <c r="G271" s="12">
        <f>'Index CPR'!J271*100/'Index CPR'!G271</f>
        <v>7.0892000734568486E-2</v>
      </c>
      <c r="H271" s="12" t="str">
        <f>'What Day'!L271</f>
        <v>Bearish</v>
      </c>
      <c r="I271" s="12">
        <f>'Index CPR'!U271*100/'Index CPR'!R271</f>
        <v>0.11701193619669045</v>
      </c>
      <c r="J271" s="12" t="str">
        <f>'What Day'!X271</f>
        <v>Bearish</v>
      </c>
      <c r="K271" s="1" t="s">
        <v>302</v>
      </c>
    </row>
    <row r="272" spans="1:11" x14ac:dyDescent="0.3">
      <c r="A272" s="39">
        <v>43641</v>
      </c>
      <c r="B272" s="10" t="s">
        <v>28</v>
      </c>
      <c r="G272" s="12">
        <f>'Index CPR'!J272*100/'Index CPR'!G272</f>
        <v>0.36158057504076185</v>
      </c>
      <c r="H272" s="12" t="str">
        <f>'What Day'!L272</f>
        <v>Bullish</v>
      </c>
      <c r="I272" s="12">
        <f>'Index CPR'!U272*100/'Index CPR'!R272</f>
        <v>0.35727570362545868</v>
      </c>
      <c r="J272" s="12" t="str">
        <f>'What Day'!X272</f>
        <v>Bullish</v>
      </c>
      <c r="K272" s="1" t="s">
        <v>376</v>
      </c>
    </row>
    <row r="273" spans="1:11" x14ac:dyDescent="0.3">
      <c r="A273" s="39">
        <v>43642</v>
      </c>
      <c r="B273" s="10" t="s">
        <v>29</v>
      </c>
      <c r="G273" s="12">
        <f>'Index CPR'!J273*100/'Index CPR'!G273</f>
        <v>0.18519066605216472</v>
      </c>
      <c r="H273" s="12" t="str">
        <f>'What Day'!L273</f>
        <v>Bullish</v>
      </c>
      <c r="I273" s="12">
        <f>'Index CPR'!U273*100/'Index CPR'!R273</f>
        <v>0.38155644103996067</v>
      </c>
      <c r="J273" s="12" t="str">
        <f>'What Day'!X273</f>
        <v>Bullish</v>
      </c>
      <c r="K273" s="1" t="s">
        <v>376</v>
      </c>
    </row>
    <row r="274" spans="1:11" x14ac:dyDescent="0.3">
      <c r="A274" s="39">
        <v>43643</v>
      </c>
      <c r="B274" s="10" t="s">
        <v>30</v>
      </c>
      <c r="G274" s="12">
        <f>'Index CPR'!J274*100/'Index CPR'!G274</f>
        <v>0.13802312098104616</v>
      </c>
      <c r="H274" s="12" t="str">
        <f>'What Day'!L274</f>
        <v>Bullish</v>
      </c>
      <c r="I274" s="12">
        <f>'Index CPR'!U274*100/'Index CPR'!R274</f>
        <v>0.11754822511761413</v>
      </c>
      <c r="J274" s="12" t="str">
        <f>'What Day'!X274</f>
        <v>Bullish</v>
      </c>
      <c r="K274" s="1" t="s">
        <v>311</v>
      </c>
    </row>
    <row r="275" spans="1:11" x14ac:dyDescent="0.3">
      <c r="A275" s="39">
        <v>43644</v>
      </c>
      <c r="B275" s="10" t="s">
        <v>26</v>
      </c>
      <c r="G275" s="12">
        <f>'Index CPR'!J275*100/'Index CPR'!G275</f>
        <v>0.19612795444185432</v>
      </c>
      <c r="H275" s="12" t="str">
        <f>'What Day'!L275</f>
        <v>Bearish</v>
      </c>
      <c r="I275" s="12">
        <f>'Index CPR'!U275*100/'Index CPR'!R275</f>
        <v>0.17020648367953953</v>
      </c>
      <c r="J275" s="12" t="str">
        <f>'What Day'!X275</f>
        <v>Bearish</v>
      </c>
      <c r="K275" s="1" t="s">
        <v>302</v>
      </c>
    </row>
    <row r="276" spans="1:11" x14ac:dyDescent="0.3">
      <c r="A276" s="39">
        <v>43647</v>
      </c>
      <c r="B276" s="10" t="s">
        <v>27</v>
      </c>
      <c r="G276" s="12">
        <f>'Index CPR'!J276*100/'Index CPR'!G276</f>
        <v>4.4265135514550587E-2</v>
      </c>
      <c r="H276" s="12" t="str">
        <f>'What Day'!L276</f>
        <v>Bullish</v>
      </c>
      <c r="I276" s="12">
        <f>'Index CPR'!U276*100/'Index CPR'!R276</f>
        <v>5.0601154471700556E-2</v>
      </c>
      <c r="J276" s="12" t="str">
        <f>'What Day'!X276</f>
        <v>Bullish</v>
      </c>
      <c r="K276" s="1" t="s">
        <v>311</v>
      </c>
    </row>
    <row r="277" spans="1:11" x14ac:dyDescent="0.3">
      <c r="A277" s="39">
        <v>43648</v>
      </c>
      <c r="B277" s="10" t="s">
        <v>28</v>
      </c>
      <c r="G277" s="12">
        <f>'Index CPR'!J277*100/'Index CPR'!G277</f>
        <v>0.24815914730886857</v>
      </c>
      <c r="H277" s="12" t="str">
        <f>'What Day'!L277</f>
        <v>Bullish</v>
      </c>
      <c r="I277" s="12">
        <f>'Index CPR'!U277*100/'Index CPR'!R277</f>
        <v>3.2136090748492434E-2</v>
      </c>
      <c r="J277" s="12" t="str">
        <f>'What Day'!X277</f>
        <v>Bearish</v>
      </c>
    </row>
    <row r="278" spans="1:11" x14ac:dyDescent="0.3">
      <c r="A278" s="39">
        <v>43649</v>
      </c>
      <c r="B278" s="10" t="s">
        <v>29</v>
      </c>
      <c r="G278" s="12">
        <f>'Index CPR'!J278*100/'Index CPR'!G278</f>
        <v>3.4966013035431422E-3</v>
      </c>
      <c r="H278" s="12" t="str">
        <f>'What Day'!L278</f>
        <v>Bullish</v>
      </c>
      <c r="I278" s="12">
        <f>'Index CPR'!U278*100/'Index CPR'!R278</f>
        <v>6.2654144340462875E-2</v>
      </c>
      <c r="J278" s="12" t="str">
        <f>'What Day'!X278</f>
        <v>Bullish</v>
      </c>
    </row>
    <row r="279" spans="1:11" x14ac:dyDescent="0.3">
      <c r="A279" s="39">
        <v>43650</v>
      </c>
      <c r="B279" s="10" t="s">
        <v>30</v>
      </c>
      <c r="G279" s="12">
        <f>'Index CPR'!J279*100/'Index CPR'!G279</f>
        <v>1.674123491725457E-3</v>
      </c>
      <c r="H279" s="12" t="str">
        <f>'What Day'!L279</f>
        <v>Bullish</v>
      </c>
      <c r="I279" s="12">
        <f>'Index CPR'!U279*100/'Index CPR'!R279</f>
        <v>9.8086674972801352E-2</v>
      </c>
      <c r="J279" s="12" t="str">
        <f>'What Day'!X279</f>
        <v>Bullish</v>
      </c>
    </row>
    <row r="280" spans="1:11" x14ac:dyDescent="0.3">
      <c r="A280" s="39">
        <v>43651</v>
      </c>
      <c r="B280" s="10" t="s">
        <v>26</v>
      </c>
      <c r="G280" s="12">
        <f>'Index CPR'!J280*100/'Index CPR'!G280</f>
        <v>0.44210863481574503</v>
      </c>
      <c r="H280" s="12" t="str">
        <f>'What Day'!L280</f>
        <v>Bearish</v>
      </c>
      <c r="I280" s="12">
        <f>'Index CPR'!U280*100/'Index CPR'!R280</f>
        <v>5.8249198543827742E-3</v>
      </c>
      <c r="J280" s="12" t="str">
        <f>'What Day'!X280</f>
        <v>Bearish</v>
      </c>
      <c r="K280" s="1" t="s">
        <v>311</v>
      </c>
    </row>
    <row r="281" spans="1:11" x14ac:dyDescent="0.3">
      <c r="A281" s="39">
        <v>43654</v>
      </c>
      <c r="B281" s="10" t="s">
        <v>27</v>
      </c>
      <c r="G281" s="12">
        <f>'Index CPR'!J281*100/'Index CPR'!G281</f>
        <v>0.51070471512430893</v>
      </c>
      <c r="H281" s="12" t="str">
        <f>'What Day'!L281</f>
        <v>Bearish</v>
      </c>
      <c r="I281" s="12">
        <f>'Index CPR'!U281*100/'Index CPR'!R281</f>
        <v>0.7560722508674691</v>
      </c>
      <c r="J281" s="12" t="str">
        <f>'What Day'!X281</f>
        <v>Bearish</v>
      </c>
      <c r="K281" s="1" t="s">
        <v>376</v>
      </c>
    </row>
    <row r="282" spans="1:11" x14ac:dyDescent="0.3">
      <c r="A282" s="39">
        <v>43655</v>
      </c>
      <c r="B282" s="10" t="s">
        <v>28</v>
      </c>
      <c r="G282" s="12">
        <f>'Index CPR'!J282*100/'Index CPR'!G282</f>
        <v>0.1972574708557506</v>
      </c>
      <c r="H282" s="12" t="str">
        <f>'What Day'!L282</f>
        <v>Bearish</v>
      </c>
      <c r="I282" s="12">
        <f>'Index CPR'!U282*100/'Index CPR'!R282</f>
        <v>9.7688280517090012E-2</v>
      </c>
      <c r="J282" s="12" t="str">
        <f>'What Day'!X282</f>
        <v>Bearish</v>
      </c>
      <c r="K282" s="1" t="s">
        <v>332</v>
      </c>
    </row>
    <row r="283" spans="1:11" x14ac:dyDescent="0.3">
      <c r="A283" s="39">
        <v>43656</v>
      </c>
      <c r="B283" s="10" t="s">
        <v>29</v>
      </c>
      <c r="G283" s="12">
        <f>'Index CPR'!J283*100/'Index CPR'!G283</f>
        <v>0.20698184027249175</v>
      </c>
      <c r="H283" s="12" t="str">
        <f>'What Day'!L283</f>
        <v>Mod Bearish</v>
      </c>
      <c r="I283" s="12">
        <f>'Index CPR'!U283*100/'Index CPR'!R283</f>
        <v>0.12298338606258168</v>
      </c>
      <c r="J283" s="12" t="str">
        <f>'What Day'!X283</f>
        <v>Mod Bullish</v>
      </c>
      <c r="K283" s="1" t="s">
        <v>302</v>
      </c>
    </row>
    <row r="284" spans="1:11" x14ac:dyDescent="0.3">
      <c r="A284" s="39">
        <v>43657</v>
      </c>
      <c r="B284" s="10" t="s">
        <v>30</v>
      </c>
      <c r="G284" s="12">
        <f>'Index CPR'!J284*100/'Index CPR'!G284</f>
        <v>0.13630573982605679</v>
      </c>
      <c r="H284" s="12" t="str">
        <f>'What Day'!L284</f>
        <v>Bullish</v>
      </c>
      <c r="I284" s="12">
        <f>'Index CPR'!U284*100/'Index CPR'!R284</f>
        <v>8.6564617445777828E-2</v>
      </c>
      <c r="J284" s="12" t="str">
        <f>'What Day'!X284</f>
        <v>Bullish</v>
      </c>
      <c r="K284" s="1" t="s">
        <v>376</v>
      </c>
    </row>
    <row r="285" spans="1:11" x14ac:dyDescent="0.3">
      <c r="A285" s="39">
        <v>43658</v>
      </c>
      <c r="B285" s="10" t="s">
        <v>26</v>
      </c>
      <c r="G285" s="12">
        <f>'Index CPR'!J285*100/'Index CPR'!G285</f>
        <v>0.21062087810048213</v>
      </c>
      <c r="H285" s="12" t="str">
        <f>'What Day'!L285</f>
        <v>Mod Bullish</v>
      </c>
      <c r="I285" s="12">
        <f>'Index CPR'!U285*100/'Index CPR'!R285</f>
        <v>0.23511014369593561</v>
      </c>
      <c r="J285" s="12" t="str">
        <f>'What Day'!X285</f>
        <v>Outside</v>
      </c>
    </row>
    <row r="286" spans="1:11" x14ac:dyDescent="0.3">
      <c r="A286" s="39">
        <v>43661</v>
      </c>
      <c r="B286" s="10" t="s">
        <v>27</v>
      </c>
      <c r="G286" s="12">
        <f>'Index CPR'!J286*100/'Index CPR'!G286</f>
        <v>7.48437277358006E-2</v>
      </c>
      <c r="H286" s="12" t="str">
        <f>'What Day'!L286</f>
        <v>Inside</v>
      </c>
      <c r="I286" s="12">
        <f>'Index CPR'!U286*100/'Index CPR'!R286</f>
        <v>0.150859489143856</v>
      </c>
      <c r="J286" s="12" t="str">
        <f>'What Day'!X286</f>
        <v>Bearish</v>
      </c>
    </row>
    <row r="287" spans="1:11" x14ac:dyDescent="0.3">
      <c r="A287" s="39">
        <v>43662</v>
      </c>
      <c r="B287" s="10" t="s">
        <v>28</v>
      </c>
      <c r="G287" s="12">
        <f>'Index CPR'!J287*100/'Index CPR'!G287</f>
        <v>0.23262076512750338</v>
      </c>
      <c r="H287" s="12" t="str">
        <f>'What Day'!L287</f>
        <v>Bullish</v>
      </c>
      <c r="I287" s="12">
        <f>'Index CPR'!U287*100/'Index CPR'!R287</f>
        <v>8.3701002993371673E-2</v>
      </c>
      <c r="J287" s="12" t="str">
        <f>'What Day'!X287</f>
        <v>Bullish</v>
      </c>
    </row>
    <row r="288" spans="1:11" x14ac:dyDescent="0.3">
      <c r="A288" s="39">
        <v>43663</v>
      </c>
      <c r="B288" s="10" t="s">
        <v>29</v>
      </c>
      <c r="G288" s="12">
        <f>'Index CPR'!J288*100/'Index CPR'!G288</f>
        <v>4.907933446143032E-2</v>
      </c>
      <c r="H288" s="12" t="str">
        <f>'What Day'!L288</f>
        <v>Bullish</v>
      </c>
      <c r="I288" s="12">
        <f>'Index CPR'!U288*100/'Index CPR'!R288</f>
        <v>0.11183071218792692</v>
      </c>
      <c r="J288" s="12" t="str">
        <f>'What Day'!X288</f>
        <v>Bullish</v>
      </c>
    </row>
    <row r="289" spans="1:11" x14ac:dyDescent="0.3">
      <c r="A289" s="39">
        <v>43664</v>
      </c>
      <c r="B289" s="10" t="s">
        <v>30</v>
      </c>
      <c r="G289" s="12">
        <f>'Index CPR'!J289*100/'Index CPR'!G289</f>
        <v>0.18863079860399909</v>
      </c>
      <c r="H289" s="12" t="str">
        <f>'What Day'!L289</f>
        <v>Bearish</v>
      </c>
      <c r="I289" s="12">
        <f>'Index CPR'!U289*100/'Index CPR'!R289</f>
        <v>0.31311917474125467</v>
      </c>
      <c r="J289" s="12" t="str">
        <f>'What Day'!X289</f>
        <v>Bearish</v>
      </c>
      <c r="K289" s="1" t="s">
        <v>376</v>
      </c>
    </row>
    <row r="290" spans="1:11" x14ac:dyDescent="0.3">
      <c r="A290" s="39">
        <v>43665</v>
      </c>
      <c r="B290" s="10" t="s">
        <v>26</v>
      </c>
    </row>
    <row r="291" spans="1:11" x14ac:dyDescent="0.3">
      <c r="A291" s="39">
        <v>43668</v>
      </c>
      <c r="B291" s="10" t="s">
        <v>27</v>
      </c>
    </row>
    <row r="292" spans="1:11" x14ac:dyDescent="0.3">
      <c r="A292" s="39">
        <v>43669</v>
      </c>
      <c r="B292" s="10" t="s">
        <v>28</v>
      </c>
    </row>
    <row r="293" spans="1:11" x14ac:dyDescent="0.3">
      <c r="A293" s="39">
        <v>43670</v>
      </c>
      <c r="B293" s="10" t="s">
        <v>29</v>
      </c>
    </row>
    <row r="294" spans="1:11" x14ac:dyDescent="0.3">
      <c r="A294" s="39">
        <v>43671</v>
      </c>
      <c r="B294" s="10" t="s">
        <v>30</v>
      </c>
    </row>
    <row r="295" spans="1:11" x14ac:dyDescent="0.3">
      <c r="A295" s="39">
        <v>43672</v>
      </c>
      <c r="B295" s="10" t="s">
        <v>26</v>
      </c>
    </row>
    <row r="296" spans="1:11" x14ac:dyDescent="0.3">
      <c r="A296" s="39">
        <v>43675</v>
      </c>
      <c r="B296" s="10" t="s">
        <v>27</v>
      </c>
    </row>
    <row r="297" spans="1:11" x14ac:dyDescent="0.3">
      <c r="A297" s="39">
        <v>43676</v>
      </c>
      <c r="B297" s="10" t="s">
        <v>28</v>
      </c>
    </row>
    <row r="298" spans="1:11" x14ac:dyDescent="0.3">
      <c r="A298" s="39">
        <v>43677</v>
      </c>
      <c r="B298" s="10" t="s">
        <v>29</v>
      </c>
    </row>
    <row r="299" spans="1:11" x14ac:dyDescent="0.3">
      <c r="A299" s="39">
        <v>43678</v>
      </c>
      <c r="B299" s="10" t="s">
        <v>30</v>
      </c>
    </row>
    <row r="300" spans="1:11" x14ac:dyDescent="0.3">
      <c r="A300" s="39">
        <v>43679</v>
      </c>
      <c r="B300" s="10" t="s">
        <v>26</v>
      </c>
    </row>
    <row r="301" spans="1:11" x14ac:dyDescent="0.3">
      <c r="A301" s="39">
        <v>43682</v>
      </c>
      <c r="B301" s="10" t="s">
        <v>27</v>
      </c>
    </row>
    <row r="302" spans="1:11" x14ac:dyDescent="0.3">
      <c r="A302" s="39">
        <v>43683</v>
      </c>
      <c r="B302" s="10" t="s">
        <v>28</v>
      </c>
    </row>
    <row r="303" spans="1:11" x14ac:dyDescent="0.3">
      <c r="A303" s="39">
        <v>43684</v>
      </c>
      <c r="B303" s="10" t="s">
        <v>29</v>
      </c>
    </row>
    <row r="304" spans="1:11" x14ac:dyDescent="0.3">
      <c r="A304" s="39">
        <v>43685</v>
      </c>
      <c r="B304" s="10" t="s">
        <v>30</v>
      </c>
    </row>
    <row r="305" spans="1:2" x14ac:dyDescent="0.3">
      <c r="A305" s="39">
        <v>43686</v>
      </c>
      <c r="B305" s="10" t="s">
        <v>26</v>
      </c>
    </row>
    <row r="306" spans="1:2" x14ac:dyDescent="0.3">
      <c r="A306" s="39">
        <v>43690</v>
      </c>
      <c r="B306" s="10" t="s">
        <v>28</v>
      </c>
    </row>
    <row r="307" spans="1:2" x14ac:dyDescent="0.3">
      <c r="A307" s="39">
        <v>43691</v>
      </c>
      <c r="B307" s="10" t="s">
        <v>29</v>
      </c>
    </row>
    <row r="308" spans="1:2" x14ac:dyDescent="0.3">
      <c r="A308" s="39">
        <v>43693</v>
      </c>
      <c r="B308" s="10" t="s">
        <v>26</v>
      </c>
    </row>
    <row r="309" spans="1:2" x14ac:dyDescent="0.3">
      <c r="A309" s="39">
        <v>43696</v>
      </c>
      <c r="B309" s="10" t="s">
        <v>27</v>
      </c>
    </row>
    <row r="310" spans="1:2" x14ac:dyDescent="0.3">
      <c r="A310" s="39">
        <v>43697</v>
      </c>
      <c r="B310" s="10" t="s">
        <v>28</v>
      </c>
    </row>
    <row r="311" spans="1:2" x14ac:dyDescent="0.3">
      <c r="A311" s="39">
        <v>43698</v>
      </c>
      <c r="B311" s="10" t="s">
        <v>29</v>
      </c>
    </row>
    <row r="312" spans="1:2" x14ac:dyDescent="0.3">
      <c r="A312" s="39">
        <v>43699</v>
      </c>
      <c r="B312" s="10" t="s">
        <v>30</v>
      </c>
    </row>
    <row r="313" spans="1:2" x14ac:dyDescent="0.3">
      <c r="A313" s="39">
        <v>43700</v>
      </c>
      <c r="B313" s="10" t="s">
        <v>26</v>
      </c>
    </row>
    <row r="314" spans="1:2" x14ac:dyDescent="0.3">
      <c r="A314" s="39">
        <v>43703</v>
      </c>
      <c r="B314" s="10" t="s">
        <v>27</v>
      </c>
    </row>
    <row r="315" spans="1:2" x14ac:dyDescent="0.3">
      <c r="A315" s="39">
        <v>43704</v>
      </c>
      <c r="B315" s="10" t="s">
        <v>28</v>
      </c>
    </row>
    <row r="316" spans="1:2" x14ac:dyDescent="0.3">
      <c r="A316" s="39">
        <v>43705</v>
      </c>
      <c r="B316" s="10" t="s">
        <v>29</v>
      </c>
    </row>
    <row r="317" spans="1:2" x14ac:dyDescent="0.3">
      <c r="A317" s="39">
        <v>43706</v>
      </c>
      <c r="B317" s="10" t="s">
        <v>30</v>
      </c>
    </row>
    <row r="318" spans="1:2" x14ac:dyDescent="0.3">
      <c r="A318" s="39">
        <v>43707</v>
      </c>
      <c r="B318" s="10" t="s">
        <v>26</v>
      </c>
    </row>
    <row r="319" spans="1:2" x14ac:dyDescent="0.3">
      <c r="A319" s="39">
        <v>43711</v>
      </c>
      <c r="B319" s="10" t="s">
        <v>28</v>
      </c>
    </row>
    <row r="320" spans="1:2" x14ac:dyDescent="0.3">
      <c r="A320" s="39">
        <v>43712</v>
      </c>
      <c r="B320" s="10" t="s">
        <v>29</v>
      </c>
    </row>
    <row r="321" spans="1:2" x14ac:dyDescent="0.3">
      <c r="A321" s="39">
        <v>43713</v>
      </c>
      <c r="B321" s="10" t="s">
        <v>30</v>
      </c>
    </row>
    <row r="322" spans="1:2" x14ac:dyDescent="0.3">
      <c r="A322" s="39">
        <v>43714</v>
      </c>
      <c r="B322" s="10" t="s">
        <v>26</v>
      </c>
    </row>
    <row r="323" spans="1:2" x14ac:dyDescent="0.3">
      <c r="A323" s="39">
        <v>43717</v>
      </c>
      <c r="B323" s="10" t="s">
        <v>27</v>
      </c>
    </row>
    <row r="324" spans="1:2" x14ac:dyDescent="0.3">
      <c r="A324" s="39">
        <v>43719</v>
      </c>
      <c r="B324" s="10" t="s">
        <v>29</v>
      </c>
    </row>
    <row r="325" spans="1:2" x14ac:dyDescent="0.3">
      <c r="A325" s="39">
        <v>43720</v>
      </c>
      <c r="B325" s="10" t="s">
        <v>30</v>
      </c>
    </row>
    <row r="326" spans="1:2" x14ac:dyDescent="0.3">
      <c r="A326" s="39">
        <v>43721</v>
      </c>
      <c r="B326" s="10" t="s">
        <v>26</v>
      </c>
    </row>
    <row r="327" spans="1:2" x14ac:dyDescent="0.3">
      <c r="A327" s="39">
        <v>43724</v>
      </c>
      <c r="B327" s="10" t="s">
        <v>27</v>
      </c>
    </row>
    <row r="328" spans="1:2" x14ac:dyDescent="0.3">
      <c r="A328" s="39">
        <v>43725</v>
      </c>
      <c r="B328" s="10" t="s">
        <v>28</v>
      </c>
    </row>
    <row r="329" spans="1:2" x14ac:dyDescent="0.3">
      <c r="A329" s="39">
        <v>43726</v>
      </c>
      <c r="B329" s="10" t="s">
        <v>29</v>
      </c>
    </row>
    <row r="330" spans="1:2" x14ac:dyDescent="0.3">
      <c r="A330" s="39">
        <v>43727</v>
      </c>
      <c r="B330" s="10" t="s">
        <v>30</v>
      </c>
    </row>
    <row r="331" spans="1:2" x14ac:dyDescent="0.3">
      <c r="A331" s="39">
        <v>43728</v>
      </c>
      <c r="B331" s="10" t="s">
        <v>26</v>
      </c>
    </row>
    <row r="332" spans="1:2" x14ac:dyDescent="0.3">
      <c r="A332" s="39">
        <v>43731</v>
      </c>
      <c r="B332" s="10" t="s">
        <v>27</v>
      </c>
    </row>
    <row r="333" spans="1:2" x14ac:dyDescent="0.3">
      <c r="A333" s="39">
        <v>43732</v>
      </c>
      <c r="B333" s="10" t="s">
        <v>28</v>
      </c>
    </row>
    <row r="334" spans="1:2" x14ac:dyDescent="0.3">
      <c r="A334" s="39">
        <v>43733</v>
      </c>
      <c r="B334" s="10" t="s">
        <v>29</v>
      </c>
    </row>
    <row r="335" spans="1:2" x14ac:dyDescent="0.3">
      <c r="A335" s="39">
        <v>43734</v>
      </c>
      <c r="B335" s="10" t="s">
        <v>30</v>
      </c>
    </row>
    <row r="336" spans="1:2" x14ac:dyDescent="0.3">
      <c r="A336" s="39">
        <v>43735</v>
      </c>
      <c r="B336" s="10" t="s">
        <v>26</v>
      </c>
    </row>
    <row r="337" spans="1:2" x14ac:dyDescent="0.3">
      <c r="A337" s="39">
        <v>43738</v>
      </c>
      <c r="B337" s="10" t="s">
        <v>27</v>
      </c>
    </row>
    <row r="338" spans="1:2" x14ac:dyDescent="0.3">
      <c r="A338" s="39">
        <v>43739</v>
      </c>
      <c r="B338" s="10" t="s">
        <v>28</v>
      </c>
    </row>
    <row r="339" spans="1:2" x14ac:dyDescent="0.3">
      <c r="A339" s="39">
        <v>43741</v>
      </c>
      <c r="B339" s="10" t="s">
        <v>30</v>
      </c>
    </row>
    <row r="340" spans="1:2" x14ac:dyDescent="0.3">
      <c r="A340" s="39">
        <v>43742</v>
      </c>
      <c r="B340" s="10" t="s">
        <v>26</v>
      </c>
    </row>
    <row r="341" spans="1:2" x14ac:dyDescent="0.3">
      <c r="A341" s="39">
        <v>43745</v>
      </c>
      <c r="B341" s="10" t="s">
        <v>27</v>
      </c>
    </row>
    <row r="342" spans="1:2" x14ac:dyDescent="0.3">
      <c r="A342" s="39">
        <v>43747</v>
      </c>
      <c r="B342" s="10" t="s">
        <v>29</v>
      </c>
    </row>
    <row r="343" spans="1:2" x14ac:dyDescent="0.3">
      <c r="A343" s="39">
        <v>43748</v>
      </c>
      <c r="B343" s="10" t="s">
        <v>30</v>
      </c>
    </row>
    <row r="344" spans="1:2" x14ac:dyDescent="0.3">
      <c r="A344" s="39">
        <v>43749</v>
      </c>
      <c r="B344" s="10" t="s">
        <v>26</v>
      </c>
    </row>
    <row r="345" spans="1:2" x14ac:dyDescent="0.3">
      <c r="A345" s="39">
        <v>43752</v>
      </c>
      <c r="B345" s="10" t="s">
        <v>27</v>
      </c>
    </row>
    <row r="346" spans="1:2" x14ac:dyDescent="0.3">
      <c r="A346" s="39">
        <v>43753</v>
      </c>
      <c r="B346" s="10" t="s">
        <v>28</v>
      </c>
    </row>
    <row r="347" spans="1:2" x14ac:dyDescent="0.3">
      <c r="A347" s="39">
        <v>43754</v>
      </c>
      <c r="B347" s="10" t="s">
        <v>29</v>
      </c>
    </row>
    <row r="348" spans="1:2" x14ac:dyDescent="0.3">
      <c r="A348" s="39">
        <v>43755</v>
      </c>
      <c r="B348" s="10" t="s">
        <v>30</v>
      </c>
    </row>
    <row r="349" spans="1:2" x14ac:dyDescent="0.3">
      <c r="A349" s="39">
        <v>43756</v>
      </c>
      <c r="B349" s="10" t="s">
        <v>26</v>
      </c>
    </row>
    <row r="350" spans="1:2" x14ac:dyDescent="0.3">
      <c r="A350" s="39">
        <v>43759</v>
      </c>
      <c r="B350" s="10" t="s">
        <v>27</v>
      </c>
    </row>
    <row r="351" spans="1:2" x14ac:dyDescent="0.3">
      <c r="A351" s="39">
        <v>43760</v>
      </c>
      <c r="B351" s="10" t="s">
        <v>28</v>
      </c>
    </row>
    <row r="352" spans="1:2" x14ac:dyDescent="0.3">
      <c r="A352" s="39">
        <v>43761</v>
      </c>
      <c r="B352" s="10" t="s">
        <v>29</v>
      </c>
    </row>
    <row r="353" spans="1:2" x14ac:dyDescent="0.3">
      <c r="A353" s="39">
        <v>43762</v>
      </c>
      <c r="B353" s="10" t="s">
        <v>30</v>
      </c>
    </row>
    <row r="354" spans="1:2" x14ac:dyDescent="0.3">
      <c r="A354" s="39">
        <v>43763</v>
      </c>
      <c r="B354" s="10" t="s">
        <v>26</v>
      </c>
    </row>
    <row r="355" spans="1:2" x14ac:dyDescent="0.3">
      <c r="A355" s="39">
        <v>43766</v>
      </c>
      <c r="B355" s="10" t="s">
        <v>27</v>
      </c>
    </row>
    <row r="356" spans="1:2" x14ac:dyDescent="0.3">
      <c r="A356" s="39">
        <v>43767</v>
      </c>
      <c r="B356" s="10" t="s">
        <v>28</v>
      </c>
    </row>
    <row r="357" spans="1:2" x14ac:dyDescent="0.3">
      <c r="A357" s="39">
        <v>43768</v>
      </c>
      <c r="B357" s="10" t="s">
        <v>29</v>
      </c>
    </row>
    <row r="358" spans="1:2" x14ac:dyDescent="0.3">
      <c r="A358" s="39">
        <v>43769</v>
      </c>
      <c r="B358" s="10" t="s">
        <v>30</v>
      </c>
    </row>
    <row r="359" spans="1:2" x14ac:dyDescent="0.3">
      <c r="A359" s="39">
        <v>43770</v>
      </c>
      <c r="B359" s="10" t="s">
        <v>26</v>
      </c>
    </row>
    <row r="360" spans="1:2" x14ac:dyDescent="0.3">
      <c r="A360" s="39">
        <v>43773</v>
      </c>
      <c r="B360" s="10" t="s">
        <v>27</v>
      </c>
    </row>
    <row r="361" spans="1:2" x14ac:dyDescent="0.3">
      <c r="A361" s="39">
        <v>43774</v>
      </c>
      <c r="B361" s="10" t="s">
        <v>28</v>
      </c>
    </row>
    <row r="362" spans="1:2" x14ac:dyDescent="0.3">
      <c r="A362" s="39">
        <v>43775</v>
      </c>
      <c r="B362" s="10" t="s">
        <v>29</v>
      </c>
    </row>
    <row r="363" spans="1:2" x14ac:dyDescent="0.3">
      <c r="A363" s="39">
        <v>43776</v>
      </c>
      <c r="B363" s="10" t="s">
        <v>30</v>
      </c>
    </row>
    <row r="364" spans="1:2" x14ac:dyDescent="0.3">
      <c r="A364" s="39">
        <v>43777</v>
      </c>
      <c r="B364" s="10" t="s">
        <v>26</v>
      </c>
    </row>
    <row r="365" spans="1:2" x14ac:dyDescent="0.3">
      <c r="A365" s="39">
        <v>43780</v>
      </c>
      <c r="B365" s="10" t="s">
        <v>27</v>
      </c>
    </row>
    <row r="366" spans="1:2" x14ac:dyDescent="0.3">
      <c r="A366" s="39">
        <v>43782</v>
      </c>
      <c r="B366" s="10" t="s">
        <v>29</v>
      </c>
    </row>
    <row r="367" spans="1:2" x14ac:dyDescent="0.3">
      <c r="A367" s="39">
        <v>43783</v>
      </c>
      <c r="B367" s="10" t="s">
        <v>30</v>
      </c>
    </row>
    <row r="368" spans="1:2" x14ac:dyDescent="0.3">
      <c r="A368" s="39">
        <v>43784</v>
      </c>
      <c r="B368" s="10" t="s">
        <v>26</v>
      </c>
    </row>
    <row r="369" spans="1:2" x14ac:dyDescent="0.3">
      <c r="A369" s="39">
        <v>43787</v>
      </c>
      <c r="B369" s="10" t="s">
        <v>27</v>
      </c>
    </row>
    <row r="370" spans="1:2" x14ac:dyDescent="0.3">
      <c r="A370" s="39">
        <v>43788</v>
      </c>
      <c r="B370" s="10" t="s">
        <v>28</v>
      </c>
    </row>
    <row r="371" spans="1:2" x14ac:dyDescent="0.3">
      <c r="A371" s="39">
        <v>43789</v>
      </c>
      <c r="B371" s="10" t="s">
        <v>29</v>
      </c>
    </row>
    <row r="372" spans="1:2" x14ac:dyDescent="0.3">
      <c r="A372" s="39">
        <v>43790</v>
      </c>
      <c r="B372" s="10" t="s">
        <v>30</v>
      </c>
    </row>
    <row r="373" spans="1:2" x14ac:dyDescent="0.3">
      <c r="A373" s="39">
        <v>43791</v>
      </c>
      <c r="B373" s="10" t="s">
        <v>26</v>
      </c>
    </row>
    <row r="374" spans="1:2" x14ac:dyDescent="0.3">
      <c r="A374" s="39">
        <v>43794</v>
      </c>
      <c r="B374" s="10" t="s">
        <v>27</v>
      </c>
    </row>
    <row r="375" spans="1:2" x14ac:dyDescent="0.3">
      <c r="A375" s="39">
        <v>43795</v>
      </c>
      <c r="B375" s="10" t="s">
        <v>28</v>
      </c>
    </row>
    <row r="376" spans="1:2" x14ac:dyDescent="0.3">
      <c r="A376" s="39">
        <v>43796</v>
      </c>
      <c r="B376" s="10" t="s">
        <v>29</v>
      </c>
    </row>
    <row r="377" spans="1:2" x14ac:dyDescent="0.3">
      <c r="A377" s="39">
        <v>43797</v>
      </c>
      <c r="B377" s="10" t="s">
        <v>30</v>
      </c>
    </row>
    <row r="378" spans="1:2" x14ac:dyDescent="0.3">
      <c r="A378" s="39">
        <v>43798</v>
      </c>
      <c r="B378" s="10" t="s">
        <v>26</v>
      </c>
    </row>
    <row r="379" spans="1:2" x14ac:dyDescent="0.3">
      <c r="A379" s="39">
        <v>43801</v>
      </c>
      <c r="B379" s="10" t="s">
        <v>27</v>
      </c>
    </row>
    <row r="380" spans="1:2" x14ac:dyDescent="0.3">
      <c r="A380" s="39">
        <v>43802</v>
      </c>
      <c r="B380" s="10" t="s">
        <v>28</v>
      </c>
    </row>
    <row r="381" spans="1:2" x14ac:dyDescent="0.3">
      <c r="A381" s="39">
        <v>43803</v>
      </c>
      <c r="B381" s="10" t="s">
        <v>29</v>
      </c>
    </row>
    <row r="382" spans="1:2" x14ac:dyDescent="0.3">
      <c r="A382" s="39">
        <v>43804</v>
      </c>
      <c r="B382" s="10" t="s">
        <v>30</v>
      </c>
    </row>
    <row r="383" spans="1:2" x14ac:dyDescent="0.3">
      <c r="A383" s="39">
        <v>43805</v>
      </c>
      <c r="B383" s="10" t="s">
        <v>26</v>
      </c>
    </row>
    <row r="384" spans="1:2" x14ac:dyDescent="0.3">
      <c r="A384" s="39">
        <v>43808</v>
      </c>
      <c r="B384" s="10" t="s">
        <v>27</v>
      </c>
    </row>
    <row r="385" spans="1:2" x14ac:dyDescent="0.3">
      <c r="A385" s="39">
        <v>43809</v>
      </c>
      <c r="B385" s="10" t="s">
        <v>28</v>
      </c>
    </row>
    <row r="386" spans="1:2" x14ac:dyDescent="0.3">
      <c r="A386" s="39">
        <v>43810</v>
      </c>
      <c r="B386" s="10" t="s">
        <v>29</v>
      </c>
    </row>
    <row r="387" spans="1:2" x14ac:dyDescent="0.3">
      <c r="A387" s="39">
        <v>43811</v>
      </c>
      <c r="B387" s="10" t="s">
        <v>30</v>
      </c>
    </row>
    <row r="388" spans="1:2" x14ac:dyDescent="0.3">
      <c r="A388" s="39">
        <v>43812</v>
      </c>
      <c r="B388" s="10" t="s">
        <v>26</v>
      </c>
    </row>
    <row r="389" spans="1:2" x14ac:dyDescent="0.3">
      <c r="A389" s="39">
        <v>43815</v>
      </c>
      <c r="B389" s="10" t="s">
        <v>27</v>
      </c>
    </row>
    <row r="390" spans="1:2" x14ac:dyDescent="0.3">
      <c r="A390" s="39">
        <v>43816</v>
      </c>
      <c r="B390" s="10" t="s">
        <v>28</v>
      </c>
    </row>
    <row r="391" spans="1:2" x14ac:dyDescent="0.3">
      <c r="A391" s="39">
        <v>43817</v>
      </c>
      <c r="B391" s="10" t="s">
        <v>29</v>
      </c>
    </row>
    <row r="392" spans="1:2" x14ac:dyDescent="0.3">
      <c r="A392" s="39">
        <v>43818</v>
      </c>
      <c r="B392" s="10" t="s">
        <v>30</v>
      </c>
    </row>
    <row r="393" spans="1:2" x14ac:dyDescent="0.3">
      <c r="A393" s="39">
        <v>43819</v>
      </c>
      <c r="B393" s="10" t="s">
        <v>26</v>
      </c>
    </row>
    <row r="394" spans="1:2" x14ac:dyDescent="0.3">
      <c r="A394" s="39">
        <v>43822</v>
      </c>
      <c r="B394" s="10" t="s">
        <v>27</v>
      </c>
    </row>
    <row r="395" spans="1:2" x14ac:dyDescent="0.3">
      <c r="A395" s="39">
        <v>43823</v>
      </c>
      <c r="B395" s="10" t="s">
        <v>28</v>
      </c>
    </row>
    <row r="396" spans="1:2" x14ac:dyDescent="0.3">
      <c r="A396" s="39">
        <v>43825</v>
      </c>
      <c r="B396" s="10" t="s">
        <v>30</v>
      </c>
    </row>
    <row r="397" spans="1:2" x14ac:dyDescent="0.3">
      <c r="A397" s="39">
        <v>43826</v>
      </c>
      <c r="B397" s="10" t="s">
        <v>26</v>
      </c>
    </row>
    <row r="398" spans="1:2" x14ac:dyDescent="0.3">
      <c r="A398" s="39">
        <v>43829</v>
      </c>
      <c r="B398" s="10" t="s">
        <v>27</v>
      </c>
    </row>
    <row r="399" spans="1:2" x14ac:dyDescent="0.3">
      <c r="A399" s="39">
        <v>43830</v>
      </c>
      <c r="B399" s="10" t="s">
        <v>28</v>
      </c>
    </row>
  </sheetData>
  <autoFilter ref="A1:K93" xr:uid="{00000000-0009-0000-0000-000000000000}"/>
  <conditionalFormatting sqref="B1:B80 B85:B97 B103:B106 B117:B118 B139:B143 B193:B197 B400:B1048576">
    <cfRule type="containsText" dxfId="21" priority="7" operator="containsText" text="Thursday">
      <formula>NOT(ISERROR(SEARCH("Thursday",B1)))</formula>
    </cfRule>
  </conditionalFormatting>
  <conditionalFormatting sqref="J1:J1048576">
    <cfRule type="aboveAverage" dxfId="20" priority="5" aboveAverage="0"/>
  </conditionalFormatting>
  <conditionalFormatting sqref="H1:H1048576 J1:J1048576">
    <cfRule type="containsText" dxfId="19" priority="4" operator="containsText" text="Inside">
      <formula>NOT(ISERROR(SEARCH("Inside",H1)))</formula>
    </cfRule>
  </conditionalFormatting>
  <conditionalFormatting sqref="B101">
    <cfRule type="containsText" dxfId="18" priority="3" operator="containsText" text="Thursday">
      <formula>NOT(ISERROR(SEARCH("Thursday",B101)))</formula>
    </cfRule>
  </conditionalFormatting>
  <conditionalFormatting sqref="B110">
    <cfRule type="containsText" dxfId="17" priority="2" operator="containsText" text="Thursday">
      <formula>NOT(ISERROR(SEARCH("Thursday",B110)))</formula>
    </cfRule>
  </conditionalFormatting>
  <conditionalFormatting sqref="B115">
    <cfRule type="containsText" dxfId="16" priority="1" operator="containsText" text="Thursday">
      <formula>NOT(ISERROR(SEARCH("Thursday",B115)))</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99"/>
  <sheetViews>
    <sheetView workbookViewId="0">
      <pane ySplit="1" topLeftCell="A270" activePane="bottomLeft" state="frozen"/>
      <selection pane="bottomLeft" activeCell="C290" sqref="C290"/>
    </sheetView>
  </sheetViews>
  <sheetFormatPr defaultRowHeight="14.4" x14ac:dyDescent="0.3"/>
  <cols>
    <col min="1" max="1" width="9.88671875" style="39" bestFit="1" customWidth="1"/>
    <col min="2" max="2" width="10.44140625" style="10" bestFit="1" customWidth="1"/>
    <col min="3" max="3" width="9" style="34" bestFit="1" customWidth="1"/>
    <col min="4" max="6" width="9" bestFit="1" customWidth="1"/>
    <col min="13" max="13" width="8.88671875" style="2"/>
    <col min="14" max="14" width="9" style="34" bestFit="1" customWidth="1"/>
  </cols>
  <sheetData>
    <row r="1" spans="1:24" x14ac:dyDescent="0.3">
      <c r="A1" s="41" t="str">
        <f>'Index CPR'!A1</f>
        <v>Date</v>
      </c>
      <c r="B1" s="26" t="str">
        <f>'Index CPR'!B1</f>
        <v>Day</v>
      </c>
      <c r="C1" s="25" t="str">
        <f>'Index CPR'!C1</f>
        <v>Open</v>
      </c>
      <c r="D1" s="25" t="str">
        <f>'Index CPR'!D1</f>
        <v>High</v>
      </c>
      <c r="E1" s="25" t="str">
        <f>'Index CPR'!E1</f>
        <v>Low</v>
      </c>
      <c r="F1" s="25" t="str">
        <f>'Index CPR'!F1</f>
        <v>Close</v>
      </c>
      <c r="G1" s="20" t="s">
        <v>219</v>
      </c>
      <c r="H1" s="19" t="s">
        <v>220</v>
      </c>
      <c r="I1" s="18" t="s">
        <v>221</v>
      </c>
      <c r="J1" s="21" t="s">
        <v>222</v>
      </c>
      <c r="K1" s="22" t="s">
        <v>223</v>
      </c>
      <c r="L1" s="23" t="s">
        <v>224</v>
      </c>
      <c r="M1" s="24" t="s">
        <v>225</v>
      </c>
      <c r="N1" s="25" t="str">
        <f>'Index CPR'!N1</f>
        <v>Open</v>
      </c>
      <c r="O1" s="25" t="str">
        <f>'Index CPR'!O1</f>
        <v>High</v>
      </c>
      <c r="P1" s="25" t="str">
        <f>'Index CPR'!P1</f>
        <v>Low</v>
      </c>
      <c r="Q1" s="25" t="str">
        <f>'Index CPR'!Q1</f>
        <v>Close</v>
      </c>
      <c r="R1" s="20" t="s">
        <v>219</v>
      </c>
      <c r="S1" s="19" t="s">
        <v>220</v>
      </c>
      <c r="T1" s="18" t="s">
        <v>221</v>
      </c>
      <c r="U1" s="21" t="s">
        <v>222</v>
      </c>
      <c r="V1" s="22" t="s">
        <v>223</v>
      </c>
      <c r="W1" s="23" t="s">
        <v>224</v>
      </c>
      <c r="X1" s="24" t="s">
        <v>225</v>
      </c>
    </row>
    <row r="2" spans="1:24" x14ac:dyDescent="0.3">
      <c r="A2" s="39">
        <f>'Index CPR'!A2</f>
        <v>43238</v>
      </c>
      <c r="B2" s="27" t="str">
        <f>'Index CPR'!B2</f>
        <v>Friday</v>
      </c>
      <c r="C2">
        <f>'Index CPR'!C2</f>
        <v>10671.85</v>
      </c>
      <c r="D2" s="17">
        <f>'Index CPR'!D2</f>
        <v>10674.95</v>
      </c>
      <c r="E2" s="17">
        <f>'Index CPR'!E2</f>
        <v>10589.1</v>
      </c>
      <c r="F2" s="17">
        <f>'Index CPR'!F2</f>
        <v>10596.4</v>
      </c>
      <c r="G2">
        <f>E2-2*(D2-J2)</f>
        <v>10479.500000000002</v>
      </c>
      <c r="H2">
        <f>J2-(D2-E2)</f>
        <v>10534.300000000001</v>
      </c>
      <c r="I2">
        <f>(2*J2)-D2</f>
        <v>10565.350000000002</v>
      </c>
      <c r="J2">
        <f>SUM(D2:F2)/3</f>
        <v>10620.150000000001</v>
      </c>
      <c r="K2">
        <f>(2*J2)-E2</f>
        <v>10651.200000000003</v>
      </c>
      <c r="L2">
        <f>J2+(D2-E2)</f>
        <v>10706.000000000002</v>
      </c>
      <c r="M2" s="2">
        <f>D2+2*(J2-E2)</f>
        <v>10737.050000000003</v>
      </c>
      <c r="N2">
        <f>'Index CPR'!N2</f>
        <v>26025.599999999999</v>
      </c>
      <c r="O2">
        <f>'Index CPR'!O2</f>
        <v>26032</v>
      </c>
      <c r="P2">
        <f>'Index CPR'!P2</f>
        <v>25839</v>
      </c>
      <c r="Q2">
        <f>'Index CPR'!Q2</f>
        <v>25875.599999999999</v>
      </c>
      <c r="R2">
        <f>P2-2*(O2-U2)</f>
        <v>25606.066666666673</v>
      </c>
      <c r="S2">
        <f>U2-(O2-P2)</f>
        <v>25722.533333333336</v>
      </c>
      <c r="T2">
        <f>(2*U2)-O2</f>
        <v>25799.066666666673</v>
      </c>
      <c r="U2">
        <f>SUM(O2:Q2)/3</f>
        <v>25915.533333333336</v>
      </c>
      <c r="V2">
        <f>(2*U2)-P2</f>
        <v>25992.066666666673</v>
      </c>
      <c r="W2">
        <f>U2+(O2-P2)</f>
        <v>26108.533333333336</v>
      </c>
      <c r="X2" s="2">
        <f>O2+2*(U2-P2)</f>
        <v>26185.066666666673</v>
      </c>
    </row>
    <row r="3" spans="1:24" x14ac:dyDescent="0.3">
      <c r="A3" s="39">
        <f>'Index CPR'!A3</f>
        <v>43241</v>
      </c>
      <c r="B3" s="27" t="str">
        <f>'Index CPR'!B3</f>
        <v>Monday</v>
      </c>
      <c r="C3">
        <f>'Index CPR'!C3</f>
        <v>10616.7</v>
      </c>
      <c r="D3" s="17">
        <f>'Index CPR'!D3</f>
        <v>10621.7</v>
      </c>
      <c r="E3" s="17">
        <f>'Index CPR'!E3</f>
        <v>10505.8</v>
      </c>
      <c r="F3" s="17">
        <f>'Index CPR'!F3</f>
        <v>10516.7</v>
      </c>
      <c r="G3">
        <f t="shared" ref="G3:G54" si="0">E3-2*(D3-J3)</f>
        <v>10358.533333333333</v>
      </c>
      <c r="H3">
        <f t="shared" ref="H3:H54" si="1">J3-(D3-E3)</f>
        <v>10432.166666666666</v>
      </c>
      <c r="I3">
        <f t="shared" ref="I3:I54" si="2">(2*J3)-D3</f>
        <v>10474.433333333334</v>
      </c>
      <c r="J3">
        <f t="shared" ref="J3:J54" si="3">SUM(D3:F3)/3</f>
        <v>10548.066666666668</v>
      </c>
      <c r="K3">
        <f t="shared" ref="K3:K54" si="4">(2*J3)-E3</f>
        <v>10590.333333333336</v>
      </c>
      <c r="L3">
        <f t="shared" ref="L3:L54" si="5">J3+(D3-E3)</f>
        <v>10663.966666666669</v>
      </c>
      <c r="M3" s="2">
        <f t="shared" ref="M3:M54" si="6">D3+2*(J3-E3)</f>
        <v>10706.233333333337</v>
      </c>
      <c r="N3">
        <f>'Index CPR'!N3</f>
        <v>26017.5</v>
      </c>
      <c r="O3">
        <f>'Index CPR'!O3</f>
        <v>26066.75</v>
      </c>
      <c r="P3">
        <f>'Index CPR'!P3</f>
        <v>25685.35</v>
      </c>
      <c r="Q3">
        <f>'Index CPR'!Q3</f>
        <v>25750.799999999999</v>
      </c>
      <c r="R3">
        <f t="shared" ref="R3:R54" si="7">P3-2*(O3-U3)</f>
        <v>25220.449999999997</v>
      </c>
      <c r="S3">
        <f t="shared" ref="S3:S54" si="8">U3-(O3-P3)</f>
        <v>25452.899999999998</v>
      </c>
      <c r="T3">
        <f t="shared" ref="T3:T54" si="9">(2*U3)-O3</f>
        <v>25601.85</v>
      </c>
      <c r="U3">
        <f t="shared" ref="U3:U54" si="10">SUM(O3:Q3)/3</f>
        <v>25834.3</v>
      </c>
      <c r="V3">
        <f t="shared" ref="V3:V54" si="11">(2*U3)-P3</f>
        <v>25983.25</v>
      </c>
      <c r="W3">
        <f t="shared" ref="W3:W54" si="12">U3+(O3-P3)</f>
        <v>26215.7</v>
      </c>
      <c r="X3" s="2">
        <f t="shared" ref="X3:X54" si="13">O3+2*(U3-P3)</f>
        <v>26364.65</v>
      </c>
    </row>
    <row r="4" spans="1:24" x14ac:dyDescent="0.3">
      <c r="A4" s="39">
        <f>'Index CPR'!A4</f>
        <v>43242</v>
      </c>
      <c r="B4" s="27" t="str">
        <f>'Index CPR'!B4</f>
        <v>Tuesday</v>
      </c>
      <c r="C4">
        <f>'Index CPR'!C4</f>
        <v>10518.45</v>
      </c>
      <c r="D4" s="17">
        <f>'Index CPR'!D4</f>
        <v>10558.6</v>
      </c>
      <c r="E4" s="17">
        <f>'Index CPR'!E4</f>
        <v>10490.55</v>
      </c>
      <c r="F4" s="17">
        <f>'Index CPR'!F4</f>
        <v>10536.7</v>
      </c>
      <c r="G4">
        <f t="shared" si="0"/>
        <v>10430.583333333332</v>
      </c>
      <c r="H4">
        <f t="shared" si="1"/>
        <v>10460.566666666666</v>
      </c>
      <c r="I4">
        <f t="shared" si="2"/>
        <v>10498.633333333333</v>
      </c>
      <c r="J4">
        <f t="shared" si="3"/>
        <v>10528.616666666667</v>
      </c>
      <c r="K4">
        <f t="shared" si="4"/>
        <v>10566.683333333334</v>
      </c>
      <c r="L4">
        <f t="shared" si="5"/>
        <v>10596.666666666668</v>
      </c>
      <c r="M4" s="2">
        <f t="shared" si="6"/>
        <v>10634.733333333335</v>
      </c>
      <c r="N4">
        <f>'Index CPR'!N4</f>
        <v>25780.25</v>
      </c>
      <c r="O4">
        <f>'Index CPR'!O4</f>
        <v>25945.65</v>
      </c>
      <c r="P4">
        <f>'Index CPR'!P4</f>
        <v>25701.35</v>
      </c>
      <c r="Q4">
        <f>'Index CPR'!Q4</f>
        <v>25777.7</v>
      </c>
      <c r="R4">
        <f t="shared" si="7"/>
        <v>25426.516666666663</v>
      </c>
      <c r="S4">
        <f t="shared" si="8"/>
        <v>25563.933333333331</v>
      </c>
      <c r="T4">
        <f t="shared" si="9"/>
        <v>25670.816666666666</v>
      </c>
      <c r="U4">
        <f t="shared" si="10"/>
        <v>25808.233333333334</v>
      </c>
      <c r="V4">
        <f t="shared" si="11"/>
        <v>25915.116666666669</v>
      </c>
      <c r="W4">
        <f t="shared" si="12"/>
        <v>26052.533333333336</v>
      </c>
      <c r="X4" s="2">
        <f t="shared" si="13"/>
        <v>26159.416666666672</v>
      </c>
    </row>
    <row r="5" spans="1:24" x14ac:dyDescent="0.3">
      <c r="A5" s="39">
        <f>'Index CPR'!A5</f>
        <v>43243</v>
      </c>
      <c r="B5" s="27" t="str">
        <f>'Index CPR'!B5</f>
        <v>Wednesday</v>
      </c>
      <c r="C5">
        <f>'Index CPR'!C5</f>
        <v>10521.1</v>
      </c>
      <c r="D5" s="17">
        <f>'Index CPR'!D5</f>
        <v>10533.55</v>
      </c>
      <c r="E5" s="17">
        <f>'Index CPR'!E5</f>
        <v>10417.799999999999</v>
      </c>
      <c r="F5" s="17">
        <f>'Index CPR'!F5</f>
        <v>10430.35</v>
      </c>
      <c r="G5">
        <f t="shared" si="0"/>
        <v>10271.833333333332</v>
      </c>
      <c r="H5">
        <f t="shared" si="1"/>
        <v>10344.816666666666</v>
      </c>
      <c r="I5">
        <f t="shared" si="2"/>
        <v>10387.583333333332</v>
      </c>
      <c r="J5">
        <f t="shared" si="3"/>
        <v>10460.566666666666</v>
      </c>
      <c r="K5">
        <f t="shared" si="4"/>
        <v>10503.333333333332</v>
      </c>
      <c r="L5">
        <f t="shared" si="5"/>
        <v>10576.316666666666</v>
      </c>
      <c r="M5" s="2">
        <f t="shared" si="6"/>
        <v>10619.083333333332</v>
      </c>
      <c r="N5">
        <f>'Index CPR'!N5</f>
        <v>25726.95</v>
      </c>
      <c r="O5">
        <f>'Index CPR'!O5</f>
        <v>25903.9</v>
      </c>
      <c r="P5">
        <f>'Index CPR'!P5</f>
        <v>25622.15</v>
      </c>
      <c r="Q5">
        <f>'Index CPR'!Q5</f>
        <v>25684.95</v>
      </c>
      <c r="R5">
        <f t="shared" si="7"/>
        <v>25288.35</v>
      </c>
      <c r="S5">
        <f t="shared" si="8"/>
        <v>25455.25</v>
      </c>
      <c r="T5">
        <f t="shared" si="9"/>
        <v>25570.1</v>
      </c>
      <c r="U5">
        <f t="shared" si="10"/>
        <v>25737</v>
      </c>
      <c r="V5">
        <f t="shared" si="11"/>
        <v>25851.85</v>
      </c>
      <c r="W5">
        <f t="shared" si="12"/>
        <v>26018.75</v>
      </c>
      <c r="X5" s="2">
        <f t="shared" si="13"/>
        <v>26133.599999999999</v>
      </c>
    </row>
    <row r="6" spans="1:24" x14ac:dyDescent="0.3">
      <c r="A6" s="39">
        <f>'Index CPR'!A6</f>
        <v>43244</v>
      </c>
      <c r="B6" s="27" t="str">
        <f>'Index CPR'!B6</f>
        <v>Thursday</v>
      </c>
      <c r="C6">
        <f>'Index CPR'!C6</f>
        <v>10464.85</v>
      </c>
      <c r="D6" s="17">
        <f>'Index CPR'!D6</f>
        <v>10535.15</v>
      </c>
      <c r="E6" s="17">
        <f>'Index CPR'!E6</f>
        <v>10419.799999999999</v>
      </c>
      <c r="F6" s="17">
        <f>'Index CPR'!F6</f>
        <v>10513.85</v>
      </c>
      <c r="G6">
        <f t="shared" si="0"/>
        <v>10328.699999999997</v>
      </c>
      <c r="H6">
        <f t="shared" si="1"/>
        <v>10374.249999999998</v>
      </c>
      <c r="I6">
        <f t="shared" si="2"/>
        <v>10444.049999999997</v>
      </c>
      <c r="J6">
        <f t="shared" si="3"/>
        <v>10489.599999999999</v>
      </c>
      <c r="K6">
        <f t="shared" si="4"/>
        <v>10559.399999999998</v>
      </c>
      <c r="L6">
        <f t="shared" si="5"/>
        <v>10604.949999999999</v>
      </c>
      <c r="M6" s="2">
        <f t="shared" si="6"/>
        <v>10674.749999999998</v>
      </c>
      <c r="N6">
        <f>'Index CPR'!N6</f>
        <v>25722.9</v>
      </c>
      <c r="O6">
        <f>'Index CPR'!O6</f>
        <v>26073.1</v>
      </c>
      <c r="P6">
        <f>'Index CPR'!P6</f>
        <v>25658.400000000001</v>
      </c>
      <c r="Q6">
        <f>'Index CPR'!Q6</f>
        <v>26016.799999999999</v>
      </c>
      <c r="R6">
        <f t="shared" si="7"/>
        <v>25344.400000000009</v>
      </c>
      <c r="S6">
        <f t="shared" si="8"/>
        <v>25501.400000000005</v>
      </c>
      <c r="T6">
        <f t="shared" si="9"/>
        <v>25759.100000000006</v>
      </c>
      <c r="U6">
        <f t="shared" si="10"/>
        <v>25916.100000000002</v>
      </c>
      <c r="V6">
        <f t="shared" si="11"/>
        <v>26173.800000000003</v>
      </c>
      <c r="W6">
        <f t="shared" si="12"/>
        <v>26330.799999999999</v>
      </c>
      <c r="X6" s="2">
        <f t="shared" si="13"/>
        <v>26588.5</v>
      </c>
    </row>
    <row r="7" spans="1:24" x14ac:dyDescent="0.3">
      <c r="A7" s="39">
        <f>'Index CPR'!A7</f>
        <v>43245</v>
      </c>
      <c r="B7" s="27" t="str">
        <f>'Index CPR'!B7</f>
        <v>Friday</v>
      </c>
      <c r="C7">
        <f>'Index CPR'!C7</f>
        <v>10533.05</v>
      </c>
      <c r="D7" s="17">
        <f>'Index CPR'!D7</f>
        <v>10628.05</v>
      </c>
      <c r="E7" s="17">
        <f>'Index CPR'!E7</f>
        <v>10524</v>
      </c>
      <c r="F7" s="17">
        <f>'Index CPR'!F7</f>
        <v>10605.15</v>
      </c>
      <c r="G7">
        <f t="shared" si="0"/>
        <v>10439.366666666665</v>
      </c>
      <c r="H7">
        <f t="shared" si="1"/>
        <v>10481.683333333332</v>
      </c>
      <c r="I7">
        <f t="shared" si="2"/>
        <v>10543.416666666664</v>
      </c>
      <c r="J7">
        <f t="shared" si="3"/>
        <v>10585.733333333332</v>
      </c>
      <c r="K7">
        <f t="shared" si="4"/>
        <v>10647.466666666664</v>
      </c>
      <c r="L7">
        <f t="shared" si="5"/>
        <v>10689.783333333331</v>
      </c>
      <c r="M7" s="2">
        <f t="shared" si="6"/>
        <v>10751.516666666663</v>
      </c>
      <c r="N7">
        <f>'Index CPR'!N7</f>
        <v>26066.75</v>
      </c>
      <c r="O7">
        <f>'Index CPR'!O7</f>
        <v>26325.55</v>
      </c>
      <c r="P7">
        <f>'Index CPR'!P7</f>
        <v>26031.45</v>
      </c>
      <c r="Q7">
        <f>'Index CPR'!Q7</f>
        <v>26273.55</v>
      </c>
      <c r="R7">
        <f t="shared" si="7"/>
        <v>25800.716666666671</v>
      </c>
      <c r="S7">
        <f t="shared" si="8"/>
        <v>25916.083333333336</v>
      </c>
      <c r="T7">
        <f t="shared" si="9"/>
        <v>26094.816666666669</v>
      </c>
      <c r="U7">
        <f t="shared" si="10"/>
        <v>26210.183333333334</v>
      </c>
      <c r="V7">
        <f t="shared" si="11"/>
        <v>26388.916666666668</v>
      </c>
      <c r="W7">
        <f t="shared" si="12"/>
        <v>26504.283333333333</v>
      </c>
      <c r="X7" s="2">
        <f t="shared" si="13"/>
        <v>26683.016666666666</v>
      </c>
    </row>
    <row r="8" spans="1:24" x14ac:dyDescent="0.3">
      <c r="A8" s="39">
        <f>'Index CPR'!A8</f>
        <v>43248</v>
      </c>
      <c r="B8" s="27" t="str">
        <f>'Index CPR'!B8</f>
        <v>Monday</v>
      </c>
      <c r="C8">
        <f>'Index CPR'!C8</f>
        <v>10648.35</v>
      </c>
      <c r="D8" s="17">
        <f>'Index CPR'!D8</f>
        <v>10709.8</v>
      </c>
      <c r="E8" s="17">
        <f>'Index CPR'!E8</f>
        <v>10640.55</v>
      </c>
      <c r="F8" s="17">
        <f>'Index CPR'!F8</f>
        <v>10688.65</v>
      </c>
      <c r="G8">
        <f t="shared" si="0"/>
        <v>10580.283333333333</v>
      </c>
      <c r="H8">
        <f t="shared" si="1"/>
        <v>10610.416666666666</v>
      </c>
      <c r="I8">
        <f t="shared" si="2"/>
        <v>10649.533333333333</v>
      </c>
      <c r="J8">
        <f t="shared" si="3"/>
        <v>10679.666666666666</v>
      </c>
      <c r="K8">
        <f t="shared" si="4"/>
        <v>10718.783333333333</v>
      </c>
      <c r="L8">
        <f t="shared" si="5"/>
        <v>10748.916666666666</v>
      </c>
      <c r="M8" s="2">
        <f t="shared" si="6"/>
        <v>10788.033333333333</v>
      </c>
      <c r="N8">
        <f>'Index CPR'!N8</f>
        <v>26291.65</v>
      </c>
      <c r="O8">
        <f>'Index CPR'!O8</f>
        <v>26713.65</v>
      </c>
      <c r="P8">
        <f>'Index CPR'!P8</f>
        <v>26273.9</v>
      </c>
      <c r="Q8">
        <f>'Index CPR'!Q8</f>
        <v>26614.25</v>
      </c>
      <c r="R8">
        <f t="shared" si="7"/>
        <v>25914.466666666667</v>
      </c>
      <c r="S8">
        <f t="shared" si="8"/>
        <v>26094.183333333334</v>
      </c>
      <c r="T8">
        <f t="shared" si="9"/>
        <v>26354.216666666667</v>
      </c>
      <c r="U8">
        <f t="shared" si="10"/>
        <v>26533.933333333334</v>
      </c>
      <c r="V8">
        <f t="shared" si="11"/>
        <v>26793.966666666667</v>
      </c>
      <c r="W8">
        <f t="shared" si="12"/>
        <v>26973.683333333334</v>
      </c>
      <c r="X8" s="2">
        <f t="shared" si="13"/>
        <v>27233.716666666667</v>
      </c>
    </row>
    <row r="9" spans="1:24" x14ac:dyDescent="0.3">
      <c r="A9" s="39">
        <f>'Index CPR'!A9</f>
        <v>43249</v>
      </c>
      <c r="B9" s="27" t="str">
        <f>'Index CPR'!B9</f>
        <v>Tuesday</v>
      </c>
      <c r="C9">
        <f>'Index CPR'!C9</f>
        <v>10689.4</v>
      </c>
      <c r="D9" s="17">
        <f>'Index CPR'!D9</f>
        <v>10717.25</v>
      </c>
      <c r="E9" s="17">
        <f>'Index CPR'!E9</f>
        <v>10616.1</v>
      </c>
      <c r="F9" s="17">
        <f>'Index CPR'!F9</f>
        <v>10633.3</v>
      </c>
      <c r="G9">
        <f t="shared" si="0"/>
        <v>10492.699999999999</v>
      </c>
      <c r="H9">
        <f t="shared" si="1"/>
        <v>10554.4</v>
      </c>
      <c r="I9">
        <f t="shared" si="2"/>
        <v>10593.849999999999</v>
      </c>
      <c r="J9">
        <f t="shared" si="3"/>
        <v>10655.55</v>
      </c>
      <c r="K9">
        <f t="shared" si="4"/>
        <v>10694.999999999998</v>
      </c>
      <c r="L9">
        <f t="shared" si="5"/>
        <v>10756.699999999999</v>
      </c>
      <c r="M9" s="2">
        <f t="shared" si="6"/>
        <v>10796.149999999998</v>
      </c>
      <c r="N9">
        <f>'Index CPR'!N9</f>
        <v>26567.25</v>
      </c>
      <c r="O9">
        <f>'Index CPR'!O9</f>
        <v>26570.95</v>
      </c>
      <c r="P9">
        <f>'Index CPR'!P9</f>
        <v>26221.1</v>
      </c>
      <c r="Q9">
        <f>'Index CPR'!Q9</f>
        <v>26254.799999999999</v>
      </c>
      <c r="R9">
        <f t="shared" si="7"/>
        <v>25777.1</v>
      </c>
      <c r="S9">
        <f t="shared" si="8"/>
        <v>25999.1</v>
      </c>
      <c r="T9">
        <f t="shared" si="9"/>
        <v>26126.95</v>
      </c>
      <c r="U9">
        <f t="shared" si="10"/>
        <v>26348.95</v>
      </c>
      <c r="V9">
        <f t="shared" si="11"/>
        <v>26476.800000000003</v>
      </c>
      <c r="W9">
        <f t="shared" si="12"/>
        <v>26698.800000000003</v>
      </c>
      <c r="X9" s="2">
        <f t="shared" si="13"/>
        <v>26826.650000000005</v>
      </c>
    </row>
    <row r="10" spans="1:24" x14ac:dyDescent="0.3">
      <c r="A10" s="39">
        <f>'Index CPR'!A10</f>
        <v>43250</v>
      </c>
      <c r="B10" s="27" t="str">
        <f>'Index CPR'!B10</f>
        <v>Wednesday</v>
      </c>
      <c r="C10">
        <f>'Index CPR'!C10</f>
        <v>10579</v>
      </c>
      <c r="D10" s="17">
        <f>'Index CPR'!D10</f>
        <v>10648.7</v>
      </c>
      <c r="E10" s="17">
        <f>'Index CPR'!E10</f>
        <v>10558.45</v>
      </c>
      <c r="F10" s="17">
        <f>'Index CPR'!F10</f>
        <v>10614.35</v>
      </c>
      <c r="G10">
        <f t="shared" si="0"/>
        <v>10475.383333333331</v>
      </c>
      <c r="H10">
        <f t="shared" si="1"/>
        <v>10516.916666666666</v>
      </c>
      <c r="I10">
        <f t="shared" si="2"/>
        <v>10565.633333333331</v>
      </c>
      <c r="J10">
        <f t="shared" si="3"/>
        <v>10607.166666666666</v>
      </c>
      <c r="K10">
        <f t="shared" si="4"/>
        <v>10655.883333333331</v>
      </c>
      <c r="L10">
        <f t="shared" si="5"/>
        <v>10697.416666666666</v>
      </c>
      <c r="M10" s="2">
        <f t="shared" si="6"/>
        <v>10746.133333333331</v>
      </c>
      <c r="N10">
        <f>'Index CPR'!N10</f>
        <v>26039.9</v>
      </c>
      <c r="O10">
        <f>'Index CPR'!O10</f>
        <v>26405.45</v>
      </c>
      <c r="P10">
        <f>'Index CPR'!P10</f>
        <v>25980.85</v>
      </c>
      <c r="Q10">
        <f>'Index CPR'!Q10</f>
        <v>26327.8</v>
      </c>
      <c r="R10">
        <f t="shared" si="7"/>
        <v>25646.01666666667</v>
      </c>
      <c r="S10">
        <f t="shared" si="8"/>
        <v>25813.433333333334</v>
      </c>
      <c r="T10">
        <f t="shared" si="9"/>
        <v>26070.616666666672</v>
      </c>
      <c r="U10">
        <f t="shared" si="10"/>
        <v>26238.033333333336</v>
      </c>
      <c r="V10">
        <f t="shared" si="11"/>
        <v>26495.216666666674</v>
      </c>
      <c r="W10">
        <f t="shared" si="12"/>
        <v>26662.633333333339</v>
      </c>
      <c r="X10" s="2">
        <f t="shared" si="13"/>
        <v>26919.816666666677</v>
      </c>
    </row>
    <row r="11" spans="1:24" x14ac:dyDescent="0.3">
      <c r="A11" s="39">
        <f>'Index CPR'!A11</f>
        <v>43251</v>
      </c>
      <c r="B11" s="27" t="str">
        <f>'Index CPR'!B11</f>
        <v>Thursday</v>
      </c>
      <c r="C11">
        <f>'Index CPR'!C11</f>
        <v>10670.1</v>
      </c>
      <c r="D11" s="17">
        <f>'Index CPR'!D11</f>
        <v>10763.8</v>
      </c>
      <c r="E11" s="17">
        <f>'Index CPR'!E11</f>
        <v>10620.4</v>
      </c>
      <c r="F11" s="17">
        <f>'Index CPR'!F11</f>
        <v>10736.15</v>
      </c>
      <c r="G11">
        <f t="shared" si="0"/>
        <v>10506.366666666667</v>
      </c>
      <c r="H11">
        <f t="shared" si="1"/>
        <v>10563.383333333333</v>
      </c>
      <c r="I11">
        <f t="shared" si="2"/>
        <v>10649.766666666666</v>
      </c>
      <c r="J11">
        <f t="shared" si="3"/>
        <v>10706.783333333333</v>
      </c>
      <c r="K11">
        <f t="shared" si="4"/>
        <v>10793.166666666666</v>
      </c>
      <c r="L11">
        <f t="shared" si="5"/>
        <v>10850.183333333332</v>
      </c>
      <c r="M11" s="2">
        <f t="shared" si="6"/>
        <v>10936.566666666666</v>
      </c>
      <c r="N11">
        <f>'Index CPR'!N11</f>
        <v>26587</v>
      </c>
      <c r="O11">
        <f>'Index CPR'!O11</f>
        <v>27164.55</v>
      </c>
      <c r="P11">
        <f>'Index CPR'!P11</f>
        <v>26354.55</v>
      </c>
      <c r="Q11">
        <f>'Index CPR'!Q11</f>
        <v>26956.2</v>
      </c>
      <c r="R11">
        <f t="shared" si="7"/>
        <v>25675.650000000005</v>
      </c>
      <c r="S11">
        <f t="shared" si="8"/>
        <v>26015.100000000002</v>
      </c>
      <c r="T11">
        <f t="shared" si="9"/>
        <v>26485.650000000005</v>
      </c>
      <c r="U11">
        <f t="shared" si="10"/>
        <v>26825.100000000002</v>
      </c>
      <c r="V11">
        <f t="shared" si="11"/>
        <v>27295.650000000005</v>
      </c>
      <c r="W11">
        <f t="shared" si="12"/>
        <v>27635.100000000002</v>
      </c>
      <c r="X11" s="2">
        <f t="shared" si="13"/>
        <v>28105.650000000005</v>
      </c>
    </row>
    <row r="12" spans="1:24" x14ac:dyDescent="0.3">
      <c r="A12" s="39">
        <f>'Index CPR'!A12</f>
        <v>43252</v>
      </c>
      <c r="B12" s="27" t="str">
        <f>'Index CPR'!B12</f>
        <v>Friday</v>
      </c>
      <c r="C12">
        <f>'Index CPR'!C12</f>
        <v>10738.45</v>
      </c>
      <c r="D12" s="17">
        <f>'Index CPR'!D12</f>
        <v>10764.75</v>
      </c>
      <c r="E12" s="17">
        <f>'Index CPR'!E12</f>
        <v>10681.5</v>
      </c>
      <c r="F12" s="17">
        <f>'Index CPR'!F12</f>
        <v>10696.2</v>
      </c>
      <c r="G12">
        <f t="shared" si="0"/>
        <v>10580.3</v>
      </c>
      <c r="H12">
        <f t="shared" si="1"/>
        <v>10630.9</v>
      </c>
      <c r="I12">
        <f t="shared" si="2"/>
        <v>10663.55</v>
      </c>
      <c r="J12">
        <f t="shared" si="3"/>
        <v>10714.15</v>
      </c>
      <c r="K12">
        <f t="shared" si="4"/>
        <v>10746.8</v>
      </c>
      <c r="L12">
        <f t="shared" si="5"/>
        <v>10797.4</v>
      </c>
      <c r="M12" s="2">
        <f t="shared" si="6"/>
        <v>10830.05</v>
      </c>
      <c r="N12">
        <f>'Index CPR'!N12</f>
        <v>26913.4</v>
      </c>
      <c r="O12">
        <f>'Index CPR'!O12</f>
        <v>26996.799999999999</v>
      </c>
      <c r="P12">
        <f>'Index CPR'!P12</f>
        <v>26658.55</v>
      </c>
      <c r="Q12">
        <f>'Index CPR'!Q12</f>
        <v>26692.799999999999</v>
      </c>
      <c r="R12">
        <f t="shared" si="7"/>
        <v>26230.383333333328</v>
      </c>
      <c r="S12">
        <f t="shared" si="8"/>
        <v>26444.466666666664</v>
      </c>
      <c r="T12">
        <f t="shared" si="9"/>
        <v>26568.633333333328</v>
      </c>
      <c r="U12">
        <f t="shared" si="10"/>
        <v>26782.716666666664</v>
      </c>
      <c r="V12">
        <f t="shared" si="11"/>
        <v>26906.883333333328</v>
      </c>
      <c r="W12">
        <f t="shared" si="12"/>
        <v>27120.966666666664</v>
      </c>
      <c r="X12" s="2">
        <f t="shared" si="13"/>
        <v>27245.133333333328</v>
      </c>
    </row>
    <row r="13" spans="1:24" x14ac:dyDescent="0.3">
      <c r="A13" s="39">
        <f>'Index CPR'!A13</f>
        <v>43255</v>
      </c>
      <c r="B13" s="27" t="str">
        <f>'Index CPR'!B13</f>
        <v>Monday</v>
      </c>
      <c r="C13">
        <f>'Index CPR'!C13</f>
        <v>10765.95</v>
      </c>
      <c r="D13" s="17">
        <f>'Index CPR'!D13</f>
        <v>10770.3</v>
      </c>
      <c r="E13" s="17">
        <f>'Index CPR'!E13</f>
        <v>10618.35</v>
      </c>
      <c r="F13" s="17">
        <f>'Index CPR'!F13</f>
        <v>10628.5</v>
      </c>
      <c r="G13">
        <f t="shared" si="0"/>
        <v>10422.516666666668</v>
      </c>
      <c r="H13">
        <f t="shared" si="1"/>
        <v>10520.433333333334</v>
      </c>
      <c r="I13">
        <f t="shared" si="2"/>
        <v>10574.466666666667</v>
      </c>
      <c r="J13">
        <f t="shared" si="3"/>
        <v>10672.383333333333</v>
      </c>
      <c r="K13">
        <f t="shared" si="4"/>
        <v>10726.416666666666</v>
      </c>
      <c r="L13">
        <f t="shared" si="5"/>
        <v>10824.333333333332</v>
      </c>
      <c r="M13" s="2">
        <f t="shared" si="6"/>
        <v>10878.366666666665</v>
      </c>
      <c r="N13">
        <f>'Index CPR'!N13</f>
        <v>27023.7</v>
      </c>
      <c r="O13">
        <f>'Index CPR'!O13</f>
        <v>27047.55</v>
      </c>
      <c r="P13">
        <f>'Index CPR'!P13</f>
        <v>26205.9</v>
      </c>
      <c r="Q13">
        <f>'Index CPR'!Q13</f>
        <v>26257.55</v>
      </c>
      <c r="R13">
        <f t="shared" si="7"/>
        <v>25118.133333333339</v>
      </c>
      <c r="S13">
        <f t="shared" si="8"/>
        <v>25662.01666666667</v>
      </c>
      <c r="T13">
        <f t="shared" si="9"/>
        <v>25959.783333333336</v>
      </c>
      <c r="U13">
        <f t="shared" si="10"/>
        <v>26503.666666666668</v>
      </c>
      <c r="V13">
        <f t="shared" si="11"/>
        <v>26801.433333333334</v>
      </c>
      <c r="W13">
        <f t="shared" si="12"/>
        <v>27345.316666666666</v>
      </c>
      <c r="X13" s="2">
        <f t="shared" si="13"/>
        <v>27643.083333333332</v>
      </c>
    </row>
    <row r="14" spans="1:24" x14ac:dyDescent="0.3">
      <c r="A14" s="39">
        <f>'Index CPR'!A14</f>
        <v>43256</v>
      </c>
      <c r="B14" s="27" t="str">
        <f>'Index CPR'!B14</f>
        <v>Tuesday</v>
      </c>
      <c r="C14">
        <f>'Index CPR'!C14</f>
        <v>10630.7</v>
      </c>
      <c r="D14" s="17">
        <f>'Index CPR'!D14</f>
        <v>10633.15</v>
      </c>
      <c r="E14" s="17">
        <f>'Index CPR'!E14</f>
        <v>10550.9</v>
      </c>
      <c r="F14" s="17">
        <f>'Index CPR'!F14</f>
        <v>10593.15</v>
      </c>
      <c r="G14">
        <f t="shared" si="0"/>
        <v>10469.4</v>
      </c>
      <c r="H14">
        <f t="shared" si="1"/>
        <v>10510.15</v>
      </c>
      <c r="I14">
        <f t="shared" si="2"/>
        <v>10551.65</v>
      </c>
      <c r="J14">
        <f t="shared" si="3"/>
        <v>10592.4</v>
      </c>
      <c r="K14">
        <f t="shared" si="4"/>
        <v>10633.9</v>
      </c>
      <c r="L14">
        <f t="shared" si="5"/>
        <v>10674.65</v>
      </c>
      <c r="M14" s="2">
        <f t="shared" si="6"/>
        <v>10716.15</v>
      </c>
      <c r="N14">
        <f>'Index CPR'!N14</f>
        <v>26263</v>
      </c>
      <c r="O14">
        <f>'Index CPR'!O14</f>
        <v>26342.400000000001</v>
      </c>
      <c r="P14">
        <f>'Index CPR'!P14</f>
        <v>26069.55</v>
      </c>
      <c r="Q14">
        <f>'Index CPR'!Q14</f>
        <v>26251</v>
      </c>
      <c r="R14">
        <f t="shared" si="7"/>
        <v>25826.716666666664</v>
      </c>
      <c r="S14">
        <f t="shared" si="8"/>
        <v>25948.133333333331</v>
      </c>
      <c r="T14">
        <f t="shared" si="9"/>
        <v>26099.566666666666</v>
      </c>
      <c r="U14">
        <f t="shared" si="10"/>
        <v>26220.983333333334</v>
      </c>
      <c r="V14">
        <f t="shared" si="11"/>
        <v>26372.416666666668</v>
      </c>
      <c r="W14">
        <f t="shared" si="12"/>
        <v>26493.833333333336</v>
      </c>
      <c r="X14" s="2">
        <f t="shared" si="13"/>
        <v>26645.26666666667</v>
      </c>
    </row>
    <row r="15" spans="1:24" x14ac:dyDescent="0.3">
      <c r="A15" s="39">
        <f>'Index CPR'!A15</f>
        <v>43257</v>
      </c>
      <c r="B15" s="27" t="str">
        <f>'Index CPR'!B15</f>
        <v>Wednesday</v>
      </c>
      <c r="C15">
        <f>'Index CPR'!C15</f>
        <v>10603.45</v>
      </c>
      <c r="D15" s="17">
        <f>'Index CPR'!D15</f>
        <v>10698.35</v>
      </c>
      <c r="E15" s="17">
        <f>'Index CPR'!E15</f>
        <v>10587.5</v>
      </c>
      <c r="F15" s="17">
        <f>'Index CPR'!F15</f>
        <v>10684.65</v>
      </c>
      <c r="G15">
        <f t="shared" si="0"/>
        <v>10504.466666666667</v>
      </c>
      <c r="H15">
        <f t="shared" si="1"/>
        <v>10545.983333333334</v>
      </c>
      <c r="I15">
        <f t="shared" si="2"/>
        <v>10615.316666666668</v>
      </c>
      <c r="J15">
        <f t="shared" si="3"/>
        <v>10656.833333333334</v>
      </c>
      <c r="K15">
        <f t="shared" si="4"/>
        <v>10726.166666666668</v>
      </c>
      <c r="L15">
        <f t="shared" si="5"/>
        <v>10767.683333333334</v>
      </c>
      <c r="M15" s="2">
        <f t="shared" si="6"/>
        <v>10837.016666666668</v>
      </c>
      <c r="N15">
        <f>'Index CPR'!N15</f>
        <v>26266.9</v>
      </c>
      <c r="O15">
        <f>'Index CPR'!O15</f>
        <v>26425.200000000001</v>
      </c>
      <c r="P15">
        <f>'Index CPR'!P15</f>
        <v>26147.8</v>
      </c>
      <c r="Q15">
        <f>'Index CPR'!Q15</f>
        <v>26367.599999999999</v>
      </c>
      <c r="R15">
        <f t="shared" si="7"/>
        <v>25924.466666666671</v>
      </c>
      <c r="S15">
        <f t="shared" si="8"/>
        <v>26036.133333333335</v>
      </c>
      <c r="T15">
        <f t="shared" si="9"/>
        <v>26201.866666666672</v>
      </c>
      <c r="U15">
        <f t="shared" si="10"/>
        <v>26313.533333333336</v>
      </c>
      <c r="V15">
        <f t="shared" si="11"/>
        <v>26479.266666666674</v>
      </c>
      <c r="W15">
        <f t="shared" si="12"/>
        <v>26590.933333333338</v>
      </c>
      <c r="X15" s="2">
        <f t="shared" si="13"/>
        <v>26756.666666666675</v>
      </c>
    </row>
    <row r="16" spans="1:24" x14ac:dyDescent="0.3">
      <c r="A16" s="39">
        <f>'Index CPR'!A16</f>
        <v>43258</v>
      </c>
      <c r="B16" s="27" t="str">
        <f>'Index CPR'!B16</f>
        <v>Thursday</v>
      </c>
      <c r="C16">
        <f>'Index CPR'!C16</f>
        <v>10722.6</v>
      </c>
      <c r="D16" s="17">
        <f>'Index CPR'!D16</f>
        <v>10818</v>
      </c>
      <c r="E16" s="17">
        <f>'Index CPR'!E16</f>
        <v>10722.6</v>
      </c>
      <c r="F16" s="17">
        <f>'Index CPR'!F16</f>
        <v>10768.35</v>
      </c>
      <c r="G16">
        <f t="shared" si="0"/>
        <v>10625.9</v>
      </c>
      <c r="H16">
        <f t="shared" si="1"/>
        <v>10674.25</v>
      </c>
      <c r="I16">
        <f t="shared" si="2"/>
        <v>10721.3</v>
      </c>
      <c r="J16">
        <f t="shared" si="3"/>
        <v>10769.65</v>
      </c>
      <c r="K16">
        <f t="shared" si="4"/>
        <v>10816.699999999999</v>
      </c>
      <c r="L16">
        <f t="shared" si="5"/>
        <v>10865.05</v>
      </c>
      <c r="M16" s="2">
        <f t="shared" si="6"/>
        <v>10912.099999999999</v>
      </c>
      <c r="N16">
        <f>'Index CPR'!N16</f>
        <v>26577.95</v>
      </c>
      <c r="O16">
        <f>'Index CPR'!O16</f>
        <v>26766.95</v>
      </c>
      <c r="P16">
        <f>'Index CPR'!P16</f>
        <v>26483.9</v>
      </c>
      <c r="Q16">
        <f>'Index CPR'!Q16</f>
        <v>26517.8</v>
      </c>
      <c r="R16">
        <f t="shared" si="7"/>
        <v>26129.100000000006</v>
      </c>
      <c r="S16">
        <f t="shared" si="8"/>
        <v>26306.500000000004</v>
      </c>
      <c r="T16">
        <f t="shared" si="9"/>
        <v>26412.150000000005</v>
      </c>
      <c r="U16">
        <f t="shared" si="10"/>
        <v>26589.550000000003</v>
      </c>
      <c r="V16">
        <f t="shared" si="11"/>
        <v>26695.200000000004</v>
      </c>
      <c r="W16">
        <f t="shared" si="12"/>
        <v>26872.600000000002</v>
      </c>
      <c r="X16" s="2">
        <f t="shared" si="13"/>
        <v>26978.250000000004</v>
      </c>
    </row>
    <row r="17" spans="1:24" x14ac:dyDescent="0.3">
      <c r="A17" s="39">
        <f>'Index CPR'!A17</f>
        <v>43259</v>
      </c>
      <c r="B17" s="27" t="str">
        <f>'Index CPR'!B17</f>
        <v>Friday</v>
      </c>
      <c r="C17">
        <f>'Index CPR'!C17</f>
        <v>10736.4</v>
      </c>
      <c r="D17" s="17">
        <f>'Index CPR'!D17</f>
        <v>10779.45</v>
      </c>
      <c r="E17" s="17">
        <f>'Index CPR'!E17</f>
        <v>10709.05</v>
      </c>
      <c r="F17" s="17">
        <f>'Index CPR'!F17</f>
        <v>10767.65</v>
      </c>
      <c r="G17">
        <f t="shared" si="0"/>
        <v>10654.25</v>
      </c>
      <c r="H17">
        <f t="shared" si="1"/>
        <v>10681.65</v>
      </c>
      <c r="I17">
        <f t="shared" si="2"/>
        <v>10724.650000000001</v>
      </c>
      <c r="J17">
        <f t="shared" si="3"/>
        <v>10752.050000000001</v>
      </c>
      <c r="K17">
        <f t="shared" si="4"/>
        <v>10795.050000000003</v>
      </c>
      <c r="L17">
        <f t="shared" si="5"/>
        <v>10822.450000000003</v>
      </c>
      <c r="M17" s="2">
        <f t="shared" si="6"/>
        <v>10865.450000000004</v>
      </c>
      <c r="N17">
        <f>'Index CPR'!N17</f>
        <v>26457.25</v>
      </c>
      <c r="O17">
        <f>'Index CPR'!O17</f>
        <v>26481</v>
      </c>
      <c r="P17">
        <f>'Index CPR'!P17</f>
        <v>26284.2</v>
      </c>
      <c r="Q17">
        <f>'Index CPR'!Q17</f>
        <v>26451.35</v>
      </c>
      <c r="R17">
        <f t="shared" si="7"/>
        <v>26133.233333333326</v>
      </c>
      <c r="S17">
        <f t="shared" si="8"/>
        <v>26208.716666666664</v>
      </c>
      <c r="T17">
        <f t="shared" si="9"/>
        <v>26330.033333333326</v>
      </c>
      <c r="U17">
        <f t="shared" si="10"/>
        <v>26405.516666666663</v>
      </c>
      <c r="V17">
        <f t="shared" si="11"/>
        <v>26526.833333333325</v>
      </c>
      <c r="W17">
        <f t="shared" si="12"/>
        <v>26602.316666666662</v>
      </c>
      <c r="X17" s="2">
        <f t="shared" si="13"/>
        <v>26723.633333333324</v>
      </c>
    </row>
    <row r="18" spans="1:24" x14ac:dyDescent="0.3">
      <c r="A18" s="39">
        <f>'Index CPR'!A18</f>
        <v>43262</v>
      </c>
      <c r="B18" s="27" t="str">
        <f>'Index CPR'!B18</f>
        <v>Monday</v>
      </c>
      <c r="C18">
        <f>'Index CPR'!C18</f>
        <v>10781.85</v>
      </c>
      <c r="D18" s="17">
        <f>'Index CPR'!D18</f>
        <v>10850.55</v>
      </c>
      <c r="E18" s="17">
        <f>'Index CPR'!E18</f>
        <v>10777.05</v>
      </c>
      <c r="F18" s="17">
        <f>'Index CPR'!F18</f>
        <v>10786.95</v>
      </c>
      <c r="G18">
        <f t="shared" si="0"/>
        <v>10685.650000000001</v>
      </c>
      <c r="H18">
        <f t="shared" si="1"/>
        <v>10731.35</v>
      </c>
      <c r="I18">
        <f t="shared" si="2"/>
        <v>10759.150000000001</v>
      </c>
      <c r="J18">
        <f t="shared" si="3"/>
        <v>10804.85</v>
      </c>
      <c r="K18">
        <f t="shared" si="4"/>
        <v>10832.650000000001</v>
      </c>
      <c r="L18">
        <f t="shared" si="5"/>
        <v>10878.35</v>
      </c>
      <c r="M18" s="2">
        <f t="shared" si="6"/>
        <v>10906.150000000001</v>
      </c>
      <c r="N18">
        <f>'Index CPR'!N18</f>
        <v>26473.200000000001</v>
      </c>
      <c r="O18">
        <f>'Index CPR'!O18</f>
        <v>26653</v>
      </c>
      <c r="P18">
        <f>'Index CPR'!P18</f>
        <v>26421.95</v>
      </c>
      <c r="Q18">
        <f>'Index CPR'!Q18</f>
        <v>26453.55</v>
      </c>
      <c r="R18">
        <f t="shared" si="7"/>
        <v>26134.95</v>
      </c>
      <c r="S18">
        <f t="shared" si="8"/>
        <v>26278.45</v>
      </c>
      <c r="T18">
        <f t="shared" si="9"/>
        <v>26366</v>
      </c>
      <c r="U18">
        <f t="shared" si="10"/>
        <v>26509.5</v>
      </c>
      <c r="V18">
        <f t="shared" si="11"/>
        <v>26597.05</v>
      </c>
      <c r="W18">
        <f t="shared" si="12"/>
        <v>26740.55</v>
      </c>
      <c r="X18" s="2">
        <f t="shared" si="13"/>
        <v>26828.1</v>
      </c>
    </row>
    <row r="19" spans="1:24" x14ac:dyDescent="0.3">
      <c r="A19" s="39">
        <f>'Index CPR'!A19</f>
        <v>43263</v>
      </c>
      <c r="B19" s="27" t="str">
        <f>'Index CPR'!B19</f>
        <v>Tuesday</v>
      </c>
      <c r="C19">
        <f>'Index CPR'!C19</f>
        <v>10816.15</v>
      </c>
      <c r="D19" s="17">
        <f>'Index CPR'!D19</f>
        <v>10856.55</v>
      </c>
      <c r="E19" s="17">
        <f>'Index CPR'!E19</f>
        <v>10789.4</v>
      </c>
      <c r="F19" s="17">
        <f>'Index CPR'!F19</f>
        <v>10842.85</v>
      </c>
      <c r="G19">
        <f t="shared" si="0"/>
        <v>10735.499999999998</v>
      </c>
      <c r="H19">
        <f t="shared" si="1"/>
        <v>10762.449999999999</v>
      </c>
      <c r="I19">
        <f t="shared" si="2"/>
        <v>10802.649999999998</v>
      </c>
      <c r="J19">
        <f t="shared" si="3"/>
        <v>10829.599999999999</v>
      </c>
      <c r="K19">
        <f t="shared" si="4"/>
        <v>10869.799999999997</v>
      </c>
      <c r="L19">
        <f t="shared" si="5"/>
        <v>10896.749999999998</v>
      </c>
      <c r="M19" s="2">
        <f t="shared" si="6"/>
        <v>10936.949999999997</v>
      </c>
      <c r="N19">
        <f>'Index CPR'!N19</f>
        <v>26566.6</v>
      </c>
      <c r="O19">
        <f>'Index CPR'!O19</f>
        <v>26656.45</v>
      </c>
      <c r="P19">
        <f>'Index CPR'!P19</f>
        <v>26449.85</v>
      </c>
      <c r="Q19">
        <f>'Index CPR'!Q19</f>
        <v>26607.1</v>
      </c>
      <c r="R19">
        <f t="shared" si="7"/>
        <v>26279.21666666666</v>
      </c>
      <c r="S19">
        <f t="shared" si="8"/>
        <v>26364.533333333329</v>
      </c>
      <c r="T19">
        <f t="shared" si="9"/>
        <v>26485.816666666662</v>
      </c>
      <c r="U19">
        <f t="shared" si="10"/>
        <v>26571.133333333331</v>
      </c>
      <c r="V19">
        <f t="shared" si="11"/>
        <v>26692.416666666664</v>
      </c>
      <c r="W19">
        <f t="shared" si="12"/>
        <v>26777.733333333334</v>
      </c>
      <c r="X19" s="2">
        <f t="shared" si="13"/>
        <v>26899.016666666666</v>
      </c>
    </row>
    <row r="20" spans="1:24" x14ac:dyDescent="0.3">
      <c r="A20" s="39">
        <f>'Index CPR'!A20</f>
        <v>43264</v>
      </c>
      <c r="B20" s="27" t="str">
        <f>'Index CPR'!B20</f>
        <v>Wednesday</v>
      </c>
      <c r="C20">
        <f>'Index CPR'!C20</f>
        <v>10887.5</v>
      </c>
      <c r="D20" s="17">
        <f>'Index CPR'!D20</f>
        <v>10893.25</v>
      </c>
      <c r="E20" s="17">
        <f>'Index CPR'!E20</f>
        <v>10842.65</v>
      </c>
      <c r="F20" s="17">
        <f>'Index CPR'!F20</f>
        <v>10856.7</v>
      </c>
      <c r="G20">
        <f t="shared" si="0"/>
        <v>10784.550000000001</v>
      </c>
      <c r="H20">
        <f t="shared" si="1"/>
        <v>10813.6</v>
      </c>
      <c r="I20">
        <f t="shared" si="2"/>
        <v>10835.150000000001</v>
      </c>
      <c r="J20">
        <f t="shared" si="3"/>
        <v>10864.2</v>
      </c>
      <c r="K20">
        <f t="shared" si="4"/>
        <v>10885.750000000002</v>
      </c>
      <c r="L20">
        <f t="shared" si="5"/>
        <v>10914.800000000001</v>
      </c>
      <c r="M20" s="2">
        <f t="shared" si="6"/>
        <v>10936.350000000002</v>
      </c>
      <c r="N20">
        <f>'Index CPR'!N20</f>
        <v>26721.95</v>
      </c>
      <c r="O20">
        <f>'Index CPR'!O20</f>
        <v>26765.45</v>
      </c>
      <c r="P20">
        <f>'Index CPR'!P20</f>
        <v>26598.2</v>
      </c>
      <c r="Q20">
        <f>'Index CPR'!Q20</f>
        <v>26642.799999999999</v>
      </c>
      <c r="R20">
        <f t="shared" si="7"/>
        <v>26404.933333333331</v>
      </c>
      <c r="S20">
        <f t="shared" si="8"/>
        <v>26501.566666666666</v>
      </c>
      <c r="T20">
        <f t="shared" si="9"/>
        <v>26572.183333333331</v>
      </c>
      <c r="U20">
        <f t="shared" si="10"/>
        <v>26668.816666666666</v>
      </c>
      <c r="V20">
        <f t="shared" si="11"/>
        <v>26739.433333333331</v>
      </c>
      <c r="W20">
        <f t="shared" si="12"/>
        <v>26836.066666666666</v>
      </c>
      <c r="X20" s="2">
        <f t="shared" si="13"/>
        <v>26906.683333333331</v>
      </c>
    </row>
    <row r="21" spans="1:24" x14ac:dyDescent="0.3">
      <c r="A21" s="39">
        <f>'Index CPR'!A21</f>
        <v>43265</v>
      </c>
      <c r="B21" s="27" t="str">
        <f>'Index CPR'!B21</f>
        <v>Thursday</v>
      </c>
      <c r="C21">
        <f>'Index CPR'!C21</f>
        <v>10832.9</v>
      </c>
      <c r="D21" s="17">
        <f>'Index CPR'!D21</f>
        <v>10833.7</v>
      </c>
      <c r="E21" s="17">
        <f>'Index CPR'!E21</f>
        <v>10773.55</v>
      </c>
      <c r="F21" s="17">
        <f>'Index CPR'!F21</f>
        <v>10808.05</v>
      </c>
      <c r="G21">
        <f t="shared" si="0"/>
        <v>10716.349999999999</v>
      </c>
      <c r="H21">
        <f t="shared" si="1"/>
        <v>10744.949999999999</v>
      </c>
      <c r="I21">
        <f t="shared" si="2"/>
        <v>10776.5</v>
      </c>
      <c r="J21">
        <f t="shared" si="3"/>
        <v>10805.1</v>
      </c>
      <c r="K21">
        <f t="shared" si="4"/>
        <v>10836.650000000001</v>
      </c>
      <c r="L21">
        <f t="shared" si="5"/>
        <v>10865.250000000002</v>
      </c>
      <c r="M21" s="2">
        <f t="shared" si="6"/>
        <v>10896.800000000003</v>
      </c>
      <c r="N21">
        <f>'Index CPR'!N21</f>
        <v>26612.3</v>
      </c>
      <c r="O21">
        <f>'Index CPR'!O21</f>
        <v>26623.25</v>
      </c>
      <c r="P21">
        <f>'Index CPR'!P21</f>
        <v>26503.1</v>
      </c>
      <c r="Q21">
        <f>'Index CPR'!Q21</f>
        <v>26562.25</v>
      </c>
      <c r="R21">
        <f t="shared" si="7"/>
        <v>26382.333333333336</v>
      </c>
      <c r="S21">
        <f t="shared" si="8"/>
        <v>26442.716666666667</v>
      </c>
      <c r="T21">
        <f t="shared" si="9"/>
        <v>26502.483333333337</v>
      </c>
      <c r="U21">
        <f t="shared" si="10"/>
        <v>26562.866666666669</v>
      </c>
      <c r="V21">
        <f t="shared" si="11"/>
        <v>26622.633333333339</v>
      </c>
      <c r="W21">
        <f t="shared" si="12"/>
        <v>26683.01666666667</v>
      </c>
      <c r="X21" s="2">
        <f t="shared" si="13"/>
        <v>26742.78333333334</v>
      </c>
    </row>
    <row r="22" spans="1:24" x14ac:dyDescent="0.3">
      <c r="A22" s="39">
        <f>'Index CPR'!A22</f>
        <v>43266</v>
      </c>
      <c r="B22" s="27" t="str">
        <f>'Index CPR'!B22</f>
        <v>Friday</v>
      </c>
      <c r="C22">
        <f>'Index CPR'!C22</f>
        <v>10808.65</v>
      </c>
      <c r="D22" s="17">
        <f>'Index CPR'!D22</f>
        <v>10834</v>
      </c>
      <c r="E22" s="17">
        <f>'Index CPR'!E22</f>
        <v>10755.4</v>
      </c>
      <c r="F22" s="17">
        <f>'Index CPR'!F22</f>
        <v>10817.7</v>
      </c>
      <c r="G22">
        <f t="shared" si="0"/>
        <v>10692.133333333333</v>
      </c>
      <c r="H22">
        <f t="shared" si="1"/>
        <v>10723.766666666666</v>
      </c>
      <c r="I22">
        <f t="shared" si="2"/>
        <v>10770.733333333334</v>
      </c>
      <c r="J22">
        <f t="shared" si="3"/>
        <v>10802.366666666667</v>
      </c>
      <c r="K22">
        <f t="shared" si="4"/>
        <v>10849.333333333334</v>
      </c>
      <c r="L22">
        <f t="shared" si="5"/>
        <v>10880.966666666667</v>
      </c>
      <c r="M22" s="2">
        <f t="shared" si="6"/>
        <v>10927.933333333334</v>
      </c>
      <c r="N22">
        <f>'Index CPR'!N22</f>
        <v>26513.7</v>
      </c>
      <c r="O22">
        <f>'Index CPR'!O22</f>
        <v>26586.400000000001</v>
      </c>
      <c r="P22">
        <f>'Index CPR'!P22</f>
        <v>26344.95</v>
      </c>
      <c r="Q22">
        <f>'Index CPR'!Q22</f>
        <v>26417.4</v>
      </c>
      <c r="R22">
        <f t="shared" si="7"/>
        <v>26071.316666666662</v>
      </c>
      <c r="S22">
        <f t="shared" si="8"/>
        <v>26208.133333333331</v>
      </c>
      <c r="T22">
        <f t="shared" si="9"/>
        <v>26312.766666666663</v>
      </c>
      <c r="U22">
        <f t="shared" si="10"/>
        <v>26449.583333333332</v>
      </c>
      <c r="V22">
        <f t="shared" si="11"/>
        <v>26554.216666666664</v>
      </c>
      <c r="W22">
        <f t="shared" si="12"/>
        <v>26691.033333333333</v>
      </c>
      <c r="X22" s="2">
        <f t="shared" si="13"/>
        <v>26795.666666666664</v>
      </c>
    </row>
    <row r="23" spans="1:24" x14ac:dyDescent="0.3">
      <c r="A23" s="39">
        <f>'Index CPR'!A23</f>
        <v>43269</v>
      </c>
      <c r="B23" s="27" t="str">
        <f>'Index CPR'!B23</f>
        <v>Monday</v>
      </c>
      <c r="C23">
        <f>'Index CPR'!C23</f>
        <v>10830.2</v>
      </c>
      <c r="D23" s="17">
        <f>'Index CPR'!D23</f>
        <v>10830.2</v>
      </c>
      <c r="E23" s="17">
        <f>'Index CPR'!E23</f>
        <v>10787.35</v>
      </c>
      <c r="F23" s="17">
        <f>'Index CPR'!F23</f>
        <v>10799.85</v>
      </c>
      <c r="G23">
        <f t="shared" si="0"/>
        <v>10738.550000000001</v>
      </c>
      <c r="H23">
        <f t="shared" si="1"/>
        <v>10762.95</v>
      </c>
      <c r="I23">
        <f t="shared" si="2"/>
        <v>10781.400000000001</v>
      </c>
      <c r="J23">
        <f t="shared" si="3"/>
        <v>10805.800000000001</v>
      </c>
      <c r="K23">
        <f t="shared" si="4"/>
        <v>10824.250000000002</v>
      </c>
      <c r="L23">
        <f t="shared" si="5"/>
        <v>10848.650000000001</v>
      </c>
      <c r="M23" s="2">
        <f t="shared" si="6"/>
        <v>10867.100000000002</v>
      </c>
      <c r="N23">
        <f>'Index CPR'!N23</f>
        <v>26444.3</v>
      </c>
      <c r="O23">
        <f>'Index CPR'!O23</f>
        <v>26477.5</v>
      </c>
      <c r="P23">
        <f>'Index CPR'!P23</f>
        <v>26322.45</v>
      </c>
      <c r="Q23">
        <f>'Index CPR'!Q23</f>
        <v>26409.3</v>
      </c>
      <c r="R23">
        <f t="shared" si="7"/>
        <v>26173.616666666665</v>
      </c>
      <c r="S23">
        <f t="shared" si="8"/>
        <v>26248.033333333333</v>
      </c>
      <c r="T23">
        <f t="shared" si="9"/>
        <v>26328.666666666664</v>
      </c>
      <c r="U23">
        <f t="shared" si="10"/>
        <v>26403.083333333332</v>
      </c>
      <c r="V23">
        <f t="shared" si="11"/>
        <v>26483.716666666664</v>
      </c>
      <c r="W23">
        <f t="shared" si="12"/>
        <v>26558.133333333331</v>
      </c>
      <c r="X23" s="2">
        <f t="shared" si="13"/>
        <v>26638.766666666663</v>
      </c>
    </row>
    <row r="24" spans="1:24" x14ac:dyDescent="0.3">
      <c r="A24" s="39">
        <f>'Index CPR'!A24</f>
        <v>43270</v>
      </c>
      <c r="B24" s="27" t="str">
        <f>'Index CPR'!B24</f>
        <v>Tuesday</v>
      </c>
      <c r="C24">
        <f>'Index CPR'!C24</f>
        <v>10789.45</v>
      </c>
      <c r="D24" s="17">
        <f>'Index CPR'!D24</f>
        <v>10789.45</v>
      </c>
      <c r="E24" s="17">
        <f>'Index CPR'!E24</f>
        <v>10701.2</v>
      </c>
      <c r="F24" s="17">
        <f>'Index CPR'!F24</f>
        <v>10710.45</v>
      </c>
      <c r="G24">
        <f t="shared" si="0"/>
        <v>10589.7</v>
      </c>
      <c r="H24">
        <f t="shared" si="1"/>
        <v>10645.45</v>
      </c>
      <c r="I24">
        <f t="shared" si="2"/>
        <v>10677.95</v>
      </c>
      <c r="J24">
        <f t="shared" si="3"/>
        <v>10733.7</v>
      </c>
      <c r="K24">
        <f t="shared" si="4"/>
        <v>10766.2</v>
      </c>
      <c r="L24">
        <f t="shared" si="5"/>
        <v>10821.95</v>
      </c>
      <c r="M24" s="2">
        <f t="shared" si="6"/>
        <v>10854.45</v>
      </c>
      <c r="N24">
        <f>'Index CPR'!N24</f>
        <v>26448.1</v>
      </c>
      <c r="O24">
        <f>'Index CPR'!O24</f>
        <v>26448.1</v>
      </c>
      <c r="P24">
        <f>'Index CPR'!P24</f>
        <v>26224.75</v>
      </c>
      <c r="Q24">
        <f>'Index CPR'!Q24</f>
        <v>26265.75</v>
      </c>
      <c r="R24">
        <f t="shared" si="7"/>
        <v>25954.28333333334</v>
      </c>
      <c r="S24">
        <f t="shared" si="8"/>
        <v>26089.51666666667</v>
      </c>
      <c r="T24">
        <f t="shared" si="9"/>
        <v>26177.633333333339</v>
      </c>
      <c r="U24">
        <f t="shared" si="10"/>
        <v>26312.866666666669</v>
      </c>
      <c r="V24">
        <f t="shared" si="11"/>
        <v>26400.983333333337</v>
      </c>
      <c r="W24">
        <f t="shared" si="12"/>
        <v>26536.216666666667</v>
      </c>
      <c r="X24" s="2">
        <f t="shared" si="13"/>
        <v>26624.333333333336</v>
      </c>
    </row>
    <row r="25" spans="1:24" x14ac:dyDescent="0.3">
      <c r="A25" s="39">
        <f>'Index CPR'!A25</f>
        <v>43271</v>
      </c>
      <c r="B25" s="27" t="str">
        <f>'Index CPR'!B25</f>
        <v>Wednesday</v>
      </c>
      <c r="C25">
        <f>'Index CPR'!C25</f>
        <v>10734.65</v>
      </c>
      <c r="D25" s="17">
        <f>'Index CPR'!D25</f>
        <v>10781.8</v>
      </c>
      <c r="E25" s="17">
        <f>'Index CPR'!E25</f>
        <v>10724.05</v>
      </c>
      <c r="F25" s="17">
        <f>'Index CPR'!F25</f>
        <v>10772.05</v>
      </c>
      <c r="G25">
        <f t="shared" si="0"/>
        <v>10679.05</v>
      </c>
      <c r="H25">
        <f t="shared" si="1"/>
        <v>10701.55</v>
      </c>
      <c r="I25">
        <f t="shared" si="2"/>
        <v>10736.8</v>
      </c>
      <c r="J25">
        <f t="shared" si="3"/>
        <v>10759.3</v>
      </c>
      <c r="K25">
        <f t="shared" si="4"/>
        <v>10794.55</v>
      </c>
      <c r="L25">
        <f t="shared" si="5"/>
        <v>10817.05</v>
      </c>
      <c r="M25" s="2">
        <f t="shared" si="6"/>
        <v>10852.3</v>
      </c>
      <c r="N25">
        <f>'Index CPR'!N25</f>
        <v>26320.45</v>
      </c>
      <c r="O25">
        <f>'Index CPR'!O25</f>
        <v>26574.75</v>
      </c>
      <c r="P25">
        <f>'Index CPR'!P25</f>
        <v>26309.95</v>
      </c>
      <c r="Q25">
        <f>'Index CPR'!Q25</f>
        <v>26557.7</v>
      </c>
      <c r="R25">
        <f t="shared" si="7"/>
        <v>26122.05</v>
      </c>
      <c r="S25">
        <f t="shared" si="8"/>
        <v>26216</v>
      </c>
      <c r="T25">
        <f t="shared" si="9"/>
        <v>26386.85</v>
      </c>
      <c r="U25">
        <f t="shared" si="10"/>
        <v>26480.799999999999</v>
      </c>
      <c r="V25">
        <f t="shared" si="11"/>
        <v>26651.649999999998</v>
      </c>
      <c r="W25">
        <f t="shared" si="12"/>
        <v>26745.599999999999</v>
      </c>
      <c r="X25" s="2">
        <f t="shared" si="13"/>
        <v>26916.449999999997</v>
      </c>
    </row>
    <row r="26" spans="1:24" x14ac:dyDescent="0.3">
      <c r="A26" s="39">
        <f>'Index CPR'!A26</f>
        <v>43272</v>
      </c>
      <c r="B26" s="27" t="str">
        <f>'Index CPR'!B26</f>
        <v>Thursday</v>
      </c>
      <c r="C26">
        <f>'Index CPR'!C26</f>
        <v>10808.45</v>
      </c>
      <c r="D26" s="17">
        <f>'Index CPR'!D26</f>
        <v>10809.6</v>
      </c>
      <c r="E26" s="17">
        <f>'Index CPR'!E26</f>
        <v>10725.9</v>
      </c>
      <c r="F26" s="17">
        <f>'Index CPR'!F26</f>
        <v>10741.1</v>
      </c>
      <c r="G26">
        <f t="shared" si="0"/>
        <v>10624.433333333332</v>
      </c>
      <c r="H26">
        <f t="shared" si="1"/>
        <v>10675.166666666666</v>
      </c>
      <c r="I26">
        <f t="shared" si="2"/>
        <v>10708.133333333333</v>
      </c>
      <c r="J26">
        <f t="shared" si="3"/>
        <v>10758.866666666667</v>
      </c>
      <c r="K26">
        <f t="shared" si="4"/>
        <v>10791.833333333334</v>
      </c>
      <c r="L26">
        <f t="shared" si="5"/>
        <v>10842.566666666668</v>
      </c>
      <c r="M26" s="2">
        <f t="shared" si="6"/>
        <v>10875.533333333335</v>
      </c>
      <c r="N26">
        <f>'Index CPR'!N26</f>
        <v>26645.3</v>
      </c>
      <c r="O26">
        <f>'Index CPR'!O26</f>
        <v>26682.95</v>
      </c>
      <c r="P26">
        <f>'Index CPR'!P26</f>
        <v>26454.95</v>
      </c>
      <c r="Q26">
        <f>'Index CPR'!Q26</f>
        <v>26496.95</v>
      </c>
      <c r="R26">
        <f t="shared" si="7"/>
        <v>26178.95</v>
      </c>
      <c r="S26">
        <f t="shared" si="8"/>
        <v>26316.95</v>
      </c>
      <c r="T26">
        <f t="shared" si="9"/>
        <v>26406.95</v>
      </c>
      <c r="U26">
        <f t="shared" si="10"/>
        <v>26544.95</v>
      </c>
      <c r="V26">
        <f t="shared" si="11"/>
        <v>26634.95</v>
      </c>
      <c r="W26">
        <f t="shared" si="12"/>
        <v>26772.95</v>
      </c>
      <c r="X26" s="2">
        <f t="shared" si="13"/>
        <v>26862.95</v>
      </c>
    </row>
    <row r="27" spans="1:24" x14ac:dyDescent="0.3">
      <c r="A27" s="39">
        <f>'Index CPR'!A27</f>
        <v>43273</v>
      </c>
      <c r="B27" s="27" t="str">
        <f>'Index CPR'!B27</f>
        <v>Friday</v>
      </c>
      <c r="C27">
        <f>'Index CPR'!C27</f>
        <v>10742.7</v>
      </c>
      <c r="D27" s="17">
        <f>'Index CPR'!D27</f>
        <v>10837</v>
      </c>
      <c r="E27" s="17">
        <f>'Index CPR'!E27</f>
        <v>10710.45</v>
      </c>
      <c r="F27" s="17">
        <f>'Index CPR'!F27</f>
        <v>10821.85</v>
      </c>
      <c r="G27">
        <f t="shared" si="0"/>
        <v>10615.983333333337</v>
      </c>
      <c r="H27">
        <f t="shared" si="1"/>
        <v>10663.216666666669</v>
      </c>
      <c r="I27">
        <f t="shared" si="2"/>
        <v>10742.533333333336</v>
      </c>
      <c r="J27">
        <f t="shared" si="3"/>
        <v>10789.766666666668</v>
      </c>
      <c r="K27">
        <f t="shared" si="4"/>
        <v>10869.083333333336</v>
      </c>
      <c r="L27">
        <f t="shared" si="5"/>
        <v>10916.316666666668</v>
      </c>
      <c r="M27" s="2">
        <f t="shared" si="6"/>
        <v>10995.633333333335</v>
      </c>
      <c r="N27">
        <f>'Index CPR'!N27</f>
        <v>26518.400000000001</v>
      </c>
      <c r="O27">
        <f>'Index CPR'!O27</f>
        <v>26806.55</v>
      </c>
      <c r="P27">
        <f>'Index CPR'!P27</f>
        <v>26364.25</v>
      </c>
      <c r="Q27">
        <f>'Index CPR'!Q27</f>
        <v>26766.85</v>
      </c>
      <c r="R27">
        <f t="shared" si="7"/>
        <v>26042.916666666664</v>
      </c>
      <c r="S27">
        <f t="shared" si="8"/>
        <v>26203.583333333332</v>
      </c>
      <c r="T27">
        <f t="shared" si="9"/>
        <v>26485.216666666664</v>
      </c>
      <c r="U27">
        <f t="shared" si="10"/>
        <v>26645.883333333331</v>
      </c>
      <c r="V27">
        <f t="shared" si="11"/>
        <v>26927.516666666663</v>
      </c>
      <c r="W27">
        <f t="shared" si="12"/>
        <v>27088.183333333331</v>
      </c>
      <c r="X27" s="2">
        <f t="shared" si="13"/>
        <v>27369.816666666662</v>
      </c>
    </row>
    <row r="28" spans="1:24" x14ac:dyDescent="0.3">
      <c r="A28" s="39">
        <f>'Index CPR'!A28</f>
        <v>43276</v>
      </c>
      <c r="B28" s="27" t="str">
        <f>'Index CPR'!B28</f>
        <v>Monday</v>
      </c>
      <c r="C28">
        <f>'Index CPR'!C28</f>
        <v>10822.9</v>
      </c>
      <c r="D28" s="17">
        <f>'Index CPR'!D28</f>
        <v>10831.05</v>
      </c>
      <c r="E28" s="17">
        <f>'Index CPR'!E28</f>
        <v>10753.05</v>
      </c>
      <c r="F28" s="17">
        <f>'Index CPR'!F28</f>
        <v>10762.45</v>
      </c>
      <c r="G28">
        <f t="shared" si="0"/>
        <v>10655.316666666666</v>
      </c>
      <c r="H28">
        <f t="shared" si="1"/>
        <v>10704.183333333332</v>
      </c>
      <c r="I28">
        <f t="shared" si="2"/>
        <v>10733.316666666666</v>
      </c>
      <c r="J28">
        <f t="shared" si="3"/>
        <v>10782.183333333332</v>
      </c>
      <c r="K28">
        <f t="shared" si="4"/>
        <v>10811.316666666666</v>
      </c>
      <c r="L28">
        <f t="shared" si="5"/>
        <v>10860.183333333332</v>
      </c>
      <c r="M28" s="2">
        <f t="shared" si="6"/>
        <v>10889.316666666666</v>
      </c>
      <c r="N28">
        <f>'Index CPR'!N28</f>
        <v>26718.15</v>
      </c>
      <c r="O28">
        <f>'Index CPR'!O28</f>
        <v>26804.9</v>
      </c>
      <c r="P28">
        <f>'Index CPR'!P28</f>
        <v>26573</v>
      </c>
      <c r="Q28">
        <f>'Index CPR'!Q28</f>
        <v>26609.7</v>
      </c>
      <c r="R28">
        <f t="shared" si="7"/>
        <v>26288.26666666667</v>
      </c>
      <c r="S28">
        <f t="shared" si="8"/>
        <v>26430.633333333335</v>
      </c>
      <c r="T28">
        <f t="shared" si="9"/>
        <v>26520.166666666672</v>
      </c>
      <c r="U28">
        <f t="shared" si="10"/>
        <v>26662.533333333336</v>
      </c>
      <c r="V28">
        <f t="shared" si="11"/>
        <v>26752.066666666673</v>
      </c>
      <c r="W28">
        <f t="shared" si="12"/>
        <v>26894.433333333338</v>
      </c>
      <c r="X28" s="2">
        <f t="shared" si="13"/>
        <v>26983.966666666674</v>
      </c>
    </row>
    <row r="29" spans="1:24" x14ac:dyDescent="0.3">
      <c r="A29" s="39">
        <f>'Index CPR'!A29</f>
        <v>43277</v>
      </c>
      <c r="B29" s="27" t="str">
        <f>'Index CPR'!B29</f>
        <v>Tuesday</v>
      </c>
      <c r="C29">
        <f>'Index CPR'!C29</f>
        <v>10742.7</v>
      </c>
      <c r="D29" s="17">
        <f>'Index CPR'!D29</f>
        <v>10805.25</v>
      </c>
      <c r="E29" s="17">
        <f>'Index CPR'!E29</f>
        <v>10732.55</v>
      </c>
      <c r="F29" s="17">
        <f>'Index CPR'!F29</f>
        <v>10769.15</v>
      </c>
      <c r="G29">
        <f t="shared" si="0"/>
        <v>10660.016666666663</v>
      </c>
      <c r="H29">
        <f t="shared" si="1"/>
        <v>10696.283333333331</v>
      </c>
      <c r="I29">
        <f t="shared" si="2"/>
        <v>10732.716666666664</v>
      </c>
      <c r="J29">
        <f t="shared" si="3"/>
        <v>10768.983333333332</v>
      </c>
      <c r="K29">
        <f t="shared" si="4"/>
        <v>10805.416666666664</v>
      </c>
      <c r="L29">
        <f t="shared" si="5"/>
        <v>10841.683333333332</v>
      </c>
      <c r="M29" s="2">
        <f t="shared" si="6"/>
        <v>10878.116666666665</v>
      </c>
      <c r="N29">
        <f>'Index CPR'!N29</f>
        <v>26495.65</v>
      </c>
      <c r="O29">
        <f>'Index CPR'!O29</f>
        <v>26712.6</v>
      </c>
      <c r="P29">
        <f>'Index CPR'!P29</f>
        <v>26479.65</v>
      </c>
      <c r="Q29">
        <f>'Index CPR'!Q29</f>
        <v>26601.7</v>
      </c>
      <c r="R29">
        <f t="shared" si="7"/>
        <v>26250.416666666672</v>
      </c>
      <c r="S29">
        <f t="shared" si="8"/>
        <v>26365.033333333336</v>
      </c>
      <c r="T29">
        <f t="shared" si="9"/>
        <v>26483.366666666669</v>
      </c>
      <c r="U29">
        <f t="shared" si="10"/>
        <v>26597.983333333334</v>
      </c>
      <c r="V29">
        <f t="shared" si="11"/>
        <v>26716.316666666666</v>
      </c>
      <c r="W29">
        <f t="shared" si="12"/>
        <v>26830.933333333331</v>
      </c>
      <c r="X29" s="2">
        <f t="shared" si="13"/>
        <v>26949.266666666663</v>
      </c>
    </row>
    <row r="30" spans="1:24" x14ac:dyDescent="0.3">
      <c r="A30" s="39">
        <f>'Index CPR'!A30</f>
        <v>43278</v>
      </c>
      <c r="B30" s="27" t="str">
        <f>'Index CPR'!B30</f>
        <v>Wednesday</v>
      </c>
      <c r="C30">
        <f>'Index CPR'!C30</f>
        <v>10785.5</v>
      </c>
      <c r="D30" s="17">
        <f>'Index CPR'!D30</f>
        <v>10785.5</v>
      </c>
      <c r="E30" s="17">
        <f>'Index CPR'!E30</f>
        <v>10652.4</v>
      </c>
      <c r="F30" s="17">
        <f>'Index CPR'!F30</f>
        <v>10671.4</v>
      </c>
      <c r="G30">
        <f t="shared" si="0"/>
        <v>10487.6</v>
      </c>
      <c r="H30">
        <f t="shared" si="1"/>
        <v>10570</v>
      </c>
      <c r="I30">
        <f t="shared" si="2"/>
        <v>10620.7</v>
      </c>
      <c r="J30">
        <f t="shared" si="3"/>
        <v>10703.1</v>
      </c>
      <c r="K30">
        <f t="shared" si="4"/>
        <v>10753.800000000001</v>
      </c>
      <c r="L30">
        <f t="shared" si="5"/>
        <v>10836.2</v>
      </c>
      <c r="M30" s="2">
        <f t="shared" si="6"/>
        <v>10886.900000000001</v>
      </c>
      <c r="N30">
        <f>'Index CPR'!N30</f>
        <v>26616.3</v>
      </c>
      <c r="O30">
        <f>'Index CPR'!O30</f>
        <v>26634.3</v>
      </c>
      <c r="P30">
        <f>'Index CPR'!P30</f>
        <v>26336.5</v>
      </c>
      <c r="Q30">
        <f>'Index CPR'!Q30</f>
        <v>26423.4</v>
      </c>
      <c r="R30">
        <f t="shared" si="7"/>
        <v>25997.366666666676</v>
      </c>
      <c r="S30">
        <f t="shared" si="8"/>
        <v>26166.933333333338</v>
      </c>
      <c r="T30">
        <f t="shared" si="9"/>
        <v>26295.166666666675</v>
      </c>
      <c r="U30">
        <f t="shared" si="10"/>
        <v>26464.733333333337</v>
      </c>
      <c r="V30">
        <f t="shared" si="11"/>
        <v>26592.966666666674</v>
      </c>
      <c r="W30">
        <f t="shared" si="12"/>
        <v>26762.533333333336</v>
      </c>
      <c r="X30" s="2">
        <f t="shared" si="13"/>
        <v>26890.766666666674</v>
      </c>
    </row>
    <row r="31" spans="1:24" x14ac:dyDescent="0.3">
      <c r="A31" s="39">
        <f>'Index CPR'!A31</f>
        <v>43279</v>
      </c>
      <c r="B31" s="27" t="str">
        <f>'Index CPR'!B31</f>
        <v>Thursday</v>
      </c>
      <c r="C31">
        <f>'Index CPR'!C31</f>
        <v>10660.8</v>
      </c>
      <c r="D31" s="17">
        <f>'Index CPR'!D31</f>
        <v>10674.2</v>
      </c>
      <c r="E31" s="17">
        <f>'Index CPR'!E31</f>
        <v>10557.7</v>
      </c>
      <c r="F31" s="17">
        <f>'Index CPR'!F31</f>
        <v>10589.1</v>
      </c>
      <c r="G31">
        <f t="shared" si="0"/>
        <v>10423.299999999999</v>
      </c>
      <c r="H31">
        <f t="shared" si="1"/>
        <v>10490.5</v>
      </c>
      <c r="I31">
        <f t="shared" si="2"/>
        <v>10539.8</v>
      </c>
      <c r="J31">
        <f t="shared" si="3"/>
        <v>10607</v>
      </c>
      <c r="K31">
        <f t="shared" si="4"/>
        <v>10656.3</v>
      </c>
      <c r="L31">
        <f t="shared" si="5"/>
        <v>10723.5</v>
      </c>
      <c r="M31" s="2">
        <f t="shared" si="6"/>
        <v>10772.8</v>
      </c>
      <c r="N31">
        <f>'Index CPR'!N31</f>
        <v>26398.1</v>
      </c>
      <c r="O31">
        <f>'Index CPR'!O31</f>
        <v>26487.85</v>
      </c>
      <c r="P31">
        <f>'Index CPR'!P31</f>
        <v>26161</v>
      </c>
      <c r="Q31">
        <f>'Index CPR'!Q31</f>
        <v>26324.6</v>
      </c>
      <c r="R31">
        <f t="shared" si="7"/>
        <v>25834.26666666667</v>
      </c>
      <c r="S31">
        <f t="shared" si="8"/>
        <v>25997.633333333335</v>
      </c>
      <c r="T31">
        <f t="shared" si="9"/>
        <v>26161.116666666669</v>
      </c>
      <c r="U31">
        <f t="shared" si="10"/>
        <v>26324.483333333334</v>
      </c>
      <c r="V31">
        <f t="shared" si="11"/>
        <v>26487.966666666667</v>
      </c>
      <c r="W31">
        <f t="shared" si="12"/>
        <v>26651.333333333332</v>
      </c>
      <c r="X31" s="2">
        <f t="shared" si="13"/>
        <v>26814.816666666666</v>
      </c>
    </row>
    <row r="32" spans="1:24" x14ac:dyDescent="0.3">
      <c r="A32" s="39">
        <f>'Index CPR'!A32</f>
        <v>43280</v>
      </c>
      <c r="B32" s="27" t="str">
        <f>'Index CPR'!B32</f>
        <v>Friday</v>
      </c>
      <c r="C32">
        <f>'Index CPR'!C32</f>
        <v>10612.85</v>
      </c>
      <c r="D32" s="17">
        <f>'Index CPR'!D32</f>
        <v>10723.05</v>
      </c>
      <c r="E32" s="17">
        <f>'Index CPR'!E32</f>
        <v>10612.35</v>
      </c>
      <c r="F32" s="17">
        <f>'Index CPR'!F32</f>
        <v>10714.3</v>
      </c>
      <c r="G32">
        <f t="shared" si="0"/>
        <v>10532.716666666669</v>
      </c>
      <c r="H32">
        <f t="shared" si="1"/>
        <v>10572.533333333335</v>
      </c>
      <c r="I32">
        <f t="shared" si="2"/>
        <v>10643.416666666668</v>
      </c>
      <c r="J32">
        <f t="shared" si="3"/>
        <v>10683.233333333334</v>
      </c>
      <c r="K32">
        <f t="shared" si="4"/>
        <v>10754.116666666667</v>
      </c>
      <c r="L32">
        <f t="shared" si="5"/>
        <v>10793.933333333332</v>
      </c>
      <c r="M32" s="2">
        <f t="shared" si="6"/>
        <v>10864.816666666666</v>
      </c>
      <c r="N32">
        <f>'Index CPR'!N32</f>
        <v>26312.7</v>
      </c>
      <c r="O32">
        <f>'Index CPR'!O32</f>
        <v>26465</v>
      </c>
      <c r="P32">
        <f>'Index CPR'!P32</f>
        <v>26291.35</v>
      </c>
      <c r="Q32">
        <f>'Index CPR'!Q32</f>
        <v>26364.2</v>
      </c>
      <c r="R32">
        <f t="shared" si="7"/>
        <v>26108.383333333331</v>
      </c>
      <c r="S32">
        <f t="shared" si="8"/>
        <v>26199.866666666665</v>
      </c>
      <c r="T32">
        <f t="shared" si="9"/>
        <v>26282.033333333333</v>
      </c>
      <c r="U32">
        <f t="shared" si="10"/>
        <v>26373.516666666666</v>
      </c>
      <c r="V32">
        <f t="shared" si="11"/>
        <v>26455.683333333334</v>
      </c>
      <c r="W32">
        <f t="shared" si="12"/>
        <v>26547.166666666668</v>
      </c>
      <c r="X32" s="2">
        <f t="shared" si="13"/>
        <v>26629.333333333336</v>
      </c>
    </row>
    <row r="33" spans="1:24" x14ac:dyDescent="0.3">
      <c r="A33" s="39">
        <f>'Index CPR'!A33</f>
        <v>43283</v>
      </c>
      <c r="B33" s="27" t="str">
        <f>'Index CPR'!B33</f>
        <v>Monday</v>
      </c>
      <c r="C33">
        <f>'Index CPR'!C33</f>
        <v>10732.35</v>
      </c>
      <c r="D33" s="17">
        <f>'Index CPR'!D33</f>
        <v>10736.15</v>
      </c>
      <c r="E33" s="17">
        <f>'Index CPR'!E33</f>
        <v>10604.65</v>
      </c>
      <c r="F33" s="17">
        <f>'Index CPR'!F33</f>
        <v>10657.3</v>
      </c>
      <c r="G33">
        <f t="shared" si="0"/>
        <v>10464.416666666666</v>
      </c>
      <c r="H33">
        <f t="shared" si="1"/>
        <v>10534.533333333333</v>
      </c>
      <c r="I33">
        <f t="shared" si="2"/>
        <v>10595.916666666666</v>
      </c>
      <c r="J33">
        <f t="shared" si="3"/>
        <v>10666.033333333333</v>
      </c>
      <c r="K33">
        <f t="shared" si="4"/>
        <v>10727.416666666666</v>
      </c>
      <c r="L33">
        <f t="shared" si="5"/>
        <v>10797.533333333333</v>
      </c>
      <c r="M33" s="2">
        <f t="shared" si="6"/>
        <v>10858.916666666666</v>
      </c>
      <c r="N33">
        <f>'Index CPR'!N33</f>
        <v>26364.45</v>
      </c>
      <c r="O33">
        <f>'Index CPR'!O33</f>
        <v>26371.599999999999</v>
      </c>
      <c r="P33">
        <f>'Index CPR'!P33</f>
        <v>26060.6</v>
      </c>
      <c r="Q33">
        <f>'Index CPR'!Q33</f>
        <v>26230.3</v>
      </c>
      <c r="R33">
        <f t="shared" si="7"/>
        <v>25759.066666666666</v>
      </c>
      <c r="S33">
        <f t="shared" si="8"/>
        <v>25909.833333333332</v>
      </c>
      <c r="T33">
        <f t="shared" si="9"/>
        <v>26070.066666666666</v>
      </c>
      <c r="U33">
        <f t="shared" si="10"/>
        <v>26220.833333333332</v>
      </c>
      <c r="V33">
        <f t="shared" si="11"/>
        <v>26381.066666666666</v>
      </c>
      <c r="W33">
        <f t="shared" si="12"/>
        <v>26531.833333333332</v>
      </c>
      <c r="X33" s="2">
        <f t="shared" si="13"/>
        <v>26692.066666666666</v>
      </c>
    </row>
    <row r="34" spans="1:24" x14ac:dyDescent="0.3">
      <c r="A34" s="39">
        <f>'Index CPR'!A34</f>
        <v>43284</v>
      </c>
      <c r="B34" s="27" t="str">
        <f>'Index CPR'!B34</f>
        <v>Tuesday</v>
      </c>
      <c r="C34">
        <f>'Index CPR'!C34</f>
        <v>10668.6</v>
      </c>
      <c r="D34" s="17">
        <f>'Index CPR'!D34</f>
        <v>10713.3</v>
      </c>
      <c r="E34" s="17">
        <f>'Index CPR'!E34</f>
        <v>10630.25</v>
      </c>
      <c r="F34" s="17">
        <f>'Index CPR'!F34</f>
        <v>10699.9</v>
      </c>
      <c r="G34">
        <f t="shared" si="0"/>
        <v>10565.95</v>
      </c>
      <c r="H34">
        <f t="shared" si="1"/>
        <v>10598.1</v>
      </c>
      <c r="I34">
        <f t="shared" si="2"/>
        <v>10649</v>
      </c>
      <c r="J34">
        <f t="shared" si="3"/>
        <v>10681.15</v>
      </c>
      <c r="K34">
        <f t="shared" si="4"/>
        <v>10732.05</v>
      </c>
      <c r="L34">
        <f t="shared" si="5"/>
        <v>10764.199999999999</v>
      </c>
      <c r="M34" s="2">
        <f t="shared" si="6"/>
        <v>10815.099999999999</v>
      </c>
      <c r="N34">
        <f>'Index CPR'!N34</f>
        <v>26210.1</v>
      </c>
      <c r="O34">
        <f>'Index CPR'!O34</f>
        <v>26316.1</v>
      </c>
      <c r="P34">
        <f>'Index CPR'!P34</f>
        <v>26142</v>
      </c>
      <c r="Q34">
        <f>'Index CPR'!Q34</f>
        <v>26204.1</v>
      </c>
      <c r="R34">
        <f t="shared" si="7"/>
        <v>25951.26666666667</v>
      </c>
      <c r="S34">
        <f t="shared" si="8"/>
        <v>26046.633333333335</v>
      </c>
      <c r="T34">
        <f t="shared" si="9"/>
        <v>26125.366666666669</v>
      </c>
      <c r="U34">
        <f t="shared" si="10"/>
        <v>26220.733333333334</v>
      </c>
      <c r="V34">
        <f t="shared" si="11"/>
        <v>26299.466666666667</v>
      </c>
      <c r="W34">
        <f t="shared" si="12"/>
        <v>26394.833333333332</v>
      </c>
      <c r="X34" s="2">
        <f t="shared" si="13"/>
        <v>26473.566666666666</v>
      </c>
    </row>
    <row r="35" spans="1:24" x14ac:dyDescent="0.3">
      <c r="A35" s="39">
        <f>'Index CPR'!A35</f>
        <v>43285</v>
      </c>
      <c r="B35" s="27" t="str">
        <f>'Index CPR'!B35</f>
        <v>Wednesday</v>
      </c>
      <c r="C35">
        <f>'Index CPR'!C35</f>
        <v>10715</v>
      </c>
      <c r="D35" s="17">
        <f>'Index CPR'!D35</f>
        <v>10777.15</v>
      </c>
      <c r="E35" s="17">
        <f>'Index CPR'!E35</f>
        <v>10677.75</v>
      </c>
      <c r="F35" s="17">
        <f>'Index CPR'!F35</f>
        <v>10769.9</v>
      </c>
      <c r="G35">
        <f t="shared" si="0"/>
        <v>10606.650000000001</v>
      </c>
      <c r="H35">
        <f t="shared" si="1"/>
        <v>10642.2</v>
      </c>
      <c r="I35">
        <f t="shared" si="2"/>
        <v>10706.050000000001</v>
      </c>
      <c r="J35">
        <f t="shared" si="3"/>
        <v>10741.6</v>
      </c>
      <c r="K35">
        <f t="shared" si="4"/>
        <v>10805.45</v>
      </c>
      <c r="L35">
        <f t="shared" si="5"/>
        <v>10841</v>
      </c>
      <c r="M35" s="2">
        <f t="shared" si="6"/>
        <v>10904.85</v>
      </c>
      <c r="N35">
        <f>'Index CPR'!N35</f>
        <v>26249.25</v>
      </c>
      <c r="O35">
        <f>'Index CPR'!O35</f>
        <v>26480.5</v>
      </c>
      <c r="P35">
        <f>'Index CPR'!P35</f>
        <v>26132.9</v>
      </c>
      <c r="Q35">
        <f>'Index CPR'!Q35</f>
        <v>26433.95</v>
      </c>
      <c r="R35">
        <f t="shared" si="7"/>
        <v>25870.133333333339</v>
      </c>
      <c r="S35">
        <f t="shared" si="8"/>
        <v>26001.51666666667</v>
      </c>
      <c r="T35">
        <f t="shared" si="9"/>
        <v>26217.733333333337</v>
      </c>
      <c r="U35">
        <f t="shared" si="10"/>
        <v>26349.116666666669</v>
      </c>
      <c r="V35">
        <f t="shared" si="11"/>
        <v>26565.333333333336</v>
      </c>
      <c r="W35">
        <f t="shared" si="12"/>
        <v>26696.716666666667</v>
      </c>
      <c r="X35" s="2">
        <f t="shared" si="13"/>
        <v>26912.933333333334</v>
      </c>
    </row>
    <row r="36" spans="1:24" x14ac:dyDescent="0.3">
      <c r="A36" s="39">
        <f>'Index CPR'!A36</f>
        <v>43286</v>
      </c>
      <c r="B36" s="27" t="str">
        <f>'Index CPR'!B36</f>
        <v>Thursday</v>
      </c>
      <c r="C36">
        <f>'Index CPR'!C36</f>
        <v>10786.05</v>
      </c>
      <c r="D36" s="17">
        <f>'Index CPR'!D36</f>
        <v>10786.05</v>
      </c>
      <c r="E36" s="17">
        <f>'Index CPR'!E36</f>
        <v>10726.25</v>
      </c>
      <c r="F36" s="17">
        <f>'Index CPR'!F36</f>
        <v>10749.75</v>
      </c>
      <c r="G36">
        <f t="shared" si="0"/>
        <v>10662.183333333334</v>
      </c>
      <c r="H36">
        <f t="shared" si="1"/>
        <v>10694.216666666667</v>
      </c>
      <c r="I36">
        <f t="shared" si="2"/>
        <v>10721.983333333334</v>
      </c>
      <c r="J36">
        <f t="shared" si="3"/>
        <v>10754.016666666666</v>
      </c>
      <c r="K36">
        <f t="shared" si="4"/>
        <v>10781.783333333333</v>
      </c>
      <c r="L36">
        <f t="shared" si="5"/>
        <v>10813.816666666666</v>
      </c>
      <c r="M36" s="2">
        <f t="shared" si="6"/>
        <v>10841.583333333332</v>
      </c>
      <c r="N36">
        <f>'Index CPR'!N36</f>
        <v>26481.55</v>
      </c>
      <c r="O36">
        <f>'Index CPR'!O36</f>
        <v>26598.45</v>
      </c>
      <c r="P36">
        <f>'Index CPR'!P36</f>
        <v>26415.200000000001</v>
      </c>
      <c r="Q36">
        <f>'Index CPR'!Q36</f>
        <v>26503.3</v>
      </c>
      <c r="R36">
        <f t="shared" si="7"/>
        <v>26229.599999999995</v>
      </c>
      <c r="S36">
        <f t="shared" si="8"/>
        <v>26322.399999999998</v>
      </c>
      <c r="T36">
        <f t="shared" si="9"/>
        <v>26412.849999999995</v>
      </c>
      <c r="U36">
        <f t="shared" si="10"/>
        <v>26505.649999999998</v>
      </c>
      <c r="V36">
        <f t="shared" si="11"/>
        <v>26596.099999999995</v>
      </c>
      <c r="W36">
        <f t="shared" si="12"/>
        <v>26688.899999999998</v>
      </c>
      <c r="X36" s="2">
        <f t="shared" si="13"/>
        <v>26779.349999999995</v>
      </c>
    </row>
    <row r="37" spans="1:24" x14ac:dyDescent="0.3">
      <c r="A37" s="39">
        <f>'Index CPR'!A37</f>
        <v>43287</v>
      </c>
      <c r="B37" s="27" t="str">
        <f>'Index CPR'!B37</f>
        <v>Friday</v>
      </c>
      <c r="C37">
        <f>'Index CPR'!C37</f>
        <v>10744.15</v>
      </c>
      <c r="D37" s="17">
        <f>'Index CPR'!D37</f>
        <v>10816.35</v>
      </c>
      <c r="E37" s="17">
        <f>'Index CPR'!E37</f>
        <v>10735.05</v>
      </c>
      <c r="F37" s="17">
        <f>'Index CPR'!F37</f>
        <v>10772.65</v>
      </c>
      <c r="G37">
        <f t="shared" si="0"/>
        <v>10651.716666666667</v>
      </c>
      <c r="H37">
        <f t="shared" si="1"/>
        <v>10693.383333333333</v>
      </c>
      <c r="I37">
        <f t="shared" si="2"/>
        <v>10733.016666666668</v>
      </c>
      <c r="J37">
        <f t="shared" si="3"/>
        <v>10774.683333333334</v>
      </c>
      <c r="K37">
        <f t="shared" si="4"/>
        <v>10814.316666666669</v>
      </c>
      <c r="L37">
        <f t="shared" si="5"/>
        <v>10855.983333333335</v>
      </c>
      <c r="M37" s="2">
        <f t="shared" si="6"/>
        <v>10895.61666666667</v>
      </c>
      <c r="N37">
        <f>'Index CPR'!N37</f>
        <v>26427.55</v>
      </c>
      <c r="O37">
        <f>'Index CPR'!O37</f>
        <v>26609.85</v>
      </c>
      <c r="P37">
        <f>'Index CPR'!P37</f>
        <v>26410</v>
      </c>
      <c r="Q37">
        <f>'Index CPR'!Q37</f>
        <v>26493.85</v>
      </c>
      <c r="R37">
        <f t="shared" si="7"/>
        <v>26199.433333333334</v>
      </c>
      <c r="S37">
        <f t="shared" si="8"/>
        <v>26304.716666666667</v>
      </c>
      <c r="T37">
        <f t="shared" si="9"/>
        <v>26399.283333333333</v>
      </c>
      <c r="U37">
        <f t="shared" si="10"/>
        <v>26504.566666666666</v>
      </c>
      <c r="V37">
        <f t="shared" si="11"/>
        <v>26599.133333333331</v>
      </c>
      <c r="W37">
        <f t="shared" si="12"/>
        <v>26704.416666666664</v>
      </c>
      <c r="X37" s="2">
        <f t="shared" si="13"/>
        <v>26798.98333333333</v>
      </c>
    </row>
    <row r="38" spans="1:24" x14ac:dyDescent="0.3">
      <c r="A38" s="39">
        <f>'Index CPR'!A38</f>
        <v>43290</v>
      </c>
      <c r="B38" s="27" t="str">
        <f>'Index CPR'!B38</f>
        <v>Monday</v>
      </c>
      <c r="C38">
        <f>'Index CPR'!C38</f>
        <v>10838.3</v>
      </c>
      <c r="D38" s="17">
        <f>'Index CPR'!D38</f>
        <v>10860.35</v>
      </c>
      <c r="E38" s="17">
        <f>'Index CPR'!E38</f>
        <v>10807.15</v>
      </c>
      <c r="F38" s="17">
        <f>'Index CPR'!F38</f>
        <v>10852.9</v>
      </c>
      <c r="G38">
        <f t="shared" si="0"/>
        <v>10766.716666666665</v>
      </c>
      <c r="H38">
        <f t="shared" si="1"/>
        <v>10786.933333333332</v>
      </c>
      <c r="I38">
        <f t="shared" si="2"/>
        <v>10819.916666666666</v>
      </c>
      <c r="J38">
        <f t="shared" si="3"/>
        <v>10840.133333333333</v>
      </c>
      <c r="K38">
        <f t="shared" si="4"/>
        <v>10873.116666666667</v>
      </c>
      <c r="L38">
        <f t="shared" si="5"/>
        <v>10893.333333333334</v>
      </c>
      <c r="M38" s="2">
        <f t="shared" si="6"/>
        <v>10926.316666666668</v>
      </c>
      <c r="N38">
        <f>'Index CPR'!N38</f>
        <v>26642.35</v>
      </c>
      <c r="O38">
        <f>'Index CPR'!O38</f>
        <v>26781.200000000001</v>
      </c>
      <c r="P38">
        <f>'Index CPR'!P38</f>
        <v>26611.55</v>
      </c>
      <c r="Q38">
        <f>'Index CPR'!Q38</f>
        <v>26753.3</v>
      </c>
      <c r="R38">
        <f t="shared" si="7"/>
        <v>26479.850000000002</v>
      </c>
      <c r="S38">
        <f t="shared" si="8"/>
        <v>26545.7</v>
      </c>
      <c r="T38">
        <f t="shared" si="9"/>
        <v>26649.500000000004</v>
      </c>
      <c r="U38">
        <f t="shared" si="10"/>
        <v>26715.350000000002</v>
      </c>
      <c r="V38">
        <f t="shared" si="11"/>
        <v>26819.150000000005</v>
      </c>
      <c r="W38">
        <f t="shared" si="12"/>
        <v>26885.000000000004</v>
      </c>
      <c r="X38" s="2">
        <f t="shared" si="13"/>
        <v>26988.800000000007</v>
      </c>
    </row>
    <row r="39" spans="1:24" x14ac:dyDescent="0.3">
      <c r="A39" s="39">
        <f>'Index CPR'!A39</f>
        <v>43291</v>
      </c>
      <c r="B39" s="27" t="str">
        <f>'Index CPR'!B39</f>
        <v>Tuesday</v>
      </c>
      <c r="C39">
        <f>'Index CPR'!C39</f>
        <v>10902.75</v>
      </c>
      <c r="D39" s="17">
        <f>'Index CPR'!D39</f>
        <v>10956.9</v>
      </c>
      <c r="E39" s="17">
        <f>'Index CPR'!E39</f>
        <v>10876.65</v>
      </c>
      <c r="F39" s="17">
        <f>'Index CPR'!F39</f>
        <v>10947.25</v>
      </c>
      <c r="G39">
        <f t="shared" si="0"/>
        <v>10816.716666666669</v>
      </c>
      <c r="H39">
        <f t="shared" si="1"/>
        <v>10846.683333333334</v>
      </c>
      <c r="I39">
        <f t="shared" si="2"/>
        <v>10896.966666666669</v>
      </c>
      <c r="J39">
        <f t="shared" si="3"/>
        <v>10926.933333333334</v>
      </c>
      <c r="K39">
        <f t="shared" si="4"/>
        <v>10977.216666666669</v>
      </c>
      <c r="L39">
        <f t="shared" si="5"/>
        <v>11007.183333333334</v>
      </c>
      <c r="M39" s="2">
        <f t="shared" si="6"/>
        <v>11057.466666666669</v>
      </c>
      <c r="N39">
        <f>'Index CPR'!N39</f>
        <v>26844.55</v>
      </c>
      <c r="O39">
        <f>'Index CPR'!O39</f>
        <v>26939.55</v>
      </c>
      <c r="P39">
        <f>'Index CPR'!P39</f>
        <v>26778.5</v>
      </c>
      <c r="Q39">
        <f>'Index CPR'!Q39</f>
        <v>26894.55</v>
      </c>
      <c r="R39">
        <f t="shared" si="7"/>
        <v>26641.133333333339</v>
      </c>
      <c r="S39">
        <f t="shared" si="8"/>
        <v>26709.816666666669</v>
      </c>
      <c r="T39">
        <f t="shared" si="9"/>
        <v>26802.183333333338</v>
      </c>
      <c r="U39">
        <f t="shared" si="10"/>
        <v>26870.866666666669</v>
      </c>
      <c r="V39">
        <f t="shared" si="11"/>
        <v>26963.233333333337</v>
      </c>
      <c r="W39">
        <f t="shared" si="12"/>
        <v>27031.916666666668</v>
      </c>
      <c r="X39" s="2">
        <f t="shared" si="13"/>
        <v>27124.283333333336</v>
      </c>
    </row>
    <row r="40" spans="1:24" x14ac:dyDescent="0.3">
      <c r="A40" s="39">
        <f>'Index CPR'!A40</f>
        <v>43292</v>
      </c>
      <c r="B40" s="27" t="str">
        <f>'Index CPR'!B40</f>
        <v>Wednesday</v>
      </c>
      <c r="C40">
        <f>'Index CPR'!C40</f>
        <v>10956.4</v>
      </c>
      <c r="D40" s="17">
        <f>'Index CPR'!D40</f>
        <v>10976.65</v>
      </c>
      <c r="E40" s="17">
        <f>'Index CPR'!E40</f>
        <v>10923</v>
      </c>
      <c r="F40" s="17">
        <f>'Index CPR'!F40</f>
        <v>10948.3</v>
      </c>
      <c r="G40">
        <f t="shared" si="0"/>
        <v>10868.333333333332</v>
      </c>
      <c r="H40">
        <f t="shared" si="1"/>
        <v>10895.666666666666</v>
      </c>
      <c r="I40">
        <f t="shared" si="2"/>
        <v>10921.983333333332</v>
      </c>
      <c r="J40">
        <f t="shared" si="3"/>
        <v>10949.316666666666</v>
      </c>
      <c r="K40">
        <f t="shared" si="4"/>
        <v>10975.633333333331</v>
      </c>
      <c r="L40">
        <f t="shared" si="5"/>
        <v>11002.966666666665</v>
      </c>
      <c r="M40" s="2">
        <f t="shared" si="6"/>
        <v>11029.283333333331</v>
      </c>
      <c r="N40">
        <f>'Index CPR'!N40</f>
        <v>26900.65</v>
      </c>
      <c r="O40">
        <f>'Index CPR'!O40</f>
        <v>26938.85</v>
      </c>
      <c r="P40">
        <f>'Index CPR'!P40</f>
        <v>26774.6</v>
      </c>
      <c r="Q40">
        <f>'Index CPR'!Q40</f>
        <v>26816.2</v>
      </c>
      <c r="R40">
        <f t="shared" si="7"/>
        <v>26583.333333333328</v>
      </c>
      <c r="S40">
        <f t="shared" si="8"/>
        <v>26678.966666666664</v>
      </c>
      <c r="T40">
        <f t="shared" si="9"/>
        <v>26747.583333333328</v>
      </c>
      <c r="U40">
        <f t="shared" si="10"/>
        <v>26843.216666666664</v>
      </c>
      <c r="V40">
        <f t="shared" si="11"/>
        <v>26911.833333333328</v>
      </c>
      <c r="W40">
        <f t="shared" si="12"/>
        <v>27007.466666666664</v>
      </c>
      <c r="X40" s="2">
        <f t="shared" si="13"/>
        <v>27076.083333333328</v>
      </c>
    </row>
    <row r="41" spans="1:24" x14ac:dyDescent="0.3">
      <c r="A41" s="39">
        <f>'Index CPR'!A41</f>
        <v>43293</v>
      </c>
      <c r="B41" s="27" t="str">
        <f>'Index CPR'!B41</f>
        <v>Thursday</v>
      </c>
      <c r="C41">
        <f>'Index CPR'!C41</f>
        <v>11006.95</v>
      </c>
      <c r="D41" s="17">
        <f>'Index CPR'!D41</f>
        <v>11078.3</v>
      </c>
      <c r="E41" s="17">
        <f>'Index CPR'!E41</f>
        <v>10999.65</v>
      </c>
      <c r="F41" s="17">
        <f>'Index CPR'!F41</f>
        <v>11023.2</v>
      </c>
      <c r="G41">
        <f t="shared" si="0"/>
        <v>10910.483333333332</v>
      </c>
      <c r="H41">
        <f t="shared" si="1"/>
        <v>10955.066666666666</v>
      </c>
      <c r="I41">
        <f t="shared" si="2"/>
        <v>10989.133333333331</v>
      </c>
      <c r="J41">
        <f t="shared" si="3"/>
        <v>11033.716666666665</v>
      </c>
      <c r="K41">
        <f t="shared" si="4"/>
        <v>11067.783333333331</v>
      </c>
      <c r="L41">
        <f t="shared" si="5"/>
        <v>11112.366666666665</v>
      </c>
      <c r="M41" s="2">
        <f t="shared" si="6"/>
        <v>11146.433333333331</v>
      </c>
      <c r="N41">
        <f>'Index CPR'!N41</f>
        <v>26937.5</v>
      </c>
      <c r="O41">
        <f>'Index CPR'!O41</f>
        <v>27164.799999999999</v>
      </c>
      <c r="P41">
        <f>'Index CPR'!P41</f>
        <v>26936.05</v>
      </c>
      <c r="Q41">
        <f>'Index CPR'!Q41</f>
        <v>27026.55</v>
      </c>
      <c r="R41">
        <f t="shared" si="7"/>
        <v>26691.383333333328</v>
      </c>
      <c r="S41">
        <f t="shared" si="8"/>
        <v>26813.716666666664</v>
      </c>
      <c r="T41">
        <f t="shared" si="9"/>
        <v>26920.133333333328</v>
      </c>
      <c r="U41">
        <f t="shared" si="10"/>
        <v>27042.466666666664</v>
      </c>
      <c r="V41">
        <f t="shared" si="11"/>
        <v>27148.883333333328</v>
      </c>
      <c r="W41">
        <f t="shared" si="12"/>
        <v>27271.216666666664</v>
      </c>
      <c r="X41" s="2">
        <f t="shared" si="13"/>
        <v>27377.633333333328</v>
      </c>
    </row>
    <row r="42" spans="1:24" x14ac:dyDescent="0.3">
      <c r="A42" s="39">
        <f>'Index CPR'!A42</f>
        <v>43294</v>
      </c>
      <c r="B42" s="27" t="str">
        <f>'Index CPR'!B42</f>
        <v>Friday</v>
      </c>
      <c r="C42">
        <f>'Index CPR'!C42</f>
        <v>11056.9</v>
      </c>
      <c r="D42" s="17">
        <f>'Index CPR'!D42</f>
        <v>11071.35</v>
      </c>
      <c r="E42" s="17">
        <f>'Index CPR'!E42</f>
        <v>10999.75</v>
      </c>
      <c r="F42" s="17">
        <f>'Index CPR'!F42</f>
        <v>11018.9</v>
      </c>
      <c r="G42">
        <f t="shared" si="0"/>
        <v>10917.05</v>
      </c>
      <c r="H42">
        <f t="shared" si="1"/>
        <v>10958.4</v>
      </c>
      <c r="I42">
        <f t="shared" si="2"/>
        <v>10988.65</v>
      </c>
      <c r="J42">
        <f t="shared" si="3"/>
        <v>11030</v>
      </c>
      <c r="K42">
        <f t="shared" si="4"/>
        <v>11060.25</v>
      </c>
      <c r="L42">
        <f t="shared" si="5"/>
        <v>11101.6</v>
      </c>
      <c r="M42" s="2">
        <f t="shared" si="6"/>
        <v>11131.85</v>
      </c>
      <c r="N42">
        <f>'Index CPR'!N42</f>
        <v>27046.85</v>
      </c>
      <c r="O42">
        <f>'Index CPR'!O42</f>
        <v>27102.35</v>
      </c>
      <c r="P42">
        <f>'Index CPR'!P42</f>
        <v>26902.3</v>
      </c>
      <c r="Q42">
        <f>'Index CPR'!Q42</f>
        <v>26935.95</v>
      </c>
      <c r="R42">
        <f t="shared" si="7"/>
        <v>26657.999999999996</v>
      </c>
      <c r="S42">
        <f t="shared" si="8"/>
        <v>26780.149999999998</v>
      </c>
      <c r="T42">
        <f t="shared" si="9"/>
        <v>26858.049999999996</v>
      </c>
      <c r="U42">
        <f t="shared" si="10"/>
        <v>26980.199999999997</v>
      </c>
      <c r="V42">
        <f t="shared" si="11"/>
        <v>27058.099999999995</v>
      </c>
      <c r="W42">
        <f t="shared" si="12"/>
        <v>27180.249999999996</v>
      </c>
      <c r="X42" s="2">
        <f t="shared" si="13"/>
        <v>27258.149999999994</v>
      </c>
    </row>
    <row r="43" spans="1:24" x14ac:dyDescent="0.3">
      <c r="A43" s="39">
        <f>'Index CPR'!A43</f>
        <v>43297</v>
      </c>
      <c r="B43" s="27" t="str">
        <f>'Index CPR'!B43</f>
        <v>Monday</v>
      </c>
      <c r="C43">
        <f>'Index CPR'!C43</f>
        <v>11018.95</v>
      </c>
      <c r="D43" s="17">
        <f>'Index CPR'!D43</f>
        <v>11019.5</v>
      </c>
      <c r="E43" s="17">
        <f>'Index CPR'!E43</f>
        <v>10926.25</v>
      </c>
      <c r="F43" s="17">
        <f>'Index CPR'!F43</f>
        <v>10936.85</v>
      </c>
      <c r="G43">
        <f t="shared" si="0"/>
        <v>10808.983333333334</v>
      </c>
      <c r="H43">
        <f t="shared" si="1"/>
        <v>10867.616666666667</v>
      </c>
      <c r="I43">
        <f t="shared" si="2"/>
        <v>10902.233333333334</v>
      </c>
      <c r="J43">
        <f t="shared" si="3"/>
        <v>10960.866666666667</v>
      </c>
      <c r="K43">
        <f t="shared" si="4"/>
        <v>10995.483333333334</v>
      </c>
      <c r="L43">
        <f t="shared" si="5"/>
        <v>11054.116666666667</v>
      </c>
      <c r="M43" s="2">
        <f t="shared" si="6"/>
        <v>11088.733333333334</v>
      </c>
      <c r="N43">
        <f>'Index CPR'!N43</f>
        <v>26914.5</v>
      </c>
      <c r="O43">
        <f>'Index CPR'!O43</f>
        <v>26939.05</v>
      </c>
      <c r="P43">
        <f>'Index CPR'!P43</f>
        <v>26643.95</v>
      </c>
      <c r="Q43">
        <f>'Index CPR'!Q43</f>
        <v>26679.8</v>
      </c>
      <c r="R43">
        <f t="shared" si="7"/>
        <v>26274.383333333335</v>
      </c>
      <c r="S43">
        <f t="shared" si="8"/>
        <v>26459.166666666668</v>
      </c>
      <c r="T43">
        <f t="shared" si="9"/>
        <v>26569.483333333334</v>
      </c>
      <c r="U43">
        <f t="shared" si="10"/>
        <v>26754.266666666666</v>
      </c>
      <c r="V43">
        <f t="shared" si="11"/>
        <v>26864.583333333332</v>
      </c>
      <c r="W43">
        <f t="shared" si="12"/>
        <v>27049.366666666665</v>
      </c>
      <c r="X43" s="2">
        <f t="shared" si="13"/>
        <v>27159.683333333331</v>
      </c>
    </row>
    <row r="44" spans="1:24" x14ac:dyDescent="0.3">
      <c r="A44" s="39">
        <f>'Index CPR'!A44</f>
        <v>43298</v>
      </c>
      <c r="B44" s="27" t="str">
        <f>'Index CPR'!B44</f>
        <v>Tuesday</v>
      </c>
      <c r="C44">
        <f>'Index CPR'!C44</f>
        <v>10939.65</v>
      </c>
      <c r="D44" s="17">
        <f>'Index CPR'!D44</f>
        <v>11018.5</v>
      </c>
      <c r="E44" s="17">
        <f>'Index CPR'!E44</f>
        <v>10925.6</v>
      </c>
      <c r="F44" s="17">
        <f>'Index CPR'!F44</f>
        <v>11008.05</v>
      </c>
      <c r="G44">
        <f t="shared" si="0"/>
        <v>10856.699999999995</v>
      </c>
      <c r="H44">
        <f t="shared" si="1"/>
        <v>10891.149999999998</v>
      </c>
      <c r="I44">
        <f t="shared" si="2"/>
        <v>10949.599999999995</v>
      </c>
      <c r="J44">
        <f t="shared" si="3"/>
        <v>10984.049999999997</v>
      </c>
      <c r="K44">
        <f t="shared" si="4"/>
        <v>11042.499999999995</v>
      </c>
      <c r="L44">
        <f t="shared" si="5"/>
        <v>11076.949999999997</v>
      </c>
      <c r="M44" s="2">
        <f t="shared" si="6"/>
        <v>11135.399999999994</v>
      </c>
      <c r="N44">
        <f>'Index CPR'!N44</f>
        <v>26662.85</v>
      </c>
      <c r="O44">
        <f>'Index CPR'!O44</f>
        <v>27041.35</v>
      </c>
      <c r="P44">
        <f>'Index CPR'!P44</f>
        <v>26653.65</v>
      </c>
      <c r="Q44">
        <f>'Index CPR'!Q44</f>
        <v>27008.1</v>
      </c>
      <c r="R44">
        <f t="shared" si="7"/>
        <v>26373.016666666677</v>
      </c>
      <c r="S44">
        <f t="shared" si="8"/>
        <v>26513.333333333339</v>
      </c>
      <c r="T44">
        <f t="shared" si="9"/>
        <v>26760.716666666674</v>
      </c>
      <c r="U44">
        <f t="shared" si="10"/>
        <v>26901.033333333336</v>
      </c>
      <c r="V44">
        <f t="shared" si="11"/>
        <v>27148.416666666672</v>
      </c>
      <c r="W44">
        <f t="shared" si="12"/>
        <v>27288.733333333334</v>
      </c>
      <c r="X44" s="2">
        <f t="shared" si="13"/>
        <v>27536.116666666669</v>
      </c>
    </row>
    <row r="45" spans="1:24" x14ac:dyDescent="0.3">
      <c r="A45" s="39">
        <f>'Index CPR'!A45</f>
        <v>43299</v>
      </c>
      <c r="B45" s="27" t="str">
        <f>'Index CPR'!B45</f>
        <v>Wednesday</v>
      </c>
      <c r="C45">
        <f>'Index CPR'!C45</f>
        <v>11060.2</v>
      </c>
      <c r="D45" s="17">
        <f>'Index CPR'!D45</f>
        <v>11076.2</v>
      </c>
      <c r="E45" s="17">
        <f>'Index CPR'!E45</f>
        <v>10956.3</v>
      </c>
      <c r="F45" s="17">
        <f>'Index CPR'!F45</f>
        <v>10980.45</v>
      </c>
      <c r="G45">
        <f t="shared" si="0"/>
        <v>10812.533333333329</v>
      </c>
      <c r="H45">
        <f t="shared" si="1"/>
        <v>10884.416666666664</v>
      </c>
      <c r="I45">
        <f t="shared" si="2"/>
        <v>10932.433333333331</v>
      </c>
      <c r="J45">
        <f t="shared" si="3"/>
        <v>11004.316666666666</v>
      </c>
      <c r="K45">
        <f t="shared" si="4"/>
        <v>11052.333333333332</v>
      </c>
      <c r="L45">
        <f t="shared" si="5"/>
        <v>11124.216666666667</v>
      </c>
      <c r="M45" s="2">
        <f t="shared" si="6"/>
        <v>11172.233333333334</v>
      </c>
      <c r="N45">
        <f>'Index CPR'!N45</f>
        <v>27107.35</v>
      </c>
      <c r="O45">
        <f>'Index CPR'!O45</f>
        <v>27187.15</v>
      </c>
      <c r="P45">
        <f>'Index CPR'!P45</f>
        <v>26834.45</v>
      </c>
      <c r="Q45">
        <f>'Index CPR'!Q45</f>
        <v>26880.9</v>
      </c>
      <c r="R45">
        <f t="shared" si="7"/>
        <v>26395.149999999998</v>
      </c>
      <c r="S45">
        <f t="shared" si="8"/>
        <v>26614.799999999999</v>
      </c>
      <c r="T45">
        <f t="shared" si="9"/>
        <v>26747.85</v>
      </c>
      <c r="U45">
        <f t="shared" si="10"/>
        <v>26967.5</v>
      </c>
      <c r="V45">
        <f t="shared" si="11"/>
        <v>27100.55</v>
      </c>
      <c r="W45">
        <f t="shared" si="12"/>
        <v>27320.2</v>
      </c>
      <c r="X45" s="2">
        <f t="shared" si="13"/>
        <v>27453.25</v>
      </c>
    </row>
    <row r="46" spans="1:24" x14ac:dyDescent="0.3">
      <c r="A46" s="39">
        <f>'Index CPR'!A46</f>
        <v>43300</v>
      </c>
      <c r="B46" s="27" t="str">
        <f>'Index CPR'!B46</f>
        <v>Thursday</v>
      </c>
      <c r="C46">
        <f>'Index CPR'!C46</f>
        <v>10999.5</v>
      </c>
      <c r="D46" s="17">
        <f>'Index CPR'!D46</f>
        <v>11006.5</v>
      </c>
      <c r="E46" s="17">
        <f>'Index CPR'!E46</f>
        <v>10935.45</v>
      </c>
      <c r="F46" s="17">
        <f>'Index CPR'!F46</f>
        <v>10957.1</v>
      </c>
      <c r="G46">
        <f t="shared" si="0"/>
        <v>10855.150000000001</v>
      </c>
      <c r="H46">
        <f t="shared" si="1"/>
        <v>10895.300000000001</v>
      </c>
      <c r="I46">
        <f t="shared" si="2"/>
        <v>10926.2</v>
      </c>
      <c r="J46">
        <f t="shared" si="3"/>
        <v>10966.35</v>
      </c>
      <c r="K46">
        <f t="shared" si="4"/>
        <v>10997.25</v>
      </c>
      <c r="L46">
        <f t="shared" si="5"/>
        <v>11037.4</v>
      </c>
      <c r="M46" s="2">
        <f t="shared" si="6"/>
        <v>11068.3</v>
      </c>
      <c r="N46">
        <f>'Index CPR'!N46</f>
        <v>26960.2</v>
      </c>
      <c r="O46">
        <f>'Index CPR'!O46</f>
        <v>27025.45</v>
      </c>
      <c r="P46">
        <f>'Index CPR'!P46</f>
        <v>26730.1</v>
      </c>
      <c r="Q46">
        <f>'Index CPR'!Q46</f>
        <v>26789.65</v>
      </c>
      <c r="R46">
        <f t="shared" si="7"/>
        <v>26376.000000000007</v>
      </c>
      <c r="S46">
        <f t="shared" si="8"/>
        <v>26553.050000000003</v>
      </c>
      <c r="T46">
        <f t="shared" si="9"/>
        <v>26671.350000000009</v>
      </c>
      <c r="U46">
        <f t="shared" si="10"/>
        <v>26848.400000000005</v>
      </c>
      <c r="V46">
        <f t="shared" si="11"/>
        <v>26966.700000000012</v>
      </c>
      <c r="W46">
        <f t="shared" si="12"/>
        <v>27143.750000000007</v>
      </c>
      <c r="X46" s="2">
        <f t="shared" si="13"/>
        <v>27262.050000000014</v>
      </c>
    </row>
    <row r="47" spans="1:24" x14ac:dyDescent="0.3">
      <c r="A47" s="39">
        <f>'Index CPR'!A47</f>
        <v>43301</v>
      </c>
      <c r="B47" s="27" t="str">
        <f>'Index CPR'!B47</f>
        <v>Friday</v>
      </c>
      <c r="C47">
        <f>'Index CPR'!C47</f>
        <v>10963.5</v>
      </c>
      <c r="D47" s="17">
        <f>'Index CPR'!D47</f>
        <v>11030.25</v>
      </c>
      <c r="E47" s="17">
        <f>'Index CPR'!E47</f>
        <v>10946.2</v>
      </c>
      <c r="F47" s="17">
        <f>'Index CPR'!F47</f>
        <v>11010.2</v>
      </c>
      <c r="G47">
        <f t="shared" si="0"/>
        <v>10876.800000000003</v>
      </c>
      <c r="H47">
        <f t="shared" si="1"/>
        <v>10911.500000000002</v>
      </c>
      <c r="I47">
        <f t="shared" si="2"/>
        <v>10960.850000000002</v>
      </c>
      <c r="J47">
        <f t="shared" si="3"/>
        <v>10995.550000000001</v>
      </c>
      <c r="K47">
        <f t="shared" si="4"/>
        <v>11044.900000000001</v>
      </c>
      <c r="L47">
        <f t="shared" si="5"/>
        <v>11079.6</v>
      </c>
      <c r="M47" s="2">
        <f t="shared" si="6"/>
        <v>11128.95</v>
      </c>
      <c r="N47">
        <f>'Index CPR'!N47</f>
        <v>26764.400000000001</v>
      </c>
      <c r="O47">
        <f>'Index CPR'!O47</f>
        <v>26946.55</v>
      </c>
      <c r="P47">
        <f>'Index CPR'!P47</f>
        <v>26718.6</v>
      </c>
      <c r="Q47">
        <f>'Index CPR'!Q47</f>
        <v>26873.200000000001</v>
      </c>
      <c r="R47">
        <f t="shared" si="7"/>
        <v>26517.73333333333</v>
      </c>
      <c r="S47">
        <f t="shared" si="8"/>
        <v>26618.166666666664</v>
      </c>
      <c r="T47">
        <f t="shared" si="9"/>
        <v>26745.683333333331</v>
      </c>
      <c r="U47">
        <f t="shared" si="10"/>
        <v>26846.116666666665</v>
      </c>
      <c r="V47">
        <f t="shared" si="11"/>
        <v>26973.633333333331</v>
      </c>
      <c r="W47">
        <f t="shared" si="12"/>
        <v>27074.066666666666</v>
      </c>
      <c r="X47" s="2">
        <f t="shared" si="13"/>
        <v>27201.583333333332</v>
      </c>
    </row>
    <row r="48" spans="1:24" x14ac:dyDescent="0.3">
      <c r="A48" s="39">
        <f>'Index CPR'!A48</f>
        <v>43304</v>
      </c>
      <c r="B48" s="27" t="str">
        <f>'Index CPR'!B48</f>
        <v>Monday</v>
      </c>
      <c r="C48">
        <f>'Index CPR'!C48</f>
        <v>11019.85</v>
      </c>
      <c r="D48" s="17">
        <f>'Index CPR'!D48</f>
        <v>11093.4</v>
      </c>
      <c r="E48" s="17">
        <f>'Index CPR'!E48</f>
        <v>11010.95</v>
      </c>
      <c r="F48" s="17">
        <f>'Index CPR'!F48</f>
        <v>11084.75</v>
      </c>
      <c r="G48">
        <f t="shared" si="0"/>
        <v>10950.216666666667</v>
      </c>
      <c r="H48">
        <f t="shared" si="1"/>
        <v>10980.583333333334</v>
      </c>
      <c r="I48">
        <f t="shared" si="2"/>
        <v>11032.666666666666</v>
      </c>
      <c r="J48">
        <f t="shared" si="3"/>
        <v>11063.033333333333</v>
      </c>
      <c r="K48">
        <f t="shared" si="4"/>
        <v>11115.116666666665</v>
      </c>
      <c r="L48">
        <f t="shared" si="5"/>
        <v>11145.483333333332</v>
      </c>
      <c r="M48" s="2">
        <f t="shared" si="6"/>
        <v>11197.566666666664</v>
      </c>
      <c r="N48">
        <f>'Index CPR'!N48</f>
        <v>26701.3</v>
      </c>
      <c r="O48">
        <f>'Index CPR'!O48</f>
        <v>27040.1</v>
      </c>
      <c r="P48">
        <f>'Index CPR'!P48</f>
        <v>26671.35</v>
      </c>
      <c r="Q48">
        <f>'Index CPR'!Q48</f>
        <v>27008.15</v>
      </c>
      <c r="R48">
        <f t="shared" si="7"/>
        <v>26404.216666666674</v>
      </c>
      <c r="S48">
        <f t="shared" si="8"/>
        <v>26537.783333333336</v>
      </c>
      <c r="T48">
        <f t="shared" si="9"/>
        <v>26772.966666666674</v>
      </c>
      <c r="U48">
        <f t="shared" si="10"/>
        <v>26906.533333333336</v>
      </c>
      <c r="V48">
        <f t="shared" si="11"/>
        <v>27141.716666666674</v>
      </c>
      <c r="W48">
        <f t="shared" si="12"/>
        <v>27275.283333333336</v>
      </c>
      <c r="X48" s="2">
        <f t="shared" si="13"/>
        <v>27510.466666666674</v>
      </c>
    </row>
    <row r="49" spans="1:24" x14ac:dyDescent="0.3">
      <c r="A49" s="39">
        <f>'Index CPR'!A49</f>
        <v>43305</v>
      </c>
      <c r="B49" s="27" t="str">
        <f>'Index CPR'!B49</f>
        <v>Tuesday</v>
      </c>
      <c r="C49">
        <f>'Index CPR'!C49</f>
        <v>11109</v>
      </c>
      <c r="D49" s="17">
        <f>'Index CPR'!D49</f>
        <v>11143.4</v>
      </c>
      <c r="E49" s="17">
        <f>'Index CPR'!E49</f>
        <v>11092.5</v>
      </c>
      <c r="F49" s="17">
        <f>'Index CPR'!F49</f>
        <v>11134.3</v>
      </c>
      <c r="G49">
        <f t="shared" si="0"/>
        <v>11052.5</v>
      </c>
      <c r="H49">
        <f t="shared" si="1"/>
        <v>11072.5</v>
      </c>
      <c r="I49">
        <f t="shared" si="2"/>
        <v>11103.4</v>
      </c>
      <c r="J49">
        <f t="shared" si="3"/>
        <v>11123.4</v>
      </c>
      <c r="K49">
        <f t="shared" si="4"/>
        <v>11154.3</v>
      </c>
      <c r="L49">
        <f t="shared" si="5"/>
        <v>11174.3</v>
      </c>
      <c r="M49" s="2">
        <f t="shared" si="6"/>
        <v>11205.199999999999</v>
      </c>
      <c r="N49">
        <f>'Index CPR'!N49</f>
        <v>26984.15</v>
      </c>
      <c r="O49">
        <f>'Index CPR'!O49</f>
        <v>27128</v>
      </c>
      <c r="P49">
        <f>'Index CPR'!P49</f>
        <v>26868.15</v>
      </c>
      <c r="Q49">
        <f>'Index CPR'!Q49</f>
        <v>26974.400000000001</v>
      </c>
      <c r="R49">
        <f t="shared" si="7"/>
        <v>26592.51666666667</v>
      </c>
      <c r="S49">
        <f t="shared" si="8"/>
        <v>26730.333333333336</v>
      </c>
      <c r="T49">
        <f t="shared" si="9"/>
        <v>26852.366666666669</v>
      </c>
      <c r="U49">
        <f t="shared" si="10"/>
        <v>26990.183333333334</v>
      </c>
      <c r="V49">
        <f t="shared" si="11"/>
        <v>27112.216666666667</v>
      </c>
      <c r="W49">
        <f t="shared" si="12"/>
        <v>27250.033333333333</v>
      </c>
      <c r="X49" s="2">
        <f t="shared" si="13"/>
        <v>27372.066666666666</v>
      </c>
    </row>
    <row r="50" spans="1:24" x14ac:dyDescent="0.3">
      <c r="A50" s="39">
        <f>'Index CPR'!A50</f>
        <v>43306</v>
      </c>
      <c r="B50" s="27" t="str">
        <f>'Index CPR'!B50</f>
        <v>Wednesday</v>
      </c>
      <c r="C50">
        <f>'Index CPR'!C50</f>
        <v>11148.4</v>
      </c>
      <c r="D50" s="17">
        <f>'Index CPR'!D50</f>
        <v>11157.15</v>
      </c>
      <c r="E50" s="17">
        <f>'Index CPR'!E50</f>
        <v>11113.25</v>
      </c>
      <c r="F50" s="17">
        <f>'Index CPR'!F50</f>
        <v>11132</v>
      </c>
      <c r="G50">
        <f t="shared" si="0"/>
        <v>11067.216666666667</v>
      </c>
      <c r="H50">
        <f t="shared" si="1"/>
        <v>11090.233333333334</v>
      </c>
      <c r="I50">
        <f t="shared" si="2"/>
        <v>11111.116666666667</v>
      </c>
      <c r="J50">
        <f t="shared" si="3"/>
        <v>11134.133333333333</v>
      </c>
      <c r="K50">
        <f t="shared" si="4"/>
        <v>11155.016666666666</v>
      </c>
      <c r="L50">
        <f t="shared" si="5"/>
        <v>11178.033333333333</v>
      </c>
      <c r="M50" s="2">
        <f t="shared" si="6"/>
        <v>11198.916666666666</v>
      </c>
      <c r="N50">
        <f>'Index CPR'!N50</f>
        <v>26992.55</v>
      </c>
      <c r="O50">
        <f>'Index CPR'!O50</f>
        <v>27074</v>
      </c>
      <c r="P50">
        <f>'Index CPR'!P50</f>
        <v>26939.35</v>
      </c>
      <c r="Q50">
        <f>'Index CPR'!Q50</f>
        <v>27031.3</v>
      </c>
      <c r="R50">
        <f t="shared" si="7"/>
        <v>26821.116666666661</v>
      </c>
      <c r="S50">
        <f t="shared" si="8"/>
        <v>26880.23333333333</v>
      </c>
      <c r="T50">
        <f t="shared" si="9"/>
        <v>26955.766666666663</v>
      </c>
      <c r="U50">
        <f t="shared" si="10"/>
        <v>27014.883333333331</v>
      </c>
      <c r="V50">
        <f t="shared" si="11"/>
        <v>27090.416666666664</v>
      </c>
      <c r="W50">
        <f t="shared" si="12"/>
        <v>27149.533333333333</v>
      </c>
      <c r="X50" s="2">
        <f t="shared" si="13"/>
        <v>27225.066666666666</v>
      </c>
    </row>
    <row r="51" spans="1:24" x14ac:dyDescent="0.3">
      <c r="A51" s="39">
        <f>'Index CPR'!A51</f>
        <v>43307</v>
      </c>
      <c r="B51" s="27" t="str">
        <f>'Index CPR'!B51</f>
        <v>Thursday</v>
      </c>
      <c r="C51">
        <f>'Index CPR'!C51</f>
        <v>11132.95</v>
      </c>
      <c r="D51" s="17">
        <f>'Index CPR'!D51</f>
        <v>11185.85</v>
      </c>
      <c r="E51" s="17">
        <f>'Index CPR'!E51</f>
        <v>11125.7</v>
      </c>
      <c r="F51" s="17">
        <f>'Index CPR'!F51</f>
        <v>11167.3</v>
      </c>
      <c r="G51">
        <f t="shared" si="0"/>
        <v>11073.233333333337</v>
      </c>
      <c r="H51">
        <f t="shared" si="1"/>
        <v>11099.466666666669</v>
      </c>
      <c r="I51">
        <f t="shared" si="2"/>
        <v>11133.383333333337</v>
      </c>
      <c r="J51">
        <f t="shared" si="3"/>
        <v>11159.616666666669</v>
      </c>
      <c r="K51">
        <f t="shared" si="4"/>
        <v>11193.533333333336</v>
      </c>
      <c r="L51">
        <f t="shared" si="5"/>
        <v>11219.766666666668</v>
      </c>
      <c r="M51" s="2">
        <f t="shared" si="6"/>
        <v>11253.683333333336</v>
      </c>
      <c r="N51">
        <f>'Index CPR'!N51</f>
        <v>27054.7</v>
      </c>
      <c r="O51">
        <f>'Index CPR'!O51</f>
        <v>27455.1</v>
      </c>
      <c r="P51">
        <f>'Index CPR'!P51</f>
        <v>27045.05</v>
      </c>
      <c r="Q51">
        <f>'Index CPR'!Q51</f>
        <v>27406.400000000001</v>
      </c>
      <c r="R51">
        <f t="shared" si="7"/>
        <v>26739.216666666664</v>
      </c>
      <c r="S51">
        <f t="shared" si="8"/>
        <v>26892.133333333331</v>
      </c>
      <c r="T51">
        <f t="shared" si="9"/>
        <v>27149.266666666663</v>
      </c>
      <c r="U51">
        <f t="shared" si="10"/>
        <v>27302.183333333331</v>
      </c>
      <c r="V51">
        <f t="shared" si="11"/>
        <v>27559.316666666662</v>
      </c>
      <c r="W51">
        <f t="shared" si="12"/>
        <v>27712.23333333333</v>
      </c>
      <c r="X51" s="2">
        <f t="shared" si="13"/>
        <v>27969.366666666661</v>
      </c>
    </row>
    <row r="52" spans="1:24" x14ac:dyDescent="0.3">
      <c r="A52" s="39">
        <f>'Index CPR'!A52</f>
        <v>43308</v>
      </c>
      <c r="B52" s="27" t="str">
        <f>'Index CPR'!B52</f>
        <v>Friday</v>
      </c>
      <c r="C52">
        <f>'Index CPR'!C52</f>
        <v>11232.75</v>
      </c>
      <c r="D52" s="17">
        <f>'Index CPR'!D52</f>
        <v>11283.4</v>
      </c>
      <c r="E52" s="17">
        <f>'Index CPR'!E52</f>
        <v>11210.25</v>
      </c>
      <c r="F52" s="17">
        <f>'Index CPR'!F52</f>
        <v>11278.35</v>
      </c>
      <c r="G52">
        <f t="shared" si="0"/>
        <v>11158.116666666669</v>
      </c>
      <c r="H52">
        <f t="shared" si="1"/>
        <v>11184.183333333334</v>
      </c>
      <c r="I52">
        <f t="shared" si="2"/>
        <v>11231.266666666668</v>
      </c>
      <c r="J52">
        <f t="shared" si="3"/>
        <v>11257.333333333334</v>
      </c>
      <c r="K52">
        <f t="shared" si="4"/>
        <v>11304.416666666668</v>
      </c>
      <c r="L52">
        <f t="shared" si="5"/>
        <v>11330.483333333334</v>
      </c>
      <c r="M52" s="2">
        <f t="shared" si="6"/>
        <v>11377.566666666668</v>
      </c>
      <c r="N52">
        <f>'Index CPR'!N52</f>
        <v>27497.8</v>
      </c>
      <c r="O52">
        <f>'Index CPR'!O52</f>
        <v>27661.05</v>
      </c>
      <c r="P52">
        <f>'Index CPR'!P52</f>
        <v>27455</v>
      </c>
      <c r="Q52">
        <f>'Index CPR'!Q52</f>
        <v>27634.400000000001</v>
      </c>
      <c r="R52">
        <f t="shared" si="7"/>
        <v>27299.866666666676</v>
      </c>
      <c r="S52">
        <f t="shared" si="8"/>
        <v>27377.433333333338</v>
      </c>
      <c r="T52">
        <f t="shared" si="9"/>
        <v>27505.916666666675</v>
      </c>
      <c r="U52">
        <f t="shared" si="10"/>
        <v>27583.483333333337</v>
      </c>
      <c r="V52">
        <f t="shared" si="11"/>
        <v>27711.966666666674</v>
      </c>
      <c r="W52">
        <f t="shared" si="12"/>
        <v>27789.533333333336</v>
      </c>
      <c r="X52" s="2">
        <f t="shared" si="13"/>
        <v>27918.016666666674</v>
      </c>
    </row>
    <row r="53" spans="1:24" x14ac:dyDescent="0.3">
      <c r="A53" s="39">
        <f>'Index CPR'!A53</f>
        <v>43311</v>
      </c>
      <c r="B53" s="27" t="str">
        <f>'Index CPR'!B53</f>
        <v>Monday</v>
      </c>
      <c r="C53">
        <f>'Index CPR'!C53</f>
        <v>11296.65</v>
      </c>
      <c r="D53" s="17">
        <f>'Index CPR'!D53</f>
        <v>11328.1</v>
      </c>
      <c r="E53" s="17">
        <f>'Index CPR'!E53</f>
        <v>11261.45</v>
      </c>
      <c r="F53" s="17">
        <f>'Index CPR'!F53</f>
        <v>11319.55</v>
      </c>
      <c r="G53">
        <f t="shared" si="0"/>
        <v>11211.316666666669</v>
      </c>
      <c r="H53">
        <f t="shared" si="1"/>
        <v>11236.383333333335</v>
      </c>
      <c r="I53">
        <f t="shared" si="2"/>
        <v>11277.966666666669</v>
      </c>
      <c r="J53">
        <f t="shared" si="3"/>
        <v>11303.033333333335</v>
      </c>
      <c r="K53">
        <f t="shared" si="4"/>
        <v>11344.616666666669</v>
      </c>
      <c r="L53">
        <f t="shared" si="5"/>
        <v>11369.683333333334</v>
      </c>
      <c r="M53" s="2">
        <f t="shared" si="6"/>
        <v>11411.266666666668</v>
      </c>
      <c r="N53">
        <f>'Index CPR'!N53</f>
        <v>27767.65</v>
      </c>
      <c r="O53">
        <f>'Index CPR'!O53</f>
        <v>27873.7</v>
      </c>
      <c r="P53">
        <f>'Index CPR'!P53</f>
        <v>27607.95</v>
      </c>
      <c r="Q53">
        <f>'Index CPR'!Q53</f>
        <v>27842.6</v>
      </c>
      <c r="R53">
        <f t="shared" si="7"/>
        <v>27410.05</v>
      </c>
      <c r="S53">
        <f t="shared" si="8"/>
        <v>27509</v>
      </c>
      <c r="T53">
        <f t="shared" si="9"/>
        <v>27675.8</v>
      </c>
      <c r="U53">
        <f t="shared" si="10"/>
        <v>27774.75</v>
      </c>
      <c r="V53">
        <f t="shared" si="11"/>
        <v>27941.55</v>
      </c>
      <c r="W53">
        <f t="shared" si="12"/>
        <v>28040.5</v>
      </c>
      <c r="X53" s="2">
        <f t="shared" si="13"/>
        <v>28207.3</v>
      </c>
    </row>
    <row r="54" spans="1:24" x14ac:dyDescent="0.3">
      <c r="A54" s="39">
        <f>'Index CPR'!A54</f>
        <v>43312</v>
      </c>
      <c r="B54" s="27" t="str">
        <f>'Index CPR'!B54</f>
        <v>Tuesday</v>
      </c>
      <c r="C54">
        <f>'Index CPR'!C54</f>
        <v>11311.05</v>
      </c>
      <c r="D54" s="17">
        <f>'Index CPR'!D54</f>
        <v>11366</v>
      </c>
      <c r="E54" s="17">
        <f>'Index CPR'!E54</f>
        <v>11267.75</v>
      </c>
      <c r="F54" s="17">
        <f>'Index CPR'!F54</f>
        <v>11356.5</v>
      </c>
      <c r="G54">
        <f t="shared" si="0"/>
        <v>11195.916666666668</v>
      </c>
      <c r="H54">
        <f t="shared" si="1"/>
        <v>11231.833333333334</v>
      </c>
      <c r="I54">
        <f t="shared" si="2"/>
        <v>11294.166666666668</v>
      </c>
      <c r="J54">
        <f t="shared" si="3"/>
        <v>11330.083333333334</v>
      </c>
      <c r="K54">
        <f t="shared" si="4"/>
        <v>11392.416666666668</v>
      </c>
      <c r="L54">
        <f t="shared" si="5"/>
        <v>11428.333333333334</v>
      </c>
      <c r="M54" s="2">
        <f t="shared" si="6"/>
        <v>11490.666666666668</v>
      </c>
      <c r="N54">
        <f>'Index CPR'!N54</f>
        <v>27797.200000000001</v>
      </c>
      <c r="O54">
        <f>'Index CPR'!O54</f>
        <v>27839.200000000001</v>
      </c>
      <c r="P54">
        <f>'Index CPR'!P54</f>
        <v>27651.3</v>
      </c>
      <c r="Q54">
        <f>'Index CPR'!Q54</f>
        <v>27764.15</v>
      </c>
      <c r="R54">
        <f t="shared" si="7"/>
        <v>27475.999999999996</v>
      </c>
      <c r="S54">
        <f t="shared" si="8"/>
        <v>27563.649999999998</v>
      </c>
      <c r="T54">
        <f t="shared" si="9"/>
        <v>27663.899999999998</v>
      </c>
      <c r="U54">
        <f t="shared" si="10"/>
        <v>27751.55</v>
      </c>
      <c r="V54">
        <f t="shared" si="11"/>
        <v>27851.8</v>
      </c>
      <c r="W54">
        <f t="shared" si="12"/>
        <v>27939.45</v>
      </c>
      <c r="X54" s="2">
        <f t="shared" si="13"/>
        <v>28039.7</v>
      </c>
    </row>
    <row r="55" spans="1:24" x14ac:dyDescent="0.3">
      <c r="A55" s="39">
        <f>'Index CPR'!A55</f>
        <v>43313</v>
      </c>
      <c r="B55" s="27" t="str">
        <f>'Index CPR'!B55</f>
        <v>Wednesday</v>
      </c>
      <c r="C55">
        <f>'Index CPR'!C55</f>
        <v>11359.8</v>
      </c>
      <c r="D55" s="17">
        <f>'Index CPR'!D55</f>
        <v>11390.55</v>
      </c>
      <c r="E55" s="17">
        <f>'Index CPR'!E55</f>
        <v>11313.55</v>
      </c>
      <c r="F55" s="17">
        <f>'Index CPR'!F55</f>
        <v>11346.2</v>
      </c>
      <c r="G55">
        <f t="shared" ref="G55:G57" si="14">E55-2*(D55-J55)</f>
        <v>11232.650000000001</v>
      </c>
      <c r="H55">
        <f t="shared" ref="H55:H57" si="15">J55-(D55-E55)</f>
        <v>11273.1</v>
      </c>
      <c r="I55">
        <f t="shared" ref="I55:I57" si="16">(2*J55)-D55</f>
        <v>11309.650000000001</v>
      </c>
      <c r="J55">
        <f t="shared" ref="J55:J57" si="17">SUM(D55:F55)/3</f>
        <v>11350.1</v>
      </c>
      <c r="K55">
        <f t="shared" ref="K55:K57" si="18">(2*J55)-E55</f>
        <v>11386.650000000001</v>
      </c>
      <c r="L55">
        <f t="shared" ref="L55:L57" si="19">J55+(D55-E55)</f>
        <v>11427.1</v>
      </c>
      <c r="M55" s="2">
        <f t="shared" ref="M55:M57" si="20">D55+2*(J55-E55)</f>
        <v>11463.650000000001</v>
      </c>
      <c r="N55">
        <f>'Index CPR'!N55</f>
        <v>27684.799999999999</v>
      </c>
      <c r="O55">
        <f>'Index CPR'!O55</f>
        <v>27820.15</v>
      </c>
      <c r="P55">
        <f>'Index CPR'!P55</f>
        <v>27477.9</v>
      </c>
      <c r="Q55">
        <f>'Index CPR'!Q55</f>
        <v>27596.6</v>
      </c>
      <c r="R55">
        <f t="shared" ref="R55:R56" si="21">P55-2*(O55-U55)</f>
        <v>27100.699999999997</v>
      </c>
      <c r="S55">
        <f t="shared" ref="S55:S56" si="22">U55-(O55-P55)</f>
        <v>27289.3</v>
      </c>
      <c r="T55">
        <f t="shared" ref="T55:T56" si="23">(2*U55)-O55</f>
        <v>27442.949999999997</v>
      </c>
      <c r="U55">
        <f t="shared" ref="U55:U56" si="24">SUM(O55:Q55)/3</f>
        <v>27631.55</v>
      </c>
      <c r="V55">
        <f t="shared" ref="V55:V56" si="25">(2*U55)-P55</f>
        <v>27785.199999999997</v>
      </c>
      <c r="W55">
        <f t="shared" ref="W55:W56" si="26">U55+(O55-P55)</f>
        <v>27973.8</v>
      </c>
      <c r="X55" s="2">
        <f t="shared" ref="X55:X56" si="27">O55+2*(U55-P55)</f>
        <v>28127.449999999997</v>
      </c>
    </row>
    <row r="56" spans="1:24" x14ac:dyDescent="0.3">
      <c r="A56" s="39">
        <f>'Index CPR'!A56</f>
        <v>43314</v>
      </c>
      <c r="B56" s="27" t="str">
        <f>'Index CPR'!B56</f>
        <v>Thursday</v>
      </c>
      <c r="C56">
        <f>'Index CPR'!C56</f>
        <v>11328.9</v>
      </c>
      <c r="D56" s="17">
        <f>'Index CPR'!D56</f>
        <v>11328.9</v>
      </c>
      <c r="E56" s="17">
        <f>'Index CPR'!E56</f>
        <v>11234.95</v>
      </c>
      <c r="F56" s="17">
        <f>'Index CPR'!F56</f>
        <v>11244.7</v>
      </c>
      <c r="G56">
        <f t="shared" si="14"/>
        <v>11116.183333333338</v>
      </c>
      <c r="H56">
        <f t="shared" si="15"/>
        <v>11175.566666666669</v>
      </c>
      <c r="I56">
        <f t="shared" si="16"/>
        <v>11210.133333333337</v>
      </c>
      <c r="J56">
        <f t="shared" si="17"/>
        <v>11269.516666666668</v>
      </c>
      <c r="K56">
        <f t="shared" si="18"/>
        <v>11304.083333333336</v>
      </c>
      <c r="L56">
        <f t="shared" si="19"/>
        <v>11363.466666666667</v>
      </c>
      <c r="M56" s="2">
        <f t="shared" si="20"/>
        <v>11398.033333333335</v>
      </c>
      <c r="N56">
        <f>'Index CPR'!N56</f>
        <v>27469.5</v>
      </c>
      <c r="O56">
        <f>'Index CPR'!O56</f>
        <v>27487.9</v>
      </c>
      <c r="P56">
        <f>'Index CPR'!P56</f>
        <v>27327.95</v>
      </c>
      <c r="Q56">
        <f>'Index CPR'!Q56</f>
        <v>27355.95</v>
      </c>
      <c r="R56">
        <f t="shared" si="21"/>
        <v>27133.350000000002</v>
      </c>
      <c r="S56">
        <f t="shared" si="22"/>
        <v>27230.65</v>
      </c>
      <c r="T56">
        <f t="shared" si="23"/>
        <v>27293.300000000003</v>
      </c>
      <c r="U56">
        <f t="shared" si="24"/>
        <v>27390.600000000002</v>
      </c>
      <c r="V56">
        <f t="shared" si="25"/>
        <v>27453.250000000004</v>
      </c>
      <c r="W56">
        <f t="shared" si="26"/>
        <v>27550.550000000003</v>
      </c>
      <c r="X56" s="2">
        <f t="shared" si="27"/>
        <v>27613.200000000004</v>
      </c>
    </row>
    <row r="57" spans="1:24" x14ac:dyDescent="0.3">
      <c r="A57" s="39">
        <f>'Index CPR'!A57</f>
        <v>43315</v>
      </c>
      <c r="B57" s="27" t="str">
        <f>'Index CPR'!B57</f>
        <v>Friday</v>
      </c>
      <c r="C57">
        <f>'Index CPR'!C57</f>
        <v>11297.8</v>
      </c>
      <c r="D57" s="17">
        <f>'Index CPR'!D57</f>
        <v>11368</v>
      </c>
      <c r="E57" s="17">
        <f>'Index CPR'!E57</f>
        <v>11294.55</v>
      </c>
      <c r="F57" s="17">
        <f>'Index CPR'!F57</f>
        <v>11360.8</v>
      </c>
      <c r="G57">
        <f t="shared" si="14"/>
        <v>11240.783333333333</v>
      </c>
      <c r="H57">
        <f t="shared" si="15"/>
        <v>11267.666666666666</v>
      </c>
      <c r="I57">
        <f t="shared" si="16"/>
        <v>11314.233333333334</v>
      </c>
      <c r="J57">
        <f t="shared" si="17"/>
        <v>11341.116666666667</v>
      </c>
      <c r="K57">
        <f t="shared" si="18"/>
        <v>11387.683333333334</v>
      </c>
      <c r="L57">
        <f t="shared" si="19"/>
        <v>11414.566666666668</v>
      </c>
      <c r="M57" s="2">
        <f t="shared" si="20"/>
        <v>11461.133333333335</v>
      </c>
      <c r="N57">
        <f>'Index CPR'!N57</f>
        <v>27471.95</v>
      </c>
      <c r="O57">
        <f>'Index CPR'!O57</f>
        <v>27723</v>
      </c>
      <c r="P57">
        <f>'Index CPR'!P57</f>
        <v>27448.15</v>
      </c>
      <c r="Q57">
        <f>'Index CPR'!Q57</f>
        <v>27695.5</v>
      </c>
      <c r="R57">
        <f t="shared" ref="R57:R58" si="28">P57-2*(O57-U57)</f>
        <v>27246.583333333328</v>
      </c>
      <c r="S57">
        <f t="shared" ref="S57:S58" si="29">U57-(O57-P57)</f>
        <v>27347.366666666665</v>
      </c>
      <c r="T57">
        <f t="shared" ref="T57:T58" si="30">(2*U57)-O57</f>
        <v>27521.433333333327</v>
      </c>
      <c r="U57">
        <f t="shared" ref="U57:U58" si="31">SUM(O57:Q57)/3</f>
        <v>27622.216666666664</v>
      </c>
      <c r="V57">
        <f t="shared" ref="V57:V58" si="32">(2*U57)-P57</f>
        <v>27796.283333333326</v>
      </c>
      <c r="W57">
        <f t="shared" ref="W57:W58" si="33">U57+(O57-P57)</f>
        <v>27897.066666666662</v>
      </c>
      <c r="X57" s="2">
        <f t="shared" ref="X57:X58" si="34">O57+2*(U57-P57)</f>
        <v>28071.133333333324</v>
      </c>
    </row>
    <row r="58" spans="1:24" x14ac:dyDescent="0.3">
      <c r="A58" s="39">
        <v>43318</v>
      </c>
      <c r="B58" s="10" t="s">
        <v>27</v>
      </c>
      <c r="C58">
        <f>'Index CPR'!C58</f>
        <v>11401.5</v>
      </c>
      <c r="D58" s="17">
        <f>'Index CPR'!D58</f>
        <v>11427.65</v>
      </c>
      <c r="E58" s="17">
        <f>'Index CPR'!E58</f>
        <v>11370.6</v>
      </c>
      <c r="F58" s="17">
        <f>'Index CPR'!F58</f>
        <v>11387.1</v>
      </c>
      <c r="G58">
        <f t="shared" ref="G58" si="35">E58-2*(D58-J58)</f>
        <v>11305.533333333335</v>
      </c>
      <c r="H58">
        <f t="shared" ref="H58" si="36">J58-(D58-E58)</f>
        <v>11338.066666666668</v>
      </c>
      <c r="I58">
        <f t="shared" ref="I58" si="37">(2*J58)-D58</f>
        <v>11362.583333333334</v>
      </c>
      <c r="J58">
        <f t="shared" ref="J58" si="38">SUM(D58:F58)/3</f>
        <v>11395.116666666667</v>
      </c>
      <c r="K58">
        <f t="shared" ref="K58" si="39">(2*J58)-E58</f>
        <v>11419.633333333333</v>
      </c>
      <c r="L58">
        <f t="shared" ref="L58" si="40">J58+(D58-E58)</f>
        <v>11452.166666666666</v>
      </c>
      <c r="M58" s="2">
        <f t="shared" ref="M58" si="41">D58+2*(J58-E58)</f>
        <v>11476.683333333332</v>
      </c>
      <c r="N58">
        <f>'Index CPR'!N58</f>
        <v>27769.55</v>
      </c>
      <c r="O58">
        <f>'Index CPR'!O58</f>
        <v>27994</v>
      </c>
      <c r="P58">
        <f>'Index CPR'!P58</f>
        <v>27766.05</v>
      </c>
      <c r="Q58">
        <f>'Index CPR'!Q58</f>
        <v>27898.5</v>
      </c>
      <c r="R58">
        <f t="shared" si="28"/>
        <v>27550.416666666668</v>
      </c>
      <c r="S58">
        <f t="shared" si="29"/>
        <v>27658.233333333334</v>
      </c>
      <c r="T58">
        <f t="shared" si="30"/>
        <v>27778.366666666669</v>
      </c>
      <c r="U58">
        <f t="shared" si="31"/>
        <v>27886.183333333334</v>
      </c>
      <c r="V58">
        <f t="shared" si="32"/>
        <v>28006.316666666669</v>
      </c>
      <c r="W58">
        <f t="shared" si="33"/>
        <v>28114.133333333335</v>
      </c>
      <c r="X58" s="2">
        <f t="shared" si="34"/>
        <v>28234.26666666667</v>
      </c>
    </row>
    <row r="59" spans="1:24" x14ac:dyDescent="0.3">
      <c r="A59" s="39">
        <v>43319</v>
      </c>
      <c r="B59" s="10" t="s">
        <v>28</v>
      </c>
      <c r="C59">
        <f>'Index CPR'!C59</f>
        <v>11423.15</v>
      </c>
      <c r="D59" s="17">
        <f>'Index CPR'!D59</f>
        <v>11428.95</v>
      </c>
      <c r="E59" s="17">
        <f>'Index CPR'!E59</f>
        <v>11359.7</v>
      </c>
      <c r="F59" s="17">
        <f>'Index CPR'!F59</f>
        <v>11389.45</v>
      </c>
      <c r="G59">
        <f t="shared" ref="G59:G62" si="42">E59-2*(D59-J59)</f>
        <v>11287.200000000004</v>
      </c>
      <c r="H59">
        <f t="shared" ref="H59:H62" si="43">J59-(D59-E59)</f>
        <v>11323.450000000003</v>
      </c>
      <c r="I59">
        <f t="shared" ref="I59:I62" si="44">(2*J59)-D59</f>
        <v>11356.450000000004</v>
      </c>
      <c r="J59">
        <f t="shared" ref="J59:J62" si="45">SUM(D59:F59)/3</f>
        <v>11392.700000000003</v>
      </c>
      <c r="K59">
        <f t="shared" ref="K59:K62" si="46">(2*J59)-E59</f>
        <v>11425.700000000004</v>
      </c>
      <c r="L59">
        <f t="shared" ref="L59:L62" si="47">J59+(D59-E59)</f>
        <v>11461.950000000003</v>
      </c>
      <c r="M59" s="2">
        <f t="shared" ref="M59:M62" si="48">D59+2*(J59-E59)</f>
        <v>11494.950000000004</v>
      </c>
      <c r="N59">
        <f>'Index CPR'!N59</f>
        <v>27972.95</v>
      </c>
      <c r="O59">
        <f>'Index CPR'!O59</f>
        <v>27988.2</v>
      </c>
      <c r="P59">
        <f>'Index CPR'!P59</f>
        <v>27827.3</v>
      </c>
      <c r="Q59">
        <f>'Index CPR'!Q59</f>
        <v>27875.9</v>
      </c>
      <c r="R59">
        <f t="shared" ref="R59:R62" si="49">P59-2*(O59-U59)</f>
        <v>27645.166666666661</v>
      </c>
      <c r="S59">
        <f t="shared" ref="S59:S62" si="50">U59-(O59-P59)</f>
        <v>27736.23333333333</v>
      </c>
      <c r="T59">
        <f t="shared" ref="T59:T62" si="51">(2*U59)-O59</f>
        <v>27806.066666666662</v>
      </c>
      <c r="U59">
        <f t="shared" ref="U59:U62" si="52">SUM(O59:Q59)/3</f>
        <v>27897.133333333331</v>
      </c>
      <c r="V59">
        <f t="shared" ref="V59:V62" si="53">(2*U59)-P59</f>
        <v>27966.966666666664</v>
      </c>
      <c r="W59">
        <f t="shared" ref="W59:W62" si="54">U59+(O59-P59)</f>
        <v>28058.033333333333</v>
      </c>
      <c r="X59" s="2">
        <f t="shared" ref="X59:X62" si="55">O59+2*(U59-P59)</f>
        <v>28127.866666666665</v>
      </c>
    </row>
    <row r="60" spans="1:24" x14ac:dyDescent="0.3">
      <c r="A60" s="39">
        <v>43320</v>
      </c>
      <c r="B60" s="10" t="s">
        <v>29</v>
      </c>
      <c r="C60">
        <f>'Index CPR'!C60</f>
        <v>11412.5</v>
      </c>
      <c r="D60" s="17">
        <f>'Index CPR'!D60</f>
        <v>11459.95</v>
      </c>
      <c r="E60" s="17">
        <f>'Index CPR'!E60</f>
        <v>11379.3</v>
      </c>
      <c r="F60" s="17">
        <f>'Index CPR'!F60</f>
        <v>11450</v>
      </c>
      <c r="G60">
        <f t="shared" si="42"/>
        <v>11318.899999999998</v>
      </c>
      <c r="H60">
        <f t="shared" si="43"/>
        <v>11349.099999999999</v>
      </c>
      <c r="I60">
        <f t="shared" si="44"/>
        <v>11399.55</v>
      </c>
      <c r="J60">
        <f t="shared" si="45"/>
        <v>11429.75</v>
      </c>
      <c r="K60">
        <f t="shared" si="46"/>
        <v>11480.2</v>
      </c>
      <c r="L60">
        <f t="shared" si="47"/>
        <v>11510.400000000001</v>
      </c>
      <c r="M60" s="2">
        <f t="shared" si="48"/>
        <v>11560.850000000002</v>
      </c>
      <c r="N60">
        <f>'Index CPR'!N60</f>
        <v>27930.55</v>
      </c>
      <c r="O60">
        <f>'Index CPR'!O60</f>
        <v>28128.65</v>
      </c>
      <c r="P60">
        <f>'Index CPR'!P60</f>
        <v>27858.75</v>
      </c>
      <c r="Q60">
        <f>'Index CPR'!Q60</f>
        <v>28062.45</v>
      </c>
      <c r="R60">
        <f t="shared" si="49"/>
        <v>27634.683333333334</v>
      </c>
      <c r="S60">
        <f t="shared" si="50"/>
        <v>27746.716666666667</v>
      </c>
      <c r="T60">
        <f t="shared" si="51"/>
        <v>27904.583333333336</v>
      </c>
      <c r="U60">
        <f t="shared" si="52"/>
        <v>28016.616666666669</v>
      </c>
      <c r="V60">
        <f t="shared" si="53"/>
        <v>28174.483333333337</v>
      </c>
      <c r="W60">
        <f t="shared" si="54"/>
        <v>28286.51666666667</v>
      </c>
      <c r="X60" s="2">
        <f t="shared" si="55"/>
        <v>28444.383333333339</v>
      </c>
    </row>
    <row r="61" spans="1:24" x14ac:dyDescent="0.3">
      <c r="A61" s="39">
        <v>43321</v>
      </c>
      <c r="B61" s="10" t="s">
        <v>30</v>
      </c>
      <c r="C61">
        <f>'Index CPR'!C61</f>
        <v>11493.25</v>
      </c>
      <c r="D61" s="17">
        <f>'Index CPR'!D61</f>
        <v>11495.2</v>
      </c>
      <c r="E61" s="17">
        <f>'Index CPR'!E61</f>
        <v>11454.1</v>
      </c>
      <c r="F61" s="17">
        <f>'Index CPR'!F61</f>
        <v>11470.7</v>
      </c>
      <c r="G61">
        <f t="shared" si="42"/>
        <v>11410.366666666667</v>
      </c>
      <c r="H61">
        <f t="shared" si="43"/>
        <v>11432.233333333334</v>
      </c>
      <c r="I61">
        <f t="shared" si="44"/>
        <v>11451.466666666667</v>
      </c>
      <c r="J61">
        <f t="shared" si="45"/>
        <v>11473.333333333334</v>
      </c>
      <c r="K61">
        <f t="shared" si="46"/>
        <v>11492.566666666668</v>
      </c>
      <c r="L61">
        <f t="shared" si="47"/>
        <v>11514.433333333334</v>
      </c>
      <c r="M61" s="2">
        <f t="shared" si="48"/>
        <v>11533.666666666668</v>
      </c>
      <c r="N61">
        <f>'Index CPR'!N61</f>
        <v>28173.65</v>
      </c>
      <c r="O61">
        <f>'Index CPR'!O61</f>
        <v>28363.4</v>
      </c>
      <c r="P61">
        <f>'Index CPR'!P61</f>
        <v>28132</v>
      </c>
      <c r="Q61">
        <f>'Index CPR'!Q61</f>
        <v>28320</v>
      </c>
      <c r="R61">
        <f t="shared" si="49"/>
        <v>27948.799999999996</v>
      </c>
      <c r="S61">
        <f t="shared" si="50"/>
        <v>28040.399999999998</v>
      </c>
      <c r="T61">
        <f t="shared" si="51"/>
        <v>28180.199999999997</v>
      </c>
      <c r="U61">
        <f t="shared" si="52"/>
        <v>28271.8</v>
      </c>
      <c r="V61">
        <f t="shared" si="53"/>
        <v>28411.599999999999</v>
      </c>
      <c r="W61">
        <f t="shared" si="54"/>
        <v>28503.200000000001</v>
      </c>
      <c r="X61" s="2">
        <f t="shared" si="55"/>
        <v>28643</v>
      </c>
    </row>
    <row r="62" spans="1:24" x14ac:dyDescent="0.3">
      <c r="A62" s="39">
        <v>43322</v>
      </c>
      <c r="B62" s="10" t="s">
        <v>26</v>
      </c>
      <c r="C62">
        <f>'Index CPR'!C62</f>
        <v>11474.95</v>
      </c>
      <c r="D62" s="17">
        <f>'Index CPR'!D62</f>
        <v>11478.75</v>
      </c>
      <c r="E62" s="17">
        <f>'Index CPR'!E62</f>
        <v>11419.65</v>
      </c>
      <c r="F62" s="17">
        <f>'Index CPR'!F62</f>
        <v>11429.5</v>
      </c>
      <c r="G62">
        <f t="shared" si="42"/>
        <v>11347.416666666666</v>
      </c>
      <c r="H62">
        <f t="shared" si="43"/>
        <v>11383.533333333333</v>
      </c>
      <c r="I62">
        <f t="shared" si="44"/>
        <v>11406.516666666666</v>
      </c>
      <c r="J62">
        <f t="shared" si="45"/>
        <v>11442.633333333333</v>
      </c>
      <c r="K62">
        <f t="shared" si="46"/>
        <v>11465.616666666667</v>
      </c>
      <c r="L62">
        <f t="shared" si="47"/>
        <v>11501.733333333334</v>
      </c>
      <c r="M62" s="2">
        <f t="shared" si="48"/>
        <v>11524.716666666667</v>
      </c>
      <c r="N62">
        <f>'Index CPR'!N62</f>
        <v>28348.95</v>
      </c>
      <c r="O62">
        <f>'Index CPR'!O62</f>
        <v>28377.9</v>
      </c>
      <c r="P62">
        <f>'Index CPR'!P62</f>
        <v>28087.65</v>
      </c>
      <c r="Q62">
        <f>'Index CPR'!Q62</f>
        <v>28124.25</v>
      </c>
      <c r="R62">
        <f t="shared" si="49"/>
        <v>27725.050000000003</v>
      </c>
      <c r="S62">
        <f t="shared" si="50"/>
        <v>27906.350000000002</v>
      </c>
      <c r="T62">
        <f t="shared" si="51"/>
        <v>28015.300000000003</v>
      </c>
      <c r="U62">
        <f t="shared" si="52"/>
        <v>28196.600000000002</v>
      </c>
      <c r="V62">
        <f t="shared" si="53"/>
        <v>28305.550000000003</v>
      </c>
      <c r="W62">
        <f t="shared" si="54"/>
        <v>28486.850000000002</v>
      </c>
      <c r="X62" s="2">
        <f t="shared" si="55"/>
        <v>28595.800000000003</v>
      </c>
    </row>
    <row r="63" spans="1:24" x14ac:dyDescent="0.3">
      <c r="A63" s="39">
        <v>43325</v>
      </c>
      <c r="B63" s="10" t="s">
        <v>27</v>
      </c>
      <c r="C63">
        <f>'Index CPR'!C63</f>
        <v>11369.6</v>
      </c>
      <c r="D63" s="17">
        <f>'Index CPR'!D63</f>
        <v>11406.3</v>
      </c>
      <c r="E63" s="17">
        <f>'Index CPR'!E63</f>
        <v>11340.3</v>
      </c>
      <c r="F63" s="17">
        <f>'Index CPR'!F63</f>
        <v>11355.75</v>
      </c>
      <c r="G63">
        <f t="shared" ref="G63:G66" si="56">E63-2*(D63-J63)</f>
        <v>11262.599999999999</v>
      </c>
      <c r="H63">
        <f t="shared" ref="H63:H66" si="57">J63-(D63-E63)</f>
        <v>11301.449999999999</v>
      </c>
      <c r="I63">
        <f t="shared" ref="I63:I66" si="58">(2*J63)-D63</f>
        <v>11328.599999999999</v>
      </c>
      <c r="J63">
        <f t="shared" ref="J63:J66" si="59">SUM(D63:F63)/3</f>
        <v>11367.449999999999</v>
      </c>
      <c r="K63">
        <f t="shared" ref="K63:K66" si="60">(2*J63)-E63</f>
        <v>11394.599999999999</v>
      </c>
      <c r="L63">
        <f t="shared" ref="L63:L66" si="61">J63+(D63-E63)</f>
        <v>11433.449999999999</v>
      </c>
      <c r="M63" s="2">
        <f t="shared" ref="M63:M66" si="62">D63+2*(J63-E63)</f>
        <v>11460.599999999999</v>
      </c>
      <c r="N63">
        <f>'Index CPR'!N63</f>
        <v>27760.799999999999</v>
      </c>
      <c r="O63">
        <f>'Index CPR'!O63</f>
        <v>27911.85</v>
      </c>
      <c r="P63">
        <f>'Index CPR'!P63</f>
        <v>27739.5</v>
      </c>
      <c r="Q63">
        <f>'Index CPR'!Q63</f>
        <v>27794.400000000001</v>
      </c>
      <c r="R63">
        <f t="shared" ref="R63" si="63">P63-2*(O63-U63)</f>
        <v>27546.300000000003</v>
      </c>
      <c r="S63">
        <f t="shared" ref="S63" si="64">U63-(O63-P63)</f>
        <v>27642.9</v>
      </c>
      <c r="T63">
        <f t="shared" ref="T63" si="65">(2*U63)-O63</f>
        <v>27718.65</v>
      </c>
      <c r="U63">
        <f t="shared" ref="U63" si="66">SUM(O63:Q63)/3</f>
        <v>27815.25</v>
      </c>
      <c r="V63">
        <f t="shared" ref="V63" si="67">(2*U63)-P63</f>
        <v>27891</v>
      </c>
      <c r="W63">
        <f t="shared" ref="W63" si="68">U63+(O63-P63)</f>
        <v>27987.599999999999</v>
      </c>
      <c r="X63" s="2">
        <f t="shared" ref="X63" si="69">O63+2*(U63-P63)</f>
        <v>28063.35</v>
      </c>
    </row>
    <row r="64" spans="1:24" x14ac:dyDescent="0.3">
      <c r="A64" s="39">
        <v>43326</v>
      </c>
      <c r="B64" s="10" t="s">
        <v>28</v>
      </c>
      <c r="C64">
        <f>'Index CPR'!C64</f>
        <v>11381.7</v>
      </c>
      <c r="D64" s="17">
        <f>'Index CPR'!D64</f>
        <v>11452.45</v>
      </c>
      <c r="E64" s="17">
        <f>'Index CPR'!E64</f>
        <v>11370.8</v>
      </c>
      <c r="F64" s="17">
        <f>'Index CPR'!F64</f>
        <v>11435.1</v>
      </c>
      <c r="G64">
        <f t="shared" si="56"/>
        <v>11304.799999999996</v>
      </c>
      <c r="H64">
        <f t="shared" si="57"/>
        <v>11337.799999999997</v>
      </c>
      <c r="I64">
        <f t="shared" si="58"/>
        <v>11386.449999999997</v>
      </c>
      <c r="J64">
        <f t="shared" si="59"/>
        <v>11419.449999999999</v>
      </c>
      <c r="K64">
        <f t="shared" si="60"/>
        <v>11468.099999999999</v>
      </c>
      <c r="L64">
        <f t="shared" si="61"/>
        <v>11501.1</v>
      </c>
      <c r="M64" s="2">
        <f t="shared" si="62"/>
        <v>11549.75</v>
      </c>
      <c r="N64">
        <f>'Index CPR'!N64</f>
        <v>27864.400000000001</v>
      </c>
      <c r="O64">
        <f>'Index CPR'!O64</f>
        <v>28053.05</v>
      </c>
      <c r="P64">
        <f>'Index CPR'!P64</f>
        <v>27854.9</v>
      </c>
      <c r="Q64">
        <f>'Index CPR'!Q64</f>
        <v>28021.7</v>
      </c>
      <c r="R64">
        <f t="shared" ref="R64:R68" si="70">P64-2*(O64-U64)</f>
        <v>27701.9</v>
      </c>
      <c r="S64">
        <f t="shared" ref="S64:S68" si="71">U64-(O64-P64)</f>
        <v>27778.400000000001</v>
      </c>
      <c r="T64">
        <f t="shared" ref="T64:T68" si="72">(2*U64)-O64</f>
        <v>27900.05</v>
      </c>
      <c r="U64">
        <f t="shared" ref="U64:U68" si="73">SUM(O64:Q64)/3</f>
        <v>27976.55</v>
      </c>
      <c r="V64">
        <f t="shared" ref="V64:V68" si="74">(2*U64)-P64</f>
        <v>28098.199999999997</v>
      </c>
      <c r="W64">
        <f t="shared" ref="W64:W68" si="75">U64+(O64-P64)</f>
        <v>28174.699999999997</v>
      </c>
      <c r="X64" s="2">
        <f t="shared" ref="X64:X68" si="76">O64+2*(U64-P64)</f>
        <v>28296.349999999995</v>
      </c>
    </row>
    <row r="65" spans="1:24" x14ac:dyDescent="0.3">
      <c r="A65" s="39">
        <v>43328</v>
      </c>
      <c r="B65" s="10" t="s">
        <v>30</v>
      </c>
      <c r="C65">
        <f>'Index CPR'!C65</f>
        <v>11397.15</v>
      </c>
      <c r="D65" s="17">
        <f>'Index CPR'!D65</f>
        <v>11449.85</v>
      </c>
      <c r="E65" s="17">
        <f>'Index CPR'!E65</f>
        <v>11366.25</v>
      </c>
      <c r="F65" s="17">
        <f>'Index CPR'!F65</f>
        <v>11385.05</v>
      </c>
      <c r="G65">
        <f t="shared" si="56"/>
        <v>11267.316666666662</v>
      </c>
      <c r="H65">
        <f t="shared" si="57"/>
        <v>11316.783333333331</v>
      </c>
      <c r="I65">
        <f t="shared" si="58"/>
        <v>11350.916666666662</v>
      </c>
      <c r="J65">
        <f t="shared" si="59"/>
        <v>11400.383333333331</v>
      </c>
      <c r="K65">
        <f t="shared" si="60"/>
        <v>11434.516666666663</v>
      </c>
      <c r="L65">
        <f t="shared" si="61"/>
        <v>11483.983333333332</v>
      </c>
      <c r="M65" s="2">
        <f t="shared" si="62"/>
        <v>11518.116666666663</v>
      </c>
      <c r="N65">
        <f>'Index CPR'!N65</f>
        <v>27836.15</v>
      </c>
      <c r="O65">
        <f>'Index CPR'!O65</f>
        <v>28013.1</v>
      </c>
      <c r="P65">
        <f>'Index CPR'!P65</f>
        <v>27779.5</v>
      </c>
      <c r="Q65">
        <f>'Index CPR'!Q65</f>
        <v>27826.55</v>
      </c>
      <c r="R65">
        <f t="shared" si="70"/>
        <v>27499.4</v>
      </c>
      <c r="S65">
        <f t="shared" si="71"/>
        <v>27639.45</v>
      </c>
      <c r="T65">
        <f t="shared" si="72"/>
        <v>27733</v>
      </c>
      <c r="U65">
        <f t="shared" si="73"/>
        <v>27873.05</v>
      </c>
      <c r="V65">
        <f t="shared" si="74"/>
        <v>27966.6</v>
      </c>
      <c r="W65">
        <f t="shared" si="75"/>
        <v>28106.649999999998</v>
      </c>
      <c r="X65" s="2">
        <f t="shared" si="76"/>
        <v>28200.199999999997</v>
      </c>
    </row>
    <row r="66" spans="1:24" x14ac:dyDescent="0.3">
      <c r="A66" s="39">
        <v>43329</v>
      </c>
      <c r="B66" s="10" t="s">
        <v>26</v>
      </c>
      <c r="C66">
        <f>'Index CPR'!C66</f>
        <v>11437.15</v>
      </c>
      <c r="D66" s="17">
        <f>'Index CPR'!D66</f>
        <v>11486.45</v>
      </c>
      <c r="E66" s="17">
        <f>'Index CPR'!E66</f>
        <v>11431.8</v>
      </c>
      <c r="F66" s="17">
        <f>'Index CPR'!F66</f>
        <v>11470.75</v>
      </c>
      <c r="G66">
        <f t="shared" si="56"/>
        <v>11384.899999999998</v>
      </c>
      <c r="H66">
        <f t="shared" si="57"/>
        <v>11408.349999999999</v>
      </c>
      <c r="I66">
        <f t="shared" si="58"/>
        <v>11439.55</v>
      </c>
      <c r="J66">
        <f t="shared" si="59"/>
        <v>11463</v>
      </c>
      <c r="K66">
        <f t="shared" si="60"/>
        <v>11494.2</v>
      </c>
      <c r="L66">
        <f t="shared" si="61"/>
        <v>11517.650000000001</v>
      </c>
      <c r="M66" s="2">
        <f t="shared" si="62"/>
        <v>11548.850000000002</v>
      </c>
      <c r="N66">
        <f>'Index CPR'!N66</f>
        <v>27991.75</v>
      </c>
      <c r="O66">
        <f>'Index CPR'!O66</f>
        <v>28178.15</v>
      </c>
      <c r="P66">
        <f>'Index CPR'!P66</f>
        <v>27953.8</v>
      </c>
      <c r="Q66">
        <f>'Index CPR'!Q66</f>
        <v>28128.55</v>
      </c>
      <c r="R66">
        <f t="shared" si="70"/>
        <v>27771.166666666661</v>
      </c>
      <c r="S66">
        <f t="shared" si="71"/>
        <v>27862.48333333333</v>
      </c>
      <c r="T66">
        <f t="shared" si="72"/>
        <v>27995.516666666663</v>
      </c>
      <c r="U66">
        <f t="shared" si="73"/>
        <v>28086.833333333332</v>
      </c>
      <c r="V66">
        <f t="shared" si="74"/>
        <v>28219.866666666665</v>
      </c>
      <c r="W66">
        <f t="shared" si="75"/>
        <v>28311.183333333334</v>
      </c>
      <c r="X66" s="2">
        <f t="shared" si="76"/>
        <v>28444.216666666667</v>
      </c>
    </row>
    <row r="67" spans="1:24" x14ac:dyDescent="0.3">
      <c r="A67" s="39">
        <v>43332</v>
      </c>
      <c r="B67" s="10" t="s">
        <v>27</v>
      </c>
      <c r="C67">
        <f>'Index CPR'!C67</f>
        <v>11502.1</v>
      </c>
      <c r="D67" s="17">
        <f>'Index CPR'!D67</f>
        <v>11565.3</v>
      </c>
      <c r="E67" s="17">
        <f>'Index CPR'!E67</f>
        <v>11499.65</v>
      </c>
      <c r="F67" s="17">
        <f>'Index CPR'!F67</f>
        <v>11551.75</v>
      </c>
      <c r="G67">
        <f t="shared" ref="G67:G68" si="77">E67-2*(D67-J67)</f>
        <v>11446.85</v>
      </c>
      <c r="H67">
        <f t="shared" ref="H67:H68" si="78">J67-(D67-E67)</f>
        <v>11473.25</v>
      </c>
      <c r="I67">
        <f t="shared" ref="I67:I68" si="79">(2*J67)-D67</f>
        <v>11512.5</v>
      </c>
      <c r="J67">
        <f t="shared" ref="J67:J68" si="80">SUM(D67:F67)/3</f>
        <v>11538.9</v>
      </c>
      <c r="K67">
        <f t="shared" ref="K67:K68" si="81">(2*J67)-E67</f>
        <v>11578.15</v>
      </c>
      <c r="L67">
        <f t="shared" ref="L67:L68" si="82">J67+(D67-E67)</f>
        <v>11604.55</v>
      </c>
      <c r="M67" s="2">
        <f t="shared" ref="M67:M68" si="83">D67+2*(J67-E67)</f>
        <v>11643.8</v>
      </c>
      <c r="N67">
        <f>'Index CPR'!N67</f>
        <v>28171.65</v>
      </c>
      <c r="O67">
        <f>'Index CPR'!O67</f>
        <v>28322.3</v>
      </c>
      <c r="P67">
        <f>'Index CPR'!P67</f>
        <v>28171.65</v>
      </c>
      <c r="Q67">
        <f>'Index CPR'!Q67</f>
        <v>28274.25</v>
      </c>
      <c r="R67">
        <f t="shared" si="70"/>
        <v>28039.183333333334</v>
      </c>
      <c r="S67">
        <f t="shared" si="71"/>
        <v>28105.416666666668</v>
      </c>
      <c r="T67">
        <f t="shared" si="72"/>
        <v>28189.833333333332</v>
      </c>
      <c r="U67">
        <f t="shared" si="73"/>
        <v>28256.066666666666</v>
      </c>
      <c r="V67">
        <f t="shared" si="74"/>
        <v>28340.48333333333</v>
      </c>
      <c r="W67">
        <f t="shared" si="75"/>
        <v>28406.716666666664</v>
      </c>
      <c r="X67" s="2">
        <f t="shared" si="76"/>
        <v>28491.133333333328</v>
      </c>
    </row>
    <row r="68" spans="1:24" x14ac:dyDescent="0.3">
      <c r="A68" s="39">
        <v>43333</v>
      </c>
      <c r="B68" s="10" t="s">
        <v>28</v>
      </c>
      <c r="C68">
        <f>'Index CPR'!C68</f>
        <v>11576.2</v>
      </c>
      <c r="D68" s="17">
        <f>'Index CPR'!D68</f>
        <v>11581.75</v>
      </c>
      <c r="E68" s="17">
        <f>'Index CPR'!E68</f>
        <v>11539.6</v>
      </c>
      <c r="F68" s="17">
        <f>'Index CPR'!F68</f>
        <v>11570.9</v>
      </c>
      <c r="G68">
        <f t="shared" si="77"/>
        <v>11504.266666666668</v>
      </c>
      <c r="H68">
        <f t="shared" si="78"/>
        <v>11521.933333333334</v>
      </c>
      <c r="I68">
        <f t="shared" si="79"/>
        <v>11546.416666666668</v>
      </c>
      <c r="J68">
        <f t="shared" si="80"/>
        <v>11564.083333333334</v>
      </c>
      <c r="K68">
        <f t="shared" si="81"/>
        <v>11588.566666666668</v>
      </c>
      <c r="L68">
        <f t="shared" si="82"/>
        <v>11606.233333333334</v>
      </c>
      <c r="M68" s="2">
        <f t="shared" si="83"/>
        <v>11630.716666666667</v>
      </c>
      <c r="N68">
        <f>'Index CPR'!N68</f>
        <v>28295.85</v>
      </c>
      <c r="O68">
        <f>'Index CPR'!O68</f>
        <v>28305.95</v>
      </c>
      <c r="P68">
        <f>'Index CPR'!P68</f>
        <v>28151.9</v>
      </c>
      <c r="Q68">
        <f>'Index CPR'!Q68</f>
        <v>28305.95</v>
      </c>
      <c r="R68">
        <f t="shared" si="70"/>
        <v>28049.200000000004</v>
      </c>
      <c r="S68">
        <f t="shared" si="71"/>
        <v>28100.550000000003</v>
      </c>
      <c r="T68">
        <f t="shared" si="72"/>
        <v>28203.250000000004</v>
      </c>
      <c r="U68">
        <f t="shared" si="73"/>
        <v>28254.600000000002</v>
      </c>
      <c r="V68">
        <f t="shared" si="74"/>
        <v>28357.300000000003</v>
      </c>
      <c r="W68">
        <f t="shared" si="75"/>
        <v>28408.65</v>
      </c>
      <c r="X68" s="2">
        <f t="shared" si="76"/>
        <v>28511.350000000002</v>
      </c>
    </row>
    <row r="69" spans="1:24" x14ac:dyDescent="0.3">
      <c r="A69" s="39">
        <v>43335</v>
      </c>
      <c r="B69" s="10" t="s">
        <v>30</v>
      </c>
      <c r="C69">
        <f>'Index CPR'!C69</f>
        <v>11620.7</v>
      </c>
      <c r="D69" s="17">
        <f>'Index CPR'!D69</f>
        <v>11620.7</v>
      </c>
      <c r="E69" s="17">
        <f>'Index CPR'!E69</f>
        <v>11546.7</v>
      </c>
      <c r="F69" s="17">
        <f>'Index CPR'!F69</f>
        <v>11582.75</v>
      </c>
      <c r="G69">
        <f t="shared" ref="G69" si="84">E69-2*(D69-J69)</f>
        <v>11472.066666666666</v>
      </c>
      <c r="H69">
        <f t="shared" ref="H69" si="85">J69-(D69-E69)</f>
        <v>11509.383333333333</v>
      </c>
      <c r="I69">
        <f t="shared" ref="I69" si="86">(2*J69)-D69</f>
        <v>11546.066666666666</v>
      </c>
      <c r="J69">
        <f t="shared" ref="J69" si="87">SUM(D69:F69)/3</f>
        <v>11583.383333333333</v>
      </c>
      <c r="K69">
        <f t="shared" ref="K69" si="88">(2*J69)-E69</f>
        <v>11620.066666666666</v>
      </c>
      <c r="L69">
        <f t="shared" ref="L69" si="89">J69+(D69-E69)</f>
        <v>11657.383333333333</v>
      </c>
      <c r="M69" s="2">
        <f t="shared" ref="M69" si="90">D69+2*(J69-E69)</f>
        <v>11694.066666666666</v>
      </c>
      <c r="N69">
        <f>'Index CPR'!N69</f>
        <v>28321.95</v>
      </c>
      <c r="O69">
        <f>'Index CPR'!O69</f>
        <v>28325.45</v>
      </c>
      <c r="P69">
        <f>'Index CPR'!P69</f>
        <v>27965.35</v>
      </c>
      <c r="Q69">
        <f>'Index CPR'!Q69</f>
        <v>28027.9</v>
      </c>
      <c r="R69">
        <f t="shared" ref="R69" si="91">P69-2*(O69-U69)</f>
        <v>27526.916666666672</v>
      </c>
      <c r="S69">
        <f t="shared" ref="S69" si="92">U69-(O69-P69)</f>
        <v>27746.133333333335</v>
      </c>
      <c r="T69">
        <f t="shared" ref="T69" si="93">(2*U69)-O69</f>
        <v>27887.016666666674</v>
      </c>
      <c r="U69">
        <f t="shared" ref="U69" si="94">SUM(O69:Q69)/3</f>
        <v>28106.233333333337</v>
      </c>
      <c r="V69">
        <f t="shared" ref="V69" si="95">(2*U69)-P69</f>
        <v>28247.116666666676</v>
      </c>
      <c r="W69">
        <f t="shared" ref="W69" si="96">U69+(O69-P69)</f>
        <v>28466.333333333339</v>
      </c>
      <c r="X69" s="2">
        <f t="shared" ref="X69" si="97">O69+2*(U69-P69)</f>
        <v>28607.216666666678</v>
      </c>
    </row>
    <row r="70" spans="1:24" x14ac:dyDescent="0.3">
      <c r="A70" s="39">
        <v>43336</v>
      </c>
      <c r="B70" s="10" t="s">
        <v>26</v>
      </c>
      <c r="C70">
        <f>'Index CPR'!C70</f>
        <v>11566.6</v>
      </c>
      <c r="D70" s="17">
        <f>'Index CPR'!D70</f>
        <v>11604.6</v>
      </c>
      <c r="E70" s="17">
        <f>'Index CPR'!E70</f>
        <v>11532</v>
      </c>
      <c r="F70" s="17">
        <f>'Index CPR'!F70</f>
        <v>11557.1</v>
      </c>
      <c r="G70">
        <f t="shared" ref="G70:G75" si="98">E70-2*(D70-J70)</f>
        <v>11451.933333333331</v>
      </c>
      <c r="H70">
        <f t="shared" ref="H70:H75" si="99">J70-(D70-E70)</f>
        <v>11491.966666666665</v>
      </c>
      <c r="I70">
        <f t="shared" ref="I70:I75" si="100">(2*J70)-D70</f>
        <v>11524.533333333331</v>
      </c>
      <c r="J70">
        <f t="shared" ref="J70:J75" si="101">SUM(D70:F70)/3</f>
        <v>11564.566666666666</v>
      </c>
      <c r="K70">
        <f t="shared" ref="K70:K75" si="102">(2*J70)-E70</f>
        <v>11597.133333333331</v>
      </c>
      <c r="L70">
        <f t="shared" ref="L70:L75" si="103">J70+(D70-E70)</f>
        <v>11637.166666666666</v>
      </c>
      <c r="M70" s="2">
        <f t="shared" ref="M70:M75" si="104">D70+2*(J70-E70)</f>
        <v>11669.733333333332</v>
      </c>
      <c r="N70">
        <f>'Index CPR'!N70</f>
        <v>27954.25</v>
      </c>
      <c r="O70">
        <f>'Index CPR'!O70</f>
        <v>28122.75</v>
      </c>
      <c r="P70">
        <f>'Index CPR'!P70</f>
        <v>27782.799999999999</v>
      </c>
      <c r="Q70">
        <f>'Index CPR'!Q70</f>
        <v>27834.7</v>
      </c>
      <c r="R70">
        <f t="shared" ref="R70:R75" si="105">P70-2*(O70-U70)</f>
        <v>27364.133333333335</v>
      </c>
      <c r="S70">
        <f t="shared" ref="S70:S75" si="106">U70-(O70-P70)</f>
        <v>27573.466666666667</v>
      </c>
      <c r="T70">
        <f t="shared" ref="T70:T75" si="107">(2*U70)-O70</f>
        <v>27704.083333333336</v>
      </c>
      <c r="U70">
        <f t="shared" ref="U70:U75" si="108">SUM(O70:Q70)/3</f>
        <v>27913.416666666668</v>
      </c>
      <c r="V70">
        <f t="shared" ref="V70:V75" si="109">(2*U70)-P70</f>
        <v>28044.033333333336</v>
      </c>
      <c r="W70">
        <f t="shared" ref="W70:W75" si="110">U70+(O70-P70)</f>
        <v>28253.366666666669</v>
      </c>
      <c r="X70" s="2">
        <f t="shared" ref="X70:X75" si="111">O70+2*(U70-P70)</f>
        <v>28383.983333333337</v>
      </c>
    </row>
    <row r="71" spans="1:24" x14ac:dyDescent="0.3">
      <c r="A71" s="39">
        <v>43339</v>
      </c>
      <c r="B71" s="10" t="s">
        <v>27</v>
      </c>
      <c r="C71">
        <f>'Index CPR'!C71</f>
        <v>11605.85</v>
      </c>
      <c r="D71" s="17">
        <f>'Index CPR'!D71</f>
        <v>11700.95</v>
      </c>
      <c r="E71" s="17">
        <f>'Index CPR'!E71</f>
        <v>11595.6</v>
      </c>
      <c r="F71" s="17">
        <f>'Index CPR'!F71</f>
        <v>11691.95</v>
      </c>
      <c r="G71">
        <f t="shared" si="98"/>
        <v>11519.366666666667</v>
      </c>
      <c r="H71">
        <f t="shared" si="99"/>
        <v>11557.483333333334</v>
      </c>
      <c r="I71">
        <f t="shared" si="100"/>
        <v>11624.716666666667</v>
      </c>
      <c r="J71">
        <f t="shared" si="101"/>
        <v>11662.833333333334</v>
      </c>
      <c r="K71">
        <f t="shared" si="102"/>
        <v>11730.066666666668</v>
      </c>
      <c r="L71">
        <f t="shared" si="103"/>
        <v>11768.183333333334</v>
      </c>
      <c r="M71" s="2">
        <f t="shared" si="104"/>
        <v>11835.416666666668</v>
      </c>
      <c r="N71">
        <f>'Index CPR'!N71</f>
        <v>27971.25</v>
      </c>
      <c r="O71">
        <f>'Index CPR'!O71</f>
        <v>28317.75</v>
      </c>
      <c r="P71">
        <f>'Index CPR'!P71</f>
        <v>27958.2</v>
      </c>
      <c r="Q71">
        <f>'Index CPR'!Q71</f>
        <v>28264.2</v>
      </c>
      <c r="R71">
        <f t="shared" si="105"/>
        <v>27682.799999999999</v>
      </c>
      <c r="S71">
        <f t="shared" si="106"/>
        <v>27820.5</v>
      </c>
      <c r="T71">
        <f t="shared" si="107"/>
        <v>28042.35</v>
      </c>
      <c r="U71">
        <f t="shared" si="108"/>
        <v>28180.05</v>
      </c>
      <c r="V71">
        <f t="shared" si="109"/>
        <v>28401.899999999998</v>
      </c>
      <c r="W71">
        <f t="shared" si="110"/>
        <v>28539.599999999999</v>
      </c>
      <c r="X71" s="2">
        <f t="shared" si="111"/>
        <v>28761.449999999997</v>
      </c>
    </row>
    <row r="72" spans="1:24" x14ac:dyDescent="0.3">
      <c r="A72" s="39">
        <v>43340</v>
      </c>
      <c r="B72" s="10" t="s">
        <v>28</v>
      </c>
      <c r="C72">
        <f>'Index CPR'!C72</f>
        <v>11731.95</v>
      </c>
      <c r="D72" s="17">
        <f>'Index CPR'!D72</f>
        <v>11760.2</v>
      </c>
      <c r="E72" s="17">
        <f>'Index CPR'!E72</f>
        <v>11710.5</v>
      </c>
      <c r="F72" s="17">
        <f>'Index CPR'!F72</f>
        <v>11738.5</v>
      </c>
      <c r="G72">
        <f t="shared" si="98"/>
        <v>11662.899999999998</v>
      </c>
      <c r="H72">
        <f t="shared" si="99"/>
        <v>11686.699999999999</v>
      </c>
      <c r="I72">
        <f t="shared" si="100"/>
        <v>11712.599999999999</v>
      </c>
      <c r="J72">
        <f t="shared" si="101"/>
        <v>11736.4</v>
      </c>
      <c r="K72">
        <f t="shared" si="102"/>
        <v>11762.3</v>
      </c>
      <c r="L72">
        <f t="shared" si="103"/>
        <v>11786.1</v>
      </c>
      <c r="M72" s="2">
        <f t="shared" si="104"/>
        <v>11812</v>
      </c>
      <c r="N72">
        <f>'Index CPR'!N72</f>
        <v>28379.9</v>
      </c>
      <c r="O72">
        <f>'Index CPR'!O72</f>
        <v>28388.65</v>
      </c>
      <c r="P72">
        <f>'Index CPR'!P72</f>
        <v>28152.7</v>
      </c>
      <c r="Q72">
        <f>'Index CPR'!Q72</f>
        <v>28269.65</v>
      </c>
      <c r="R72">
        <f t="shared" si="105"/>
        <v>27916.066666666662</v>
      </c>
      <c r="S72">
        <f t="shared" si="106"/>
        <v>28034.383333333331</v>
      </c>
      <c r="T72">
        <f t="shared" si="107"/>
        <v>28152.016666666663</v>
      </c>
      <c r="U72">
        <f t="shared" si="108"/>
        <v>28270.333333333332</v>
      </c>
      <c r="V72">
        <f t="shared" si="109"/>
        <v>28387.966666666664</v>
      </c>
      <c r="W72">
        <f t="shared" si="110"/>
        <v>28506.283333333333</v>
      </c>
      <c r="X72" s="2">
        <f t="shared" si="111"/>
        <v>28623.916666666664</v>
      </c>
    </row>
    <row r="73" spans="1:24" x14ac:dyDescent="0.3">
      <c r="A73" s="39">
        <v>43341</v>
      </c>
      <c r="B73" s="10" t="s">
        <v>29</v>
      </c>
      <c r="C73">
        <f>'Index CPR'!C73</f>
        <v>11744.95</v>
      </c>
      <c r="D73" s="17">
        <f>'Index CPR'!D73</f>
        <v>11753.2</v>
      </c>
      <c r="E73" s="17">
        <f>'Index CPR'!E73</f>
        <v>11678.85</v>
      </c>
      <c r="F73" s="17">
        <f>'Index CPR'!F73</f>
        <v>11691.9</v>
      </c>
      <c r="G73">
        <f t="shared" si="98"/>
        <v>11588.41666666667</v>
      </c>
      <c r="H73">
        <f t="shared" si="99"/>
        <v>11633.633333333335</v>
      </c>
      <c r="I73">
        <f t="shared" si="100"/>
        <v>11662.76666666667</v>
      </c>
      <c r="J73">
        <f t="shared" si="101"/>
        <v>11707.983333333335</v>
      </c>
      <c r="K73">
        <f t="shared" si="102"/>
        <v>11737.11666666667</v>
      </c>
      <c r="L73">
        <f t="shared" si="103"/>
        <v>11782.333333333336</v>
      </c>
      <c r="M73" s="2">
        <f t="shared" si="104"/>
        <v>11811.466666666671</v>
      </c>
      <c r="N73">
        <f>'Index CPR'!N73</f>
        <v>28233.4</v>
      </c>
      <c r="O73">
        <f>'Index CPR'!O73</f>
        <v>28344.1</v>
      </c>
      <c r="P73">
        <f>'Index CPR'!P73</f>
        <v>28167.8</v>
      </c>
      <c r="Q73">
        <f>'Index CPR'!Q73</f>
        <v>28224.1</v>
      </c>
      <c r="R73">
        <f t="shared" si="105"/>
        <v>27970.266666666666</v>
      </c>
      <c r="S73">
        <f t="shared" si="106"/>
        <v>28069.033333333333</v>
      </c>
      <c r="T73">
        <f t="shared" si="107"/>
        <v>28146.566666666666</v>
      </c>
      <c r="U73">
        <f t="shared" si="108"/>
        <v>28245.333333333332</v>
      </c>
      <c r="V73">
        <f t="shared" si="109"/>
        <v>28322.866666666665</v>
      </c>
      <c r="W73">
        <f t="shared" si="110"/>
        <v>28421.633333333331</v>
      </c>
      <c r="X73" s="2">
        <f t="shared" si="111"/>
        <v>28499.166666666664</v>
      </c>
    </row>
    <row r="74" spans="1:24" x14ac:dyDescent="0.3">
      <c r="A74" s="39">
        <v>43342</v>
      </c>
      <c r="B74" s="10" t="s">
        <v>30</v>
      </c>
      <c r="C74">
        <f>'Index CPR'!C74</f>
        <v>11694.75</v>
      </c>
      <c r="D74" s="17">
        <f>'Index CPR'!D74</f>
        <v>11698.8</v>
      </c>
      <c r="E74" s="17">
        <f>'Index CPR'!E74</f>
        <v>11639.7</v>
      </c>
      <c r="F74" s="17">
        <f>'Index CPR'!F74</f>
        <v>11676.8</v>
      </c>
      <c r="G74">
        <f t="shared" si="98"/>
        <v>11585.633333333339</v>
      </c>
      <c r="H74">
        <f t="shared" si="99"/>
        <v>11612.66666666667</v>
      </c>
      <c r="I74">
        <f t="shared" si="100"/>
        <v>11644.733333333337</v>
      </c>
      <c r="J74">
        <f t="shared" si="101"/>
        <v>11671.766666666668</v>
      </c>
      <c r="K74">
        <f t="shared" si="102"/>
        <v>11703.833333333336</v>
      </c>
      <c r="L74">
        <f t="shared" si="103"/>
        <v>11730.866666666667</v>
      </c>
      <c r="M74" s="2">
        <f t="shared" si="104"/>
        <v>11762.933333333334</v>
      </c>
      <c r="N74">
        <f>'Index CPR'!N74</f>
        <v>28233.7</v>
      </c>
      <c r="O74">
        <f>'Index CPR'!O74</f>
        <v>28233.7</v>
      </c>
      <c r="P74">
        <f>'Index CPR'!P74</f>
        <v>27961.75</v>
      </c>
      <c r="Q74">
        <f>'Index CPR'!Q74</f>
        <v>28103.25</v>
      </c>
      <c r="R74">
        <f t="shared" si="105"/>
        <v>27693.48333333333</v>
      </c>
      <c r="S74">
        <f t="shared" si="106"/>
        <v>27827.616666666665</v>
      </c>
      <c r="T74">
        <f t="shared" si="107"/>
        <v>27965.433333333331</v>
      </c>
      <c r="U74">
        <f t="shared" si="108"/>
        <v>28099.566666666666</v>
      </c>
      <c r="V74">
        <f t="shared" si="109"/>
        <v>28237.383333333331</v>
      </c>
      <c r="W74">
        <f t="shared" si="110"/>
        <v>28371.516666666666</v>
      </c>
      <c r="X74" s="2">
        <f t="shared" si="111"/>
        <v>28509.333333333332</v>
      </c>
    </row>
    <row r="75" spans="1:24" x14ac:dyDescent="0.3">
      <c r="A75" s="39">
        <v>43343</v>
      </c>
      <c r="B75" s="10" t="s">
        <v>26</v>
      </c>
      <c r="C75">
        <f>'Index CPR'!C75</f>
        <v>11675.85</v>
      </c>
      <c r="D75" s="17">
        <f>'Index CPR'!D75</f>
        <v>11727.65</v>
      </c>
      <c r="E75" s="17">
        <f>'Index CPR'!E75</f>
        <v>11640.1</v>
      </c>
      <c r="F75" s="17">
        <f>'Index CPR'!F75</f>
        <v>11680.5</v>
      </c>
      <c r="G75">
        <f t="shared" si="98"/>
        <v>11550.300000000001</v>
      </c>
      <c r="H75">
        <f t="shared" si="99"/>
        <v>11595.2</v>
      </c>
      <c r="I75">
        <f t="shared" si="100"/>
        <v>11637.85</v>
      </c>
      <c r="J75">
        <f t="shared" si="101"/>
        <v>11682.75</v>
      </c>
      <c r="K75">
        <f t="shared" si="102"/>
        <v>11725.4</v>
      </c>
      <c r="L75">
        <f t="shared" si="103"/>
        <v>11770.3</v>
      </c>
      <c r="M75" s="2">
        <f t="shared" si="104"/>
        <v>11812.949999999999</v>
      </c>
      <c r="N75">
        <f>'Index CPR'!N75</f>
        <v>27998</v>
      </c>
      <c r="O75">
        <f>'Index CPR'!O75</f>
        <v>28157.35</v>
      </c>
      <c r="P75">
        <f>'Index CPR'!P75</f>
        <v>27940.95</v>
      </c>
      <c r="Q75">
        <f>'Index CPR'!Q75</f>
        <v>28061.75</v>
      </c>
      <c r="R75">
        <f t="shared" si="105"/>
        <v>27732.950000000008</v>
      </c>
      <c r="S75">
        <f t="shared" si="106"/>
        <v>27836.950000000004</v>
      </c>
      <c r="T75">
        <f t="shared" si="107"/>
        <v>27949.350000000006</v>
      </c>
      <c r="U75">
        <f t="shared" si="108"/>
        <v>28053.350000000002</v>
      </c>
      <c r="V75">
        <f t="shared" si="109"/>
        <v>28165.750000000004</v>
      </c>
      <c r="W75">
        <f t="shared" si="110"/>
        <v>28269.75</v>
      </c>
      <c r="X75" s="2">
        <f t="shared" si="111"/>
        <v>28382.15</v>
      </c>
    </row>
    <row r="76" spans="1:24" x14ac:dyDescent="0.3">
      <c r="A76" s="39">
        <v>43346</v>
      </c>
      <c r="B76" s="10" t="s">
        <v>27</v>
      </c>
      <c r="C76">
        <f>'Index CPR'!C76</f>
        <v>11751.8</v>
      </c>
      <c r="D76" s="17">
        <f>'Index CPR'!D76</f>
        <v>11751.8</v>
      </c>
      <c r="E76" s="17">
        <f>'Index CPR'!E76</f>
        <v>11567.4</v>
      </c>
      <c r="F76" s="17">
        <f>'Index CPR'!F76</f>
        <v>11582.35</v>
      </c>
      <c r="G76">
        <f t="shared" ref="G76:G80" si="112">E76-2*(D76-J76)</f>
        <v>11331.499999999998</v>
      </c>
      <c r="H76">
        <f t="shared" ref="H76:H80" si="113">J76-(D76-E76)</f>
        <v>11449.449999999999</v>
      </c>
      <c r="I76">
        <f t="shared" ref="I76:I80" si="114">(2*J76)-D76</f>
        <v>11515.899999999998</v>
      </c>
      <c r="J76">
        <f t="shared" ref="J76:J80" si="115">SUM(D76:F76)/3</f>
        <v>11633.849999999999</v>
      </c>
      <c r="K76">
        <f t="shared" ref="K76:K80" si="116">(2*J76)-E76</f>
        <v>11700.299999999997</v>
      </c>
      <c r="L76">
        <f t="shared" ref="L76:L80" si="117">J76+(D76-E76)</f>
        <v>11818.249999999998</v>
      </c>
      <c r="M76" s="2">
        <f t="shared" ref="M76:M80" si="118">D76+2*(J76-E76)</f>
        <v>11884.699999999997</v>
      </c>
      <c r="N76">
        <f>'Index CPR'!N76</f>
        <v>28199.45</v>
      </c>
      <c r="O76">
        <f>'Index CPR'!O76</f>
        <v>28203.200000000001</v>
      </c>
      <c r="P76">
        <f>'Index CPR'!P76</f>
        <v>27777.4</v>
      </c>
      <c r="Q76">
        <f>'Index CPR'!Q76</f>
        <v>27819.5</v>
      </c>
      <c r="R76">
        <f t="shared" ref="R76:R80" si="119">P76-2*(O76-U76)</f>
        <v>27237.733333333337</v>
      </c>
      <c r="S76">
        <f t="shared" ref="S76:S80" si="120">U76-(O76-P76)</f>
        <v>27507.566666666669</v>
      </c>
      <c r="T76">
        <f t="shared" ref="T76:T80" si="121">(2*U76)-O76</f>
        <v>27663.533333333336</v>
      </c>
      <c r="U76">
        <f t="shared" ref="U76:U80" si="122">SUM(O76:Q76)/3</f>
        <v>27933.366666666669</v>
      </c>
      <c r="V76">
        <f t="shared" ref="V76:V80" si="123">(2*U76)-P76</f>
        <v>28089.333333333336</v>
      </c>
      <c r="W76">
        <f t="shared" ref="W76:W80" si="124">U76+(O76-P76)</f>
        <v>28359.166666666668</v>
      </c>
      <c r="X76" s="2">
        <f t="shared" ref="X76:X80" si="125">O76+2*(U76-P76)</f>
        <v>28515.133333333335</v>
      </c>
    </row>
    <row r="77" spans="1:24" x14ac:dyDescent="0.3">
      <c r="A77" s="39">
        <v>43347</v>
      </c>
      <c r="B77" s="10" t="s">
        <v>28</v>
      </c>
      <c r="C77">
        <f>'Index CPR'!C77</f>
        <v>11598.75</v>
      </c>
      <c r="D77" s="17">
        <f>'Index CPR'!D77</f>
        <v>11602.55</v>
      </c>
      <c r="E77" s="17">
        <f>'Index CPR'!E77</f>
        <v>11496.85</v>
      </c>
      <c r="F77" s="17">
        <f>'Index CPR'!F77</f>
        <v>11520.3</v>
      </c>
      <c r="G77">
        <f t="shared" si="112"/>
        <v>11371.550000000001</v>
      </c>
      <c r="H77">
        <f t="shared" si="113"/>
        <v>11434.2</v>
      </c>
      <c r="I77">
        <f t="shared" si="114"/>
        <v>11477.25</v>
      </c>
      <c r="J77">
        <f t="shared" si="115"/>
        <v>11539.9</v>
      </c>
      <c r="K77">
        <f t="shared" si="116"/>
        <v>11582.949999999999</v>
      </c>
      <c r="L77">
        <f t="shared" si="117"/>
        <v>11645.599999999999</v>
      </c>
      <c r="M77" s="2">
        <f t="shared" si="118"/>
        <v>11688.649999999998</v>
      </c>
      <c r="N77">
        <f>'Index CPR'!N77</f>
        <v>27845.55</v>
      </c>
      <c r="O77">
        <f>'Index CPR'!O77</f>
        <v>27875.15</v>
      </c>
      <c r="P77">
        <f>'Index CPR'!P77</f>
        <v>27835.85</v>
      </c>
      <c r="Q77">
        <f>'Index CPR'!Q77</f>
        <v>27430.75</v>
      </c>
      <c r="R77">
        <f t="shared" si="119"/>
        <v>27513.383333333331</v>
      </c>
      <c r="S77">
        <f t="shared" si="120"/>
        <v>27674.616666666665</v>
      </c>
      <c r="T77">
        <f t="shared" si="121"/>
        <v>27552.683333333334</v>
      </c>
      <c r="U77">
        <f t="shared" si="122"/>
        <v>27713.916666666668</v>
      </c>
      <c r="V77">
        <f t="shared" si="123"/>
        <v>27591.983333333337</v>
      </c>
      <c r="W77">
        <f t="shared" si="124"/>
        <v>27753.216666666671</v>
      </c>
      <c r="X77" s="2">
        <f t="shared" si="125"/>
        <v>27631.28333333334</v>
      </c>
    </row>
    <row r="78" spans="1:24" x14ac:dyDescent="0.3">
      <c r="A78" s="39">
        <v>43348</v>
      </c>
      <c r="B78" s="10" t="s">
        <v>29</v>
      </c>
      <c r="C78">
        <f>'Index CPR'!C78</f>
        <v>11514.85</v>
      </c>
      <c r="D78" s="17">
        <f>'Index CPR'!D78</f>
        <v>11542.65</v>
      </c>
      <c r="E78" s="17">
        <f>'Index CPR'!E78</f>
        <v>11393.85</v>
      </c>
      <c r="F78" s="17">
        <f>'Index CPR'!F78</f>
        <v>11476.95</v>
      </c>
      <c r="G78">
        <f t="shared" si="112"/>
        <v>11250.85</v>
      </c>
      <c r="H78">
        <f t="shared" si="113"/>
        <v>11322.35</v>
      </c>
      <c r="I78">
        <f t="shared" si="114"/>
        <v>11399.65</v>
      </c>
      <c r="J78">
        <f t="shared" si="115"/>
        <v>11471.15</v>
      </c>
      <c r="K78">
        <f t="shared" si="116"/>
        <v>11548.449999999999</v>
      </c>
      <c r="L78">
        <f t="shared" si="117"/>
        <v>11619.949999999999</v>
      </c>
      <c r="M78" s="2">
        <f t="shared" si="118"/>
        <v>11697.249999999998</v>
      </c>
      <c r="N78">
        <f>'Index CPR'!N78</f>
        <v>27409.3</v>
      </c>
      <c r="O78">
        <f>'Index CPR'!O78</f>
        <v>27506.3</v>
      </c>
      <c r="P78">
        <f>'Index CPR'!P78</f>
        <v>27136.05</v>
      </c>
      <c r="Q78">
        <f>'Index CPR'!Q78</f>
        <v>27376.05</v>
      </c>
      <c r="R78">
        <f t="shared" si="119"/>
        <v>26802.383333333328</v>
      </c>
      <c r="S78">
        <f t="shared" si="120"/>
        <v>26969.216666666664</v>
      </c>
      <c r="T78">
        <f t="shared" si="121"/>
        <v>27172.633333333328</v>
      </c>
      <c r="U78">
        <f t="shared" si="122"/>
        <v>27339.466666666664</v>
      </c>
      <c r="V78">
        <f t="shared" si="123"/>
        <v>27542.883333333328</v>
      </c>
      <c r="W78">
        <f t="shared" si="124"/>
        <v>27709.716666666664</v>
      </c>
      <c r="X78" s="2">
        <f t="shared" si="125"/>
        <v>27913.133333333328</v>
      </c>
    </row>
    <row r="79" spans="1:24" x14ac:dyDescent="0.3">
      <c r="A79" s="39">
        <v>43349</v>
      </c>
      <c r="B79" s="10" t="s">
        <v>30</v>
      </c>
      <c r="C79">
        <f>'Index CPR'!C79</f>
        <v>11514.15</v>
      </c>
      <c r="D79" s="17">
        <f>'Index CPR'!D79</f>
        <v>11562.25</v>
      </c>
      <c r="E79" s="17">
        <f>'Index CPR'!E79</f>
        <v>11436.05</v>
      </c>
      <c r="F79" s="17">
        <f>'Index CPR'!F79</f>
        <v>11536.9</v>
      </c>
      <c r="G79">
        <f t="shared" si="112"/>
        <v>11335.016666666663</v>
      </c>
      <c r="H79">
        <f t="shared" si="113"/>
        <v>11385.533333333331</v>
      </c>
      <c r="I79">
        <f t="shared" si="114"/>
        <v>11461.216666666664</v>
      </c>
      <c r="J79">
        <f t="shared" si="115"/>
        <v>11511.733333333332</v>
      </c>
      <c r="K79">
        <f t="shared" si="116"/>
        <v>11587.416666666664</v>
      </c>
      <c r="L79">
        <f t="shared" si="117"/>
        <v>11637.933333333332</v>
      </c>
      <c r="M79" s="2">
        <f t="shared" si="118"/>
        <v>11713.616666666665</v>
      </c>
      <c r="N79">
        <f>'Index CPR'!N79</f>
        <v>27464.25</v>
      </c>
      <c r="O79">
        <f>'Index CPR'!O79</f>
        <v>27552.799999999999</v>
      </c>
      <c r="P79">
        <f>'Index CPR'!P79</f>
        <v>27246.25</v>
      </c>
      <c r="Q79">
        <f>'Index CPR'!Q79</f>
        <v>27468.7</v>
      </c>
      <c r="R79">
        <f t="shared" si="119"/>
        <v>26985.816666666666</v>
      </c>
      <c r="S79">
        <f t="shared" si="120"/>
        <v>27116.033333333333</v>
      </c>
      <c r="T79">
        <f t="shared" si="121"/>
        <v>27292.366666666665</v>
      </c>
      <c r="U79">
        <f t="shared" si="122"/>
        <v>27422.583333333332</v>
      </c>
      <c r="V79">
        <f t="shared" si="123"/>
        <v>27598.916666666664</v>
      </c>
      <c r="W79">
        <f t="shared" si="124"/>
        <v>27729.133333333331</v>
      </c>
      <c r="X79" s="2">
        <f t="shared" si="125"/>
        <v>27905.466666666664</v>
      </c>
    </row>
    <row r="80" spans="1:24" x14ac:dyDescent="0.3">
      <c r="A80" s="39">
        <v>43350</v>
      </c>
      <c r="B80" s="10" t="s">
        <v>26</v>
      </c>
      <c r="C80">
        <f>'Index CPR'!C80</f>
        <v>11558.25</v>
      </c>
      <c r="D80" s="17">
        <f>'Index CPR'!D80</f>
        <v>11603</v>
      </c>
      <c r="E80" s="17">
        <f>'Index CPR'!E80</f>
        <v>11484.4</v>
      </c>
      <c r="F80" s="17">
        <f>'Index CPR'!F80</f>
        <v>11589.1</v>
      </c>
      <c r="G80">
        <f t="shared" si="112"/>
        <v>11396.066666666668</v>
      </c>
      <c r="H80">
        <f t="shared" si="113"/>
        <v>11440.233333333334</v>
      </c>
      <c r="I80">
        <f t="shared" si="114"/>
        <v>11514.666666666668</v>
      </c>
      <c r="J80">
        <f t="shared" si="115"/>
        <v>11558.833333333334</v>
      </c>
      <c r="K80">
        <f t="shared" si="116"/>
        <v>11633.266666666668</v>
      </c>
      <c r="L80">
        <f t="shared" si="117"/>
        <v>11677.433333333334</v>
      </c>
      <c r="M80" s="2">
        <f t="shared" si="118"/>
        <v>11751.866666666669</v>
      </c>
      <c r="N80">
        <f>'Index CPR'!N80</f>
        <v>27439.25</v>
      </c>
      <c r="O80">
        <f>'Index CPR'!O80</f>
        <v>27512.5</v>
      </c>
      <c r="P80">
        <f>'Index CPR'!P80</f>
        <v>27232.799999999999</v>
      </c>
      <c r="Q80">
        <f>'Index CPR'!Q80</f>
        <v>27481.45</v>
      </c>
      <c r="R80">
        <f t="shared" si="119"/>
        <v>27025.633333333335</v>
      </c>
      <c r="S80">
        <f t="shared" si="120"/>
        <v>27129.216666666667</v>
      </c>
      <c r="T80">
        <f t="shared" si="121"/>
        <v>27305.333333333336</v>
      </c>
      <c r="U80">
        <f t="shared" si="122"/>
        <v>27408.916666666668</v>
      </c>
      <c r="V80">
        <f t="shared" si="123"/>
        <v>27585.033333333336</v>
      </c>
      <c r="W80">
        <f t="shared" si="124"/>
        <v>27688.616666666669</v>
      </c>
      <c r="X80" s="2">
        <f t="shared" si="125"/>
        <v>27864.733333333337</v>
      </c>
    </row>
    <row r="81" spans="1:24" x14ac:dyDescent="0.3">
      <c r="A81" s="39">
        <v>43353</v>
      </c>
      <c r="B81" s="10" t="s">
        <v>27</v>
      </c>
      <c r="C81">
        <f>'Index CPR'!C81</f>
        <v>11570.25</v>
      </c>
      <c r="D81" s="17">
        <f>'Index CPR'!D81</f>
        <v>11573</v>
      </c>
      <c r="E81" s="17">
        <f>'Index CPR'!E81</f>
        <v>11427.3</v>
      </c>
      <c r="F81" s="17">
        <f>'Index CPR'!F81</f>
        <v>11438.1</v>
      </c>
      <c r="G81">
        <f t="shared" ref="G81:G84" si="126">E81-2*(D81-J81)</f>
        <v>11240.233333333334</v>
      </c>
      <c r="H81">
        <f t="shared" ref="H81:H84" si="127">J81-(D81-E81)</f>
        <v>11333.766666666666</v>
      </c>
      <c r="I81">
        <f t="shared" ref="I81:I84" si="128">(2*J81)-D81</f>
        <v>11385.933333333334</v>
      </c>
      <c r="J81">
        <f t="shared" ref="J81:J84" si="129">SUM(D81:F81)/3</f>
        <v>11479.466666666667</v>
      </c>
      <c r="K81">
        <f t="shared" ref="K81:K84" si="130">(2*J81)-E81</f>
        <v>11531.633333333335</v>
      </c>
      <c r="L81">
        <f t="shared" ref="L81:L84" si="131">J81+(D81-E81)</f>
        <v>11625.166666666668</v>
      </c>
      <c r="M81" s="2">
        <f t="shared" ref="M81:M84" si="132">D81+2*(J81-E81)</f>
        <v>11677.333333333336</v>
      </c>
      <c r="N81">
        <f>'Index CPR'!N81</f>
        <v>27395.200000000001</v>
      </c>
      <c r="O81">
        <f>'Index CPR'!O81</f>
        <v>27404.85</v>
      </c>
      <c r="P81">
        <f>'Index CPR'!P81</f>
        <v>27142.55</v>
      </c>
      <c r="Q81">
        <f>'Index CPR'!Q81</f>
        <v>27201.75</v>
      </c>
      <c r="R81">
        <f t="shared" ref="R81:R84" si="133">P81-2*(O81-U81)</f>
        <v>26832.283333333329</v>
      </c>
      <c r="S81">
        <f t="shared" ref="S81:S84" si="134">U81-(O81-P81)</f>
        <v>26987.416666666664</v>
      </c>
      <c r="T81">
        <f t="shared" ref="T81:T84" si="135">(2*U81)-O81</f>
        <v>27094.583333333328</v>
      </c>
      <c r="U81">
        <f t="shared" ref="U81:U84" si="136">SUM(O81:Q81)/3</f>
        <v>27249.716666666664</v>
      </c>
      <c r="V81">
        <f t="shared" ref="V81:V84" si="137">(2*U81)-P81</f>
        <v>27356.883333333328</v>
      </c>
      <c r="W81">
        <f t="shared" ref="W81:W84" si="138">U81+(O81-P81)</f>
        <v>27512.016666666663</v>
      </c>
      <c r="X81" s="2">
        <f t="shared" ref="X81:X84" si="139">O81+2*(U81-P81)</f>
        <v>27619.183333333327</v>
      </c>
    </row>
    <row r="82" spans="1:24" x14ac:dyDescent="0.3">
      <c r="A82" s="39">
        <v>43354</v>
      </c>
      <c r="B82" s="10" t="s">
        <v>28</v>
      </c>
      <c r="C82">
        <f>'Index CPR'!C82</f>
        <v>11476.85</v>
      </c>
      <c r="D82" s="17">
        <f>'Index CPR'!D82</f>
        <v>11479.4</v>
      </c>
      <c r="E82" s="17">
        <f>'Index CPR'!E82</f>
        <v>11274</v>
      </c>
      <c r="F82" s="17">
        <f>'Index CPR'!F82</f>
        <v>11287.5</v>
      </c>
      <c r="G82">
        <f t="shared" si="126"/>
        <v>11009.133333333335</v>
      </c>
      <c r="H82">
        <f t="shared" si="127"/>
        <v>11141.566666666668</v>
      </c>
      <c r="I82">
        <f t="shared" si="128"/>
        <v>11214.533333333335</v>
      </c>
      <c r="J82">
        <f t="shared" si="129"/>
        <v>11346.966666666667</v>
      </c>
      <c r="K82">
        <f t="shared" si="130"/>
        <v>11419.933333333334</v>
      </c>
      <c r="L82">
        <f t="shared" si="131"/>
        <v>11552.366666666667</v>
      </c>
      <c r="M82" s="2">
        <f t="shared" si="132"/>
        <v>11625.333333333334</v>
      </c>
      <c r="N82">
        <f>'Index CPR'!N82</f>
        <v>27295.200000000001</v>
      </c>
      <c r="O82">
        <f>'Index CPR'!O82</f>
        <v>27318.45</v>
      </c>
      <c r="P82">
        <f>'Index CPR'!P82</f>
        <v>26772.25</v>
      </c>
      <c r="Q82">
        <f>'Index CPR'!Q82</f>
        <v>26807.5</v>
      </c>
      <c r="R82">
        <f t="shared" si="133"/>
        <v>26067.48333333333</v>
      </c>
      <c r="S82">
        <f t="shared" si="134"/>
        <v>26419.866666666665</v>
      </c>
      <c r="T82">
        <f t="shared" si="135"/>
        <v>26613.683333333331</v>
      </c>
      <c r="U82">
        <f t="shared" si="136"/>
        <v>26966.066666666666</v>
      </c>
      <c r="V82">
        <f t="shared" si="137"/>
        <v>27159.883333333331</v>
      </c>
      <c r="W82">
        <f t="shared" si="138"/>
        <v>27512.266666666666</v>
      </c>
      <c r="X82" s="2">
        <f t="shared" si="139"/>
        <v>27706.083333333332</v>
      </c>
    </row>
    <row r="83" spans="1:24" x14ac:dyDescent="0.3">
      <c r="A83" s="39">
        <v>43355</v>
      </c>
      <c r="B83" s="10" t="s">
        <v>29</v>
      </c>
      <c r="C83">
        <f>'Index CPR'!C83</f>
        <v>11340.1</v>
      </c>
      <c r="D83" s="17">
        <f>'Index CPR'!D83</f>
        <v>11380.75</v>
      </c>
      <c r="E83" s="17">
        <f>'Index CPR'!E83</f>
        <v>11250.2</v>
      </c>
      <c r="F83" s="17">
        <f>'Index CPR'!F83</f>
        <v>11369.9</v>
      </c>
      <c r="G83">
        <f t="shared" si="126"/>
        <v>11155.933333333334</v>
      </c>
      <c r="H83">
        <f t="shared" si="127"/>
        <v>11203.066666666668</v>
      </c>
      <c r="I83">
        <f t="shared" si="128"/>
        <v>11286.483333333334</v>
      </c>
      <c r="J83">
        <f t="shared" si="129"/>
        <v>11333.616666666667</v>
      </c>
      <c r="K83">
        <f t="shared" si="130"/>
        <v>11417.033333333333</v>
      </c>
      <c r="L83">
        <f t="shared" si="131"/>
        <v>11464.166666666666</v>
      </c>
      <c r="M83" s="2">
        <f t="shared" si="132"/>
        <v>11547.583333333332</v>
      </c>
      <c r="N83">
        <f>'Index CPR'!N83</f>
        <v>26895.15</v>
      </c>
      <c r="O83">
        <f>'Index CPR'!O83</f>
        <v>26895.15</v>
      </c>
      <c r="P83">
        <f>'Index CPR'!P83</f>
        <v>26555.15</v>
      </c>
      <c r="Q83">
        <f>'Index CPR'!Q83</f>
        <v>26819.200000000001</v>
      </c>
      <c r="R83">
        <f t="shared" si="133"/>
        <v>26277.85</v>
      </c>
      <c r="S83">
        <f t="shared" si="134"/>
        <v>26416.5</v>
      </c>
      <c r="T83">
        <f t="shared" si="135"/>
        <v>26617.85</v>
      </c>
      <c r="U83">
        <f t="shared" si="136"/>
        <v>26756.5</v>
      </c>
      <c r="V83">
        <f t="shared" si="137"/>
        <v>26957.85</v>
      </c>
      <c r="W83">
        <f t="shared" si="138"/>
        <v>27096.5</v>
      </c>
      <c r="X83" s="2">
        <f t="shared" si="139"/>
        <v>27297.85</v>
      </c>
    </row>
    <row r="84" spans="1:24" x14ac:dyDescent="0.3">
      <c r="A84" s="39">
        <v>43357</v>
      </c>
      <c r="B84" s="10" t="s">
        <v>26</v>
      </c>
      <c r="C84">
        <f>'Index CPR'!C84</f>
        <v>11443.5</v>
      </c>
      <c r="D84" s="17">
        <f>'Index CPR'!D84</f>
        <v>11523.25</v>
      </c>
      <c r="E84" s="17">
        <f>'Index CPR'!E84</f>
        <v>11430.55</v>
      </c>
      <c r="F84" s="17">
        <f>'Index CPR'!F84</f>
        <v>11515.2</v>
      </c>
      <c r="G84">
        <f t="shared" si="126"/>
        <v>11363.383333333331</v>
      </c>
      <c r="H84">
        <f t="shared" si="127"/>
        <v>11396.966666666665</v>
      </c>
      <c r="I84">
        <f t="shared" si="128"/>
        <v>11456.083333333332</v>
      </c>
      <c r="J84">
        <f t="shared" si="129"/>
        <v>11489.666666666666</v>
      </c>
      <c r="K84">
        <f t="shared" si="130"/>
        <v>11548.783333333333</v>
      </c>
      <c r="L84">
        <f t="shared" si="131"/>
        <v>11582.366666666667</v>
      </c>
      <c r="M84" s="2">
        <f t="shared" si="132"/>
        <v>11641.483333333334</v>
      </c>
      <c r="N84">
        <f>'Index CPR'!N84</f>
        <v>27059.85</v>
      </c>
      <c r="O84">
        <f>'Index CPR'!O84</f>
        <v>27205.75</v>
      </c>
      <c r="P84">
        <f>'Index CPR'!P84</f>
        <v>26989.8</v>
      </c>
      <c r="Q84">
        <f>'Index CPR'!Q84</f>
        <v>27163.85</v>
      </c>
      <c r="R84">
        <f t="shared" si="133"/>
        <v>26817.899999999998</v>
      </c>
      <c r="S84">
        <f t="shared" si="134"/>
        <v>26903.85</v>
      </c>
      <c r="T84">
        <f t="shared" si="135"/>
        <v>27033.85</v>
      </c>
      <c r="U84">
        <f t="shared" si="136"/>
        <v>27119.8</v>
      </c>
      <c r="V84">
        <f t="shared" si="137"/>
        <v>27249.8</v>
      </c>
      <c r="W84">
        <f t="shared" si="138"/>
        <v>27335.75</v>
      </c>
      <c r="X84" s="2">
        <f t="shared" si="139"/>
        <v>27465.75</v>
      </c>
    </row>
    <row r="85" spans="1:24" x14ac:dyDescent="0.3">
      <c r="A85" s="39">
        <v>43360</v>
      </c>
      <c r="B85" s="10" t="s">
        <v>27</v>
      </c>
      <c r="C85">
        <f>'Index CPR'!C85</f>
        <v>11464.95</v>
      </c>
      <c r="D85" s="17">
        <f>'Index CPR'!D85</f>
        <v>11464.95</v>
      </c>
      <c r="E85" s="17">
        <f>'Index CPR'!E85</f>
        <v>11366.9</v>
      </c>
      <c r="F85" s="17">
        <f>'Index CPR'!F85</f>
        <v>11377.75</v>
      </c>
      <c r="G85">
        <f t="shared" ref="G85:G88" si="140">E85-2*(D85-J85)</f>
        <v>11243.399999999996</v>
      </c>
      <c r="H85">
        <f t="shared" ref="H85:H88" si="141">J85-(D85-E85)</f>
        <v>11305.149999999998</v>
      </c>
      <c r="I85">
        <f t="shared" ref="I85:I88" si="142">(2*J85)-D85</f>
        <v>11341.449999999997</v>
      </c>
      <c r="J85">
        <f t="shared" ref="J85:J88" si="143">SUM(D85:F85)/3</f>
        <v>11403.199999999999</v>
      </c>
      <c r="K85">
        <f t="shared" ref="K85:K88" si="144">(2*J85)-E85</f>
        <v>11439.499999999998</v>
      </c>
      <c r="L85">
        <f t="shared" ref="L85:L88" si="145">J85+(D85-E85)</f>
        <v>11501.25</v>
      </c>
      <c r="M85" s="2">
        <f t="shared" ref="M85:M88" si="146">D85+2*(J85-E85)</f>
        <v>11537.55</v>
      </c>
      <c r="N85">
        <f>'Index CPR'!N85</f>
        <v>27002.6</v>
      </c>
      <c r="O85">
        <f>'Index CPR'!O85</f>
        <v>27002.6</v>
      </c>
      <c r="P85">
        <f>'Index CPR'!P85</f>
        <v>26743.4</v>
      </c>
      <c r="Q85">
        <f>'Index CPR'!Q85</f>
        <v>26820.3</v>
      </c>
      <c r="R85">
        <f t="shared" ref="R85:R88" si="147">P85-2*(O85-U85)</f>
        <v>26449.066666666673</v>
      </c>
      <c r="S85">
        <f t="shared" ref="S85:S88" si="148">U85-(O85-P85)</f>
        <v>26596.233333333337</v>
      </c>
      <c r="T85">
        <f t="shared" ref="T85:T88" si="149">(2*U85)-O85</f>
        <v>26708.26666666667</v>
      </c>
      <c r="U85">
        <f t="shared" ref="U85:U88" si="150">SUM(O85:Q85)/3</f>
        <v>26855.433333333334</v>
      </c>
      <c r="V85">
        <f t="shared" ref="V85:V88" si="151">(2*U85)-P85</f>
        <v>26967.466666666667</v>
      </c>
      <c r="W85">
        <f t="shared" ref="W85:W88" si="152">U85+(O85-P85)</f>
        <v>27114.633333333331</v>
      </c>
      <c r="X85" s="2">
        <f t="shared" ref="X85:X88" si="153">O85+2*(U85-P85)</f>
        <v>27226.666666666664</v>
      </c>
    </row>
    <row r="86" spans="1:24" x14ac:dyDescent="0.3">
      <c r="A86" s="39">
        <v>43361</v>
      </c>
      <c r="B86" s="10" t="s">
        <v>28</v>
      </c>
      <c r="C86">
        <f>'Index CPR'!C86</f>
        <v>11381.55</v>
      </c>
      <c r="D86" s="17">
        <f>'Index CPR'!D86</f>
        <v>11411.45</v>
      </c>
      <c r="E86" s="17">
        <f>'Index CPR'!E86</f>
        <v>11268.95</v>
      </c>
      <c r="F86" s="17">
        <f>'Index CPR'!F86</f>
        <v>11278.9</v>
      </c>
      <c r="G86">
        <f t="shared" si="140"/>
        <v>11085.583333333336</v>
      </c>
      <c r="H86">
        <f t="shared" si="141"/>
        <v>11177.266666666668</v>
      </c>
      <c r="I86">
        <f t="shared" si="142"/>
        <v>11228.083333333336</v>
      </c>
      <c r="J86">
        <f t="shared" si="143"/>
        <v>11319.766666666668</v>
      </c>
      <c r="K86">
        <f t="shared" si="144"/>
        <v>11370.583333333336</v>
      </c>
      <c r="L86">
        <f t="shared" si="145"/>
        <v>11462.266666666668</v>
      </c>
      <c r="M86" s="2">
        <f t="shared" si="146"/>
        <v>11513.083333333336</v>
      </c>
      <c r="N86">
        <f>'Index CPR'!N86</f>
        <v>26757</v>
      </c>
      <c r="O86">
        <f>'Index CPR'!O86</f>
        <v>26901.05</v>
      </c>
      <c r="P86">
        <f>'Index CPR'!P86</f>
        <v>26407.45</v>
      </c>
      <c r="Q86">
        <f>'Index CPR'!Q86</f>
        <v>26441.45</v>
      </c>
      <c r="R86">
        <f t="shared" si="147"/>
        <v>25771.983333333334</v>
      </c>
      <c r="S86">
        <f t="shared" si="148"/>
        <v>26089.716666666667</v>
      </c>
      <c r="T86">
        <f t="shared" si="149"/>
        <v>26265.583333333332</v>
      </c>
      <c r="U86">
        <f t="shared" si="150"/>
        <v>26583.316666666666</v>
      </c>
      <c r="V86">
        <f t="shared" si="151"/>
        <v>26759.183333333331</v>
      </c>
      <c r="W86">
        <f t="shared" si="152"/>
        <v>27076.916666666664</v>
      </c>
      <c r="X86" s="2">
        <f t="shared" si="153"/>
        <v>27252.783333333329</v>
      </c>
    </row>
    <row r="87" spans="1:24" x14ac:dyDescent="0.3">
      <c r="A87" s="39">
        <v>43362</v>
      </c>
      <c r="B87" s="10" t="s">
        <v>29</v>
      </c>
      <c r="C87">
        <f>'Index CPR'!C87</f>
        <v>11326.65</v>
      </c>
      <c r="D87" s="17">
        <f>'Index CPR'!D87</f>
        <v>11332.05</v>
      </c>
      <c r="E87" s="17">
        <f>'Index CPR'!E87</f>
        <v>11210.9</v>
      </c>
      <c r="F87" s="17">
        <f>'Index CPR'!F87</f>
        <v>11234.35</v>
      </c>
      <c r="G87">
        <f t="shared" si="140"/>
        <v>11064.999999999998</v>
      </c>
      <c r="H87">
        <f t="shared" si="141"/>
        <v>11137.949999999999</v>
      </c>
      <c r="I87">
        <f t="shared" si="142"/>
        <v>11186.149999999998</v>
      </c>
      <c r="J87">
        <f t="shared" si="143"/>
        <v>11259.099999999999</v>
      </c>
      <c r="K87">
        <f t="shared" si="144"/>
        <v>11307.299999999997</v>
      </c>
      <c r="L87">
        <f t="shared" si="145"/>
        <v>11380.249999999998</v>
      </c>
      <c r="M87" s="2">
        <f t="shared" si="146"/>
        <v>11428.449999999997</v>
      </c>
      <c r="N87">
        <f>'Index CPR'!N87</f>
        <v>26532</v>
      </c>
      <c r="O87">
        <f>'Index CPR'!O87</f>
        <v>26611.599999999999</v>
      </c>
      <c r="P87">
        <f>'Index CPR'!P87</f>
        <v>26235.7</v>
      </c>
      <c r="Q87">
        <f>'Index CPR'!Q87</f>
        <v>26277.35</v>
      </c>
      <c r="R87">
        <f t="shared" si="147"/>
        <v>25762.266666666666</v>
      </c>
      <c r="S87">
        <f t="shared" si="148"/>
        <v>25998.983333333334</v>
      </c>
      <c r="T87">
        <f t="shared" si="149"/>
        <v>26138.166666666664</v>
      </c>
      <c r="U87">
        <f t="shared" si="150"/>
        <v>26374.883333333331</v>
      </c>
      <c r="V87">
        <f t="shared" si="151"/>
        <v>26514.066666666662</v>
      </c>
      <c r="W87">
        <f t="shared" si="152"/>
        <v>26750.783333333329</v>
      </c>
      <c r="X87" s="2">
        <f t="shared" si="153"/>
        <v>26889.96666666666</v>
      </c>
    </row>
    <row r="88" spans="1:24" x14ac:dyDescent="0.3">
      <c r="A88" s="39">
        <v>43364</v>
      </c>
      <c r="B88" s="10" t="s">
        <v>26</v>
      </c>
      <c r="C88">
        <f>'Index CPR'!C88</f>
        <v>11271.3</v>
      </c>
      <c r="D88" s="17">
        <f>'Index CPR'!D88</f>
        <v>11346.8</v>
      </c>
      <c r="E88" s="17">
        <f>'Index CPR'!E88</f>
        <v>10866.45</v>
      </c>
      <c r="F88" s="17">
        <f>'Index CPR'!F88</f>
        <v>11143.1</v>
      </c>
      <c r="G88">
        <f t="shared" si="140"/>
        <v>10410.416666666668</v>
      </c>
      <c r="H88">
        <f t="shared" si="141"/>
        <v>10638.433333333334</v>
      </c>
      <c r="I88">
        <f t="shared" si="142"/>
        <v>10890.766666666666</v>
      </c>
      <c r="J88">
        <f t="shared" si="143"/>
        <v>11118.783333333333</v>
      </c>
      <c r="K88">
        <f t="shared" si="144"/>
        <v>11371.116666666665</v>
      </c>
      <c r="L88">
        <f t="shared" si="145"/>
        <v>11599.133333333331</v>
      </c>
      <c r="M88" s="2">
        <f t="shared" si="146"/>
        <v>11851.466666666664</v>
      </c>
      <c r="N88">
        <f>'Index CPR'!N88</f>
        <v>26331.05</v>
      </c>
      <c r="O88">
        <f>'Index CPR'!O88</f>
        <v>26490.400000000001</v>
      </c>
      <c r="P88">
        <f>'Index CPR'!P88</f>
        <v>25053.35</v>
      </c>
      <c r="Q88">
        <f>'Index CPR'!Q88</f>
        <v>25596.9</v>
      </c>
      <c r="R88">
        <f t="shared" si="147"/>
        <v>23499.649999999994</v>
      </c>
      <c r="S88">
        <f t="shared" si="148"/>
        <v>24276.499999999996</v>
      </c>
      <c r="T88">
        <f t="shared" si="149"/>
        <v>24936.699999999997</v>
      </c>
      <c r="U88">
        <f t="shared" si="150"/>
        <v>25713.55</v>
      </c>
      <c r="V88">
        <f t="shared" si="151"/>
        <v>26373.75</v>
      </c>
      <c r="W88">
        <f t="shared" si="152"/>
        <v>27150.600000000002</v>
      </c>
      <c r="X88" s="2">
        <f t="shared" si="153"/>
        <v>27810.800000000003</v>
      </c>
    </row>
    <row r="89" spans="1:24" x14ac:dyDescent="0.3">
      <c r="A89" s="39">
        <v>43367</v>
      </c>
      <c r="B89" s="10" t="s">
        <v>27</v>
      </c>
      <c r="C89">
        <f>'Index CPR'!C89</f>
        <v>11164.4</v>
      </c>
      <c r="D89" s="17">
        <f>'Index CPR'!D89</f>
        <v>11170.15</v>
      </c>
      <c r="E89" s="17">
        <f>'Index CPR'!E89</f>
        <v>10943.6</v>
      </c>
      <c r="F89" s="17">
        <f>'Index CPR'!F89</f>
        <v>10967.4</v>
      </c>
      <c r="G89">
        <f t="shared" ref="G89" si="154">E89-2*(D89-J89)</f>
        <v>10657.400000000003</v>
      </c>
      <c r="H89">
        <f t="shared" ref="H89" si="155">J89-(D89-E89)</f>
        <v>10800.500000000002</v>
      </c>
      <c r="I89">
        <f t="shared" ref="I89" si="156">(2*J89)-D89</f>
        <v>10883.950000000003</v>
      </c>
      <c r="J89">
        <f t="shared" ref="J89" si="157">SUM(D89:F89)/3</f>
        <v>11027.050000000001</v>
      </c>
      <c r="K89">
        <f t="shared" ref="K89" si="158">(2*J89)-E89</f>
        <v>11110.500000000002</v>
      </c>
      <c r="L89">
        <f t="shared" ref="L89" si="159">J89+(D89-E89)</f>
        <v>11253.6</v>
      </c>
      <c r="M89" s="2">
        <f t="shared" ref="M89" si="160">D89+2*(J89-E89)</f>
        <v>11337.050000000001</v>
      </c>
      <c r="N89">
        <f>'Index CPR'!N89</f>
        <v>25645.05</v>
      </c>
      <c r="O89">
        <f>'Index CPR'!O89</f>
        <v>25649.7</v>
      </c>
      <c r="P89">
        <f>'Index CPR'!P89</f>
        <v>24904.5</v>
      </c>
      <c r="Q89">
        <f>'Index CPR'!Q89</f>
        <v>24970.35</v>
      </c>
      <c r="R89">
        <f t="shared" ref="R89" si="161">P89-2*(O89-U89)</f>
        <v>23954.799999999988</v>
      </c>
      <c r="S89">
        <f t="shared" ref="S89" si="162">U89-(O89-P89)</f>
        <v>24429.649999999994</v>
      </c>
      <c r="T89">
        <f t="shared" ref="T89" si="163">(2*U89)-O89</f>
        <v>24699.999999999989</v>
      </c>
      <c r="U89">
        <f t="shared" ref="U89" si="164">SUM(O89:Q89)/3</f>
        <v>25174.849999999995</v>
      </c>
      <c r="V89">
        <f t="shared" ref="V89" si="165">(2*U89)-P89</f>
        <v>25445.19999999999</v>
      </c>
      <c r="W89">
        <f t="shared" ref="W89" si="166">U89+(O89-P89)</f>
        <v>25920.049999999996</v>
      </c>
      <c r="X89" s="2">
        <f t="shared" ref="X89" si="167">O89+2*(U89-P89)</f>
        <v>26190.399999999991</v>
      </c>
    </row>
    <row r="90" spans="1:24" x14ac:dyDescent="0.3">
      <c r="A90" s="39">
        <v>43368</v>
      </c>
      <c r="B90" s="10" t="s">
        <v>28</v>
      </c>
      <c r="C90">
        <f>'Index CPR'!C90</f>
        <v>10969.95</v>
      </c>
      <c r="D90" s="17">
        <f>'Index CPR'!D90</f>
        <v>11080.6</v>
      </c>
      <c r="E90" s="17">
        <f>'Index CPR'!E90</f>
        <v>10882.85</v>
      </c>
      <c r="F90" s="17">
        <f>'Index CPR'!F90</f>
        <v>11067.45</v>
      </c>
      <c r="G90">
        <f t="shared" ref="G90:G93" si="168">E90-2*(D90-J90)</f>
        <v>10742.250000000002</v>
      </c>
      <c r="H90">
        <f t="shared" ref="H90:H93" si="169">J90-(D90-E90)</f>
        <v>10812.550000000001</v>
      </c>
      <c r="I90">
        <f t="shared" ref="I90:I93" si="170">(2*J90)-D90</f>
        <v>10940.000000000002</v>
      </c>
      <c r="J90">
        <f t="shared" ref="J90:J93" si="171">SUM(D90:F90)/3</f>
        <v>11010.300000000001</v>
      </c>
      <c r="K90">
        <f t="shared" ref="K90:K93" si="172">(2*J90)-E90</f>
        <v>11137.750000000002</v>
      </c>
      <c r="L90">
        <f t="shared" ref="L90:L93" si="173">J90+(D90-E90)</f>
        <v>11208.050000000001</v>
      </c>
      <c r="M90" s="2">
        <f t="shared" ref="M90:M93" si="174">D90+2*(J90-E90)</f>
        <v>11335.500000000002</v>
      </c>
      <c r="N90">
        <f>'Index CPR'!N90</f>
        <v>24947.7</v>
      </c>
      <c r="O90">
        <f>'Index CPR'!O90</f>
        <v>25406.95</v>
      </c>
      <c r="P90">
        <f>'Index CPR'!P90</f>
        <v>24678.25</v>
      </c>
      <c r="Q90">
        <f>'Index CPR'!Q90</f>
        <v>25330.35</v>
      </c>
      <c r="R90">
        <f t="shared" ref="R90:R93" si="175">P90-2*(O90-U90)</f>
        <v>24141.383333333324</v>
      </c>
      <c r="S90">
        <f t="shared" ref="S90:S93" si="176">U90-(O90-P90)</f>
        <v>24409.816666666662</v>
      </c>
      <c r="T90">
        <f t="shared" ref="T90:T93" si="177">(2*U90)-O90</f>
        <v>24870.083333333325</v>
      </c>
      <c r="U90">
        <f t="shared" ref="U90:U93" si="178">SUM(O90:Q90)/3</f>
        <v>25138.516666666663</v>
      </c>
      <c r="V90">
        <f t="shared" ref="V90:V93" si="179">(2*U90)-P90</f>
        <v>25598.783333333326</v>
      </c>
      <c r="W90">
        <f t="shared" ref="W90:W93" si="180">U90+(O90-P90)</f>
        <v>25867.216666666664</v>
      </c>
      <c r="X90" s="2">
        <f t="shared" ref="X90:X93" si="181">O90+2*(U90-P90)</f>
        <v>26327.483333333326</v>
      </c>
    </row>
    <row r="91" spans="1:24" x14ac:dyDescent="0.3">
      <c r="A91" s="39">
        <v>43369</v>
      </c>
      <c r="B91" s="10" t="s">
        <v>29</v>
      </c>
      <c r="C91">
        <f>'Index CPR'!C91</f>
        <v>11145.55</v>
      </c>
      <c r="D91" s="17">
        <f>'Index CPR'!D91</f>
        <v>11145.55</v>
      </c>
      <c r="E91" s="17">
        <f>'Index CPR'!E91</f>
        <v>10993.05</v>
      </c>
      <c r="F91" s="17">
        <f>'Index CPR'!F91</f>
        <v>11053.8</v>
      </c>
      <c r="G91">
        <f t="shared" si="168"/>
        <v>10830.216666666664</v>
      </c>
      <c r="H91">
        <f t="shared" si="169"/>
        <v>10911.633333333331</v>
      </c>
      <c r="I91">
        <f t="shared" si="170"/>
        <v>10982.716666666664</v>
      </c>
      <c r="J91">
        <f t="shared" si="171"/>
        <v>11064.133333333331</v>
      </c>
      <c r="K91">
        <f t="shared" si="172"/>
        <v>11135.216666666664</v>
      </c>
      <c r="L91">
        <f t="shared" si="173"/>
        <v>11216.633333333331</v>
      </c>
      <c r="M91" s="2">
        <f t="shared" si="174"/>
        <v>11287.716666666664</v>
      </c>
      <c r="N91">
        <f>'Index CPR'!N91</f>
        <v>25525.1</v>
      </c>
      <c r="O91">
        <f>'Index CPR'!O91</f>
        <v>25525.1</v>
      </c>
      <c r="P91">
        <f>'Index CPR'!P91</f>
        <v>25197.35</v>
      </c>
      <c r="Q91">
        <f>'Index CPR'!Q91</f>
        <v>25376.3</v>
      </c>
      <c r="R91">
        <f t="shared" si="175"/>
        <v>24879.65</v>
      </c>
      <c r="S91">
        <f t="shared" si="176"/>
        <v>25038.5</v>
      </c>
      <c r="T91">
        <f t="shared" si="177"/>
        <v>25207.4</v>
      </c>
      <c r="U91">
        <f t="shared" si="178"/>
        <v>25366.25</v>
      </c>
      <c r="V91">
        <f t="shared" si="179"/>
        <v>25535.15</v>
      </c>
      <c r="W91">
        <f t="shared" si="180"/>
        <v>25694</v>
      </c>
      <c r="X91" s="2">
        <f t="shared" si="181"/>
        <v>25862.9</v>
      </c>
    </row>
    <row r="92" spans="1:24" x14ac:dyDescent="0.3">
      <c r="A92" s="39">
        <v>43370</v>
      </c>
      <c r="B92" s="10" t="s">
        <v>30</v>
      </c>
      <c r="C92">
        <f>'Index CPR'!C92</f>
        <v>11079.8</v>
      </c>
      <c r="D92" s="17">
        <f>'Index CPR'!D92</f>
        <v>11089.45</v>
      </c>
      <c r="E92" s="17">
        <f>'Index CPR'!E92</f>
        <v>10953.35</v>
      </c>
      <c r="F92" s="17">
        <f>'Index CPR'!F92</f>
        <v>10977.55</v>
      </c>
      <c r="G92">
        <f t="shared" si="168"/>
        <v>10788.016666666668</v>
      </c>
      <c r="H92">
        <f t="shared" si="169"/>
        <v>10870.683333333334</v>
      </c>
      <c r="I92">
        <f t="shared" si="170"/>
        <v>10924.116666666669</v>
      </c>
      <c r="J92">
        <f t="shared" si="171"/>
        <v>11006.783333333335</v>
      </c>
      <c r="K92">
        <f t="shared" si="172"/>
        <v>11060.216666666669</v>
      </c>
      <c r="L92">
        <f t="shared" si="173"/>
        <v>11142.883333333335</v>
      </c>
      <c r="M92" s="2">
        <f t="shared" si="174"/>
        <v>11196.316666666669</v>
      </c>
      <c r="N92">
        <f>'Index CPR'!N92</f>
        <v>25442.1</v>
      </c>
      <c r="O92">
        <f>'Index CPR'!O92</f>
        <v>25452.5</v>
      </c>
      <c r="P92">
        <f>'Index CPR'!P92</f>
        <v>25007.05</v>
      </c>
      <c r="Q92">
        <f>'Index CPR'!Q92</f>
        <v>25042.15</v>
      </c>
      <c r="R92">
        <f t="shared" si="175"/>
        <v>24436.516666666674</v>
      </c>
      <c r="S92">
        <f t="shared" si="176"/>
        <v>24721.783333333336</v>
      </c>
      <c r="T92">
        <f t="shared" si="177"/>
        <v>24881.966666666674</v>
      </c>
      <c r="U92">
        <f t="shared" si="178"/>
        <v>25167.233333333337</v>
      </c>
      <c r="V92">
        <f t="shared" si="179"/>
        <v>25327.416666666675</v>
      </c>
      <c r="W92">
        <f t="shared" si="180"/>
        <v>25612.683333333338</v>
      </c>
      <c r="X92" s="2">
        <f t="shared" si="181"/>
        <v>25772.866666666676</v>
      </c>
    </row>
    <row r="93" spans="1:24" x14ac:dyDescent="0.3">
      <c r="A93" s="39">
        <v>43371</v>
      </c>
      <c r="B93" s="10" t="s">
        <v>26</v>
      </c>
      <c r="C93">
        <f>'Index CPR'!C93</f>
        <v>11008.1</v>
      </c>
      <c r="D93" s="17">
        <f>'Index CPR'!D93</f>
        <v>11034.1</v>
      </c>
      <c r="E93" s="17">
        <f>'Index CPR'!E93</f>
        <v>10850.3</v>
      </c>
      <c r="F93" s="17">
        <f>'Index CPR'!F93</f>
        <v>10930.45</v>
      </c>
      <c r="G93">
        <f t="shared" si="168"/>
        <v>10658.666666666668</v>
      </c>
      <c r="H93">
        <f t="shared" si="169"/>
        <v>10754.483333333334</v>
      </c>
      <c r="I93">
        <f t="shared" si="170"/>
        <v>10842.466666666669</v>
      </c>
      <c r="J93">
        <f t="shared" si="171"/>
        <v>10938.283333333335</v>
      </c>
      <c r="K93">
        <f t="shared" si="172"/>
        <v>11026.26666666667</v>
      </c>
      <c r="L93">
        <f t="shared" si="173"/>
        <v>11122.083333333336</v>
      </c>
      <c r="M93" s="2">
        <f t="shared" si="174"/>
        <v>11210.066666666671</v>
      </c>
      <c r="N93">
        <f>'Index CPR'!N93</f>
        <v>25135.8</v>
      </c>
      <c r="O93">
        <f>'Index CPR'!O93</f>
        <v>25354.7</v>
      </c>
      <c r="P93">
        <f>'Index CPR'!P93</f>
        <v>24919.25</v>
      </c>
      <c r="Q93">
        <f>'Index CPR'!Q93</f>
        <v>25119.85</v>
      </c>
      <c r="R93">
        <f t="shared" si="175"/>
        <v>24472.383333333324</v>
      </c>
      <c r="S93">
        <f t="shared" si="176"/>
        <v>24695.816666666662</v>
      </c>
      <c r="T93">
        <f t="shared" si="177"/>
        <v>24907.833333333325</v>
      </c>
      <c r="U93">
        <f t="shared" si="178"/>
        <v>25131.266666666663</v>
      </c>
      <c r="V93">
        <f t="shared" si="179"/>
        <v>25343.283333333326</v>
      </c>
      <c r="W93">
        <f t="shared" si="180"/>
        <v>25566.716666666664</v>
      </c>
      <c r="X93" s="2">
        <f t="shared" si="181"/>
        <v>25778.733333333326</v>
      </c>
    </row>
    <row r="94" spans="1:24" x14ac:dyDescent="0.3">
      <c r="A94" s="40">
        <v>43374</v>
      </c>
      <c r="B94" s="10" t="s">
        <v>27</v>
      </c>
      <c r="C94">
        <f>'Index CPR'!C94</f>
        <v>10930.9</v>
      </c>
      <c r="D94" s="17">
        <f>'Index CPR'!D94</f>
        <v>11035.65</v>
      </c>
      <c r="E94" s="17">
        <f>'Index CPR'!E94</f>
        <v>10821.55</v>
      </c>
      <c r="F94" s="17">
        <f>'Index CPR'!F94</f>
        <v>11008.3</v>
      </c>
      <c r="G94">
        <f t="shared" ref="G94:G98" si="182">E94-2*(D94-J94)</f>
        <v>10660.583333333332</v>
      </c>
      <c r="H94">
        <f t="shared" ref="H94:H98" si="183">J94-(D94-E94)</f>
        <v>10741.066666666666</v>
      </c>
      <c r="I94">
        <f t="shared" ref="I94:I98" si="184">(2*J94)-D94</f>
        <v>10874.683333333332</v>
      </c>
      <c r="J94">
        <f t="shared" ref="J94:J98" si="185">SUM(D94:F94)/3</f>
        <v>10955.166666666666</v>
      </c>
      <c r="K94">
        <f t="shared" ref="K94:K98" si="186">(2*J94)-E94</f>
        <v>11088.783333333333</v>
      </c>
      <c r="L94">
        <f t="shared" ref="L94:L98" si="187">J94+(D94-E94)</f>
        <v>11169.266666666666</v>
      </c>
      <c r="M94" s="2">
        <f t="shared" ref="M94:M98" si="188">D94+2*(J94-E94)</f>
        <v>11302.883333333333</v>
      </c>
      <c r="N94">
        <f>'Index CPR'!N94</f>
        <v>24943.9</v>
      </c>
      <c r="O94">
        <f>'Index CPR'!O94</f>
        <v>25412.15</v>
      </c>
      <c r="P94">
        <f>'Index CPR'!P94</f>
        <v>24707.65</v>
      </c>
      <c r="Q94">
        <f>'Index CPR'!Q94</f>
        <v>25367</v>
      </c>
      <c r="R94">
        <f t="shared" ref="R94:R98" si="189">P94-2*(O94-U94)</f>
        <v>24207.883333333331</v>
      </c>
      <c r="S94">
        <f t="shared" ref="S94:S98" si="190">U94-(O94-P94)</f>
        <v>24457.766666666666</v>
      </c>
      <c r="T94">
        <f t="shared" ref="T94:T98" si="191">(2*U94)-O94</f>
        <v>24912.383333333331</v>
      </c>
      <c r="U94">
        <f t="shared" ref="U94:U98" si="192">SUM(O94:Q94)/3</f>
        <v>25162.266666666666</v>
      </c>
      <c r="V94">
        <f t="shared" ref="V94:V98" si="193">(2*U94)-P94</f>
        <v>25616.883333333331</v>
      </c>
      <c r="W94">
        <f t="shared" ref="W94:W98" si="194">U94+(O94-P94)</f>
        <v>25866.766666666666</v>
      </c>
      <c r="X94" s="2">
        <f t="shared" ref="X94:X98" si="195">O94+2*(U94-P94)</f>
        <v>26321.383333333331</v>
      </c>
    </row>
    <row r="95" spans="1:24" x14ac:dyDescent="0.3">
      <c r="A95" s="40">
        <v>43376</v>
      </c>
      <c r="B95" s="10" t="s">
        <v>29</v>
      </c>
      <c r="C95">
        <f>'Index CPR'!C95</f>
        <v>10982.7</v>
      </c>
      <c r="D95" s="17">
        <f>'Index CPR'!D95</f>
        <v>10989.05</v>
      </c>
      <c r="E95" s="17">
        <f>'Index CPR'!E95</f>
        <v>10843.75</v>
      </c>
      <c r="F95" s="17">
        <f>'Index CPR'!F95</f>
        <v>10858.25</v>
      </c>
      <c r="G95">
        <f t="shared" si="182"/>
        <v>10659.683333333334</v>
      </c>
      <c r="H95">
        <f t="shared" si="183"/>
        <v>10751.716666666667</v>
      </c>
      <c r="I95">
        <f t="shared" si="184"/>
        <v>10804.983333333334</v>
      </c>
      <c r="J95">
        <f t="shared" si="185"/>
        <v>10897.016666666666</v>
      </c>
      <c r="K95">
        <f t="shared" si="186"/>
        <v>10950.283333333333</v>
      </c>
      <c r="L95">
        <f t="shared" si="187"/>
        <v>11042.316666666666</v>
      </c>
      <c r="M95" s="2">
        <f t="shared" si="188"/>
        <v>11095.583333333332</v>
      </c>
      <c r="N95">
        <f>'Index CPR'!N95</f>
        <v>25290.55</v>
      </c>
      <c r="O95">
        <f>'Index CPR'!O95</f>
        <v>25470.05</v>
      </c>
      <c r="P95">
        <f>'Index CPR'!P95</f>
        <v>25026.35</v>
      </c>
      <c r="Q95">
        <f>'Index CPR'!Q95</f>
        <v>25069.9</v>
      </c>
      <c r="R95">
        <f t="shared" si="189"/>
        <v>24463.783333333326</v>
      </c>
      <c r="S95">
        <f t="shared" si="190"/>
        <v>24745.066666666662</v>
      </c>
      <c r="T95">
        <f t="shared" si="191"/>
        <v>24907.483333333326</v>
      </c>
      <c r="U95">
        <f t="shared" si="192"/>
        <v>25188.766666666663</v>
      </c>
      <c r="V95">
        <f t="shared" si="193"/>
        <v>25351.183333333327</v>
      </c>
      <c r="W95">
        <f t="shared" si="194"/>
        <v>25632.466666666664</v>
      </c>
      <c r="X95" s="2">
        <f t="shared" si="195"/>
        <v>25794.883333333328</v>
      </c>
    </row>
    <row r="96" spans="1:24" x14ac:dyDescent="0.3">
      <c r="A96" s="40">
        <v>43377</v>
      </c>
      <c r="B96" s="10" t="s">
        <v>30</v>
      </c>
      <c r="C96">
        <f>'Index CPR'!C96</f>
        <v>10754.7</v>
      </c>
      <c r="D96" s="17">
        <f>'Index CPR'!D96</f>
        <v>10754.7</v>
      </c>
      <c r="E96" s="17">
        <f>'Index CPR'!E96</f>
        <v>10547.25</v>
      </c>
      <c r="F96" s="17">
        <f>'Index CPR'!F96</f>
        <v>10599.25</v>
      </c>
      <c r="G96">
        <f t="shared" si="182"/>
        <v>10305.316666666666</v>
      </c>
      <c r="H96">
        <f t="shared" si="183"/>
        <v>10426.283333333333</v>
      </c>
      <c r="I96">
        <f t="shared" si="184"/>
        <v>10512.766666666666</v>
      </c>
      <c r="J96">
        <f t="shared" si="185"/>
        <v>10633.733333333334</v>
      </c>
      <c r="K96">
        <f t="shared" si="186"/>
        <v>10720.216666666667</v>
      </c>
      <c r="L96">
        <f t="shared" si="187"/>
        <v>10841.183333333334</v>
      </c>
      <c r="M96" s="2">
        <f t="shared" si="188"/>
        <v>10927.666666666668</v>
      </c>
      <c r="N96">
        <f>'Index CPR'!N96</f>
        <v>24735.15</v>
      </c>
      <c r="O96">
        <f>'Index CPR'!O96</f>
        <v>24893.4</v>
      </c>
      <c r="P96">
        <f>'Index CPR'!P96</f>
        <v>24501.05</v>
      </c>
      <c r="Q96">
        <f>'Index CPR'!Q96</f>
        <v>24819.3</v>
      </c>
      <c r="R96">
        <f t="shared" si="189"/>
        <v>24190.083333333332</v>
      </c>
      <c r="S96">
        <f t="shared" si="190"/>
        <v>24345.566666666666</v>
      </c>
      <c r="T96">
        <f t="shared" si="191"/>
        <v>24582.433333333334</v>
      </c>
      <c r="U96">
        <f t="shared" si="192"/>
        <v>24737.916666666668</v>
      </c>
      <c r="V96">
        <f t="shared" si="193"/>
        <v>24974.783333333336</v>
      </c>
      <c r="W96">
        <f t="shared" si="194"/>
        <v>25130.26666666667</v>
      </c>
      <c r="X96" s="2">
        <f t="shared" si="195"/>
        <v>25367.133333333339</v>
      </c>
    </row>
    <row r="97" spans="1:24" x14ac:dyDescent="0.3">
      <c r="A97" s="40">
        <v>43378</v>
      </c>
      <c r="B97" s="10" t="s">
        <v>26</v>
      </c>
      <c r="C97">
        <f>'Index CPR'!C97</f>
        <v>10514.1</v>
      </c>
      <c r="D97" s="17">
        <f>'Index CPR'!D97</f>
        <v>10540.65</v>
      </c>
      <c r="E97" s="17">
        <f>'Index CPR'!E97</f>
        <v>10261.9</v>
      </c>
      <c r="F97" s="17">
        <f>'Index CPR'!F97</f>
        <v>10316.450000000001</v>
      </c>
      <c r="G97">
        <f t="shared" si="182"/>
        <v>9926.6</v>
      </c>
      <c r="H97">
        <f t="shared" si="183"/>
        <v>10094.25</v>
      </c>
      <c r="I97">
        <f t="shared" si="184"/>
        <v>10205.35</v>
      </c>
      <c r="J97">
        <f t="shared" si="185"/>
        <v>10373</v>
      </c>
      <c r="K97">
        <f t="shared" si="186"/>
        <v>10484.1</v>
      </c>
      <c r="L97">
        <f t="shared" si="187"/>
        <v>10651.75</v>
      </c>
      <c r="M97" s="2">
        <f t="shared" si="188"/>
        <v>10762.85</v>
      </c>
      <c r="N97">
        <f>'Index CPR'!N97</f>
        <v>24741.65</v>
      </c>
      <c r="O97">
        <f>'Index CPR'!O97</f>
        <v>25080.2</v>
      </c>
      <c r="P97">
        <f>'Index CPR'!P97</f>
        <v>24250.65</v>
      </c>
      <c r="Q97">
        <f>'Index CPR'!Q97</f>
        <v>24443.45</v>
      </c>
      <c r="R97">
        <f t="shared" si="189"/>
        <v>23273.116666666669</v>
      </c>
      <c r="S97">
        <f t="shared" si="190"/>
        <v>23761.883333333335</v>
      </c>
      <c r="T97">
        <f t="shared" si="191"/>
        <v>24102.666666666668</v>
      </c>
      <c r="U97">
        <f t="shared" si="192"/>
        <v>24591.433333333334</v>
      </c>
      <c r="V97">
        <f t="shared" si="193"/>
        <v>24932.216666666667</v>
      </c>
      <c r="W97">
        <f t="shared" si="194"/>
        <v>25420.983333333334</v>
      </c>
      <c r="X97" s="2">
        <f t="shared" si="195"/>
        <v>25761.766666666666</v>
      </c>
    </row>
    <row r="98" spans="1:24" x14ac:dyDescent="0.3">
      <c r="A98" s="40">
        <v>43381</v>
      </c>
      <c r="B98" s="10" t="s">
        <v>27</v>
      </c>
      <c r="C98">
        <f>'Index CPR'!C98</f>
        <v>10310.15</v>
      </c>
      <c r="D98" s="17">
        <f>'Index CPR'!D98</f>
        <v>10398.35</v>
      </c>
      <c r="E98" s="17">
        <f>'Index CPR'!E98</f>
        <v>10198.4</v>
      </c>
      <c r="F98" s="17">
        <f>'Index CPR'!F98</f>
        <v>10348.049999999999</v>
      </c>
      <c r="G98">
        <f t="shared" si="182"/>
        <v>10031.566666666664</v>
      </c>
      <c r="H98">
        <f t="shared" si="183"/>
        <v>10114.983333333332</v>
      </c>
      <c r="I98">
        <f t="shared" si="184"/>
        <v>10231.516666666665</v>
      </c>
      <c r="J98">
        <f t="shared" si="185"/>
        <v>10314.933333333332</v>
      </c>
      <c r="K98">
        <f t="shared" si="186"/>
        <v>10431.466666666665</v>
      </c>
      <c r="L98">
        <f t="shared" si="187"/>
        <v>10514.883333333333</v>
      </c>
      <c r="M98" s="2">
        <f t="shared" si="188"/>
        <v>10631.416666666666</v>
      </c>
      <c r="N98">
        <f>'Index CPR'!N98</f>
        <v>24470.75</v>
      </c>
      <c r="O98">
        <f>'Index CPR'!O98</f>
        <v>24745.35</v>
      </c>
      <c r="P98">
        <f>'Index CPR'!P98</f>
        <v>24240.05</v>
      </c>
      <c r="Q98">
        <f>'Index CPR'!Q98</f>
        <v>24618.35</v>
      </c>
      <c r="R98">
        <f t="shared" si="189"/>
        <v>23818.516666666666</v>
      </c>
      <c r="S98">
        <f t="shared" si="190"/>
        <v>24029.283333333333</v>
      </c>
      <c r="T98">
        <f t="shared" si="191"/>
        <v>24323.816666666666</v>
      </c>
      <c r="U98">
        <f t="shared" si="192"/>
        <v>24534.583333333332</v>
      </c>
      <c r="V98">
        <f t="shared" si="193"/>
        <v>24829.116666666665</v>
      </c>
      <c r="W98">
        <f t="shared" si="194"/>
        <v>25039.883333333331</v>
      </c>
      <c r="X98" s="2">
        <f t="shared" si="195"/>
        <v>25334.416666666664</v>
      </c>
    </row>
    <row r="99" spans="1:24" x14ac:dyDescent="0.3">
      <c r="A99" s="40">
        <v>43382</v>
      </c>
      <c r="B99" s="10" t="s">
        <v>28</v>
      </c>
      <c r="C99">
        <f>'Index CPR'!C99</f>
        <v>10390.299999999999</v>
      </c>
      <c r="D99" s="17">
        <f>'Index CPR'!D99</f>
        <v>10397.6</v>
      </c>
      <c r="E99" s="17">
        <f>'Index CPR'!E99</f>
        <v>10279.35</v>
      </c>
      <c r="F99" s="17">
        <f>'Index CPR'!F99</f>
        <v>10301.049999999999</v>
      </c>
      <c r="G99">
        <f t="shared" ref="G99:G102" si="196">E99-2*(D99-J99)</f>
        <v>10136.15</v>
      </c>
      <c r="H99">
        <f t="shared" ref="H99:H102" si="197">J99-(D99-E99)</f>
        <v>10207.75</v>
      </c>
      <c r="I99">
        <f t="shared" ref="I99:I102" si="198">(2*J99)-D99</f>
        <v>10254.4</v>
      </c>
      <c r="J99">
        <f t="shared" ref="J99:J102" si="199">SUM(D99:F99)/3</f>
        <v>10326</v>
      </c>
      <c r="K99">
        <f t="shared" ref="K99:K102" si="200">(2*J99)-E99</f>
        <v>10372.65</v>
      </c>
      <c r="L99">
        <f t="shared" ref="L99:L102" si="201">J99+(D99-E99)</f>
        <v>10444.25</v>
      </c>
      <c r="M99" s="2">
        <f t="shared" ref="M99:M102" si="202">D99+2*(J99-E99)</f>
        <v>10490.9</v>
      </c>
      <c r="N99">
        <f>'Index CPR'!N99</f>
        <v>24703.65</v>
      </c>
      <c r="O99">
        <f>'Index CPR'!O99</f>
        <v>24759.9</v>
      </c>
      <c r="P99">
        <f>'Index CPR'!P99</f>
        <v>24464.9</v>
      </c>
      <c r="Q99">
        <f>'Index CPR'!Q99</f>
        <v>24527.65</v>
      </c>
      <c r="R99">
        <f t="shared" ref="R99:R102" si="203">P99-2*(O99-U99)</f>
        <v>24113.400000000009</v>
      </c>
      <c r="S99">
        <f t="shared" ref="S99:S102" si="204">U99-(O99-P99)</f>
        <v>24289.150000000005</v>
      </c>
      <c r="T99">
        <f t="shared" ref="T99:T102" si="205">(2*U99)-O99</f>
        <v>24408.400000000009</v>
      </c>
      <c r="U99">
        <f t="shared" ref="U99:U102" si="206">SUM(O99:Q99)/3</f>
        <v>24584.150000000005</v>
      </c>
      <c r="V99">
        <f t="shared" ref="V99:V102" si="207">(2*U99)-P99</f>
        <v>24703.400000000009</v>
      </c>
      <c r="W99">
        <f t="shared" ref="W99:W102" si="208">U99+(O99-P99)</f>
        <v>24879.150000000005</v>
      </c>
      <c r="X99" s="2">
        <f t="shared" ref="X99:X102" si="209">O99+2*(U99-P99)</f>
        <v>24998.400000000009</v>
      </c>
    </row>
    <row r="100" spans="1:24" x14ac:dyDescent="0.3">
      <c r="A100" s="40">
        <v>43383</v>
      </c>
      <c r="B100" s="10" t="s">
        <v>29</v>
      </c>
      <c r="C100">
        <f>'Index CPR'!C100</f>
        <v>10331.85</v>
      </c>
      <c r="D100" s="17">
        <f>'Index CPR'!D100</f>
        <v>10482.35</v>
      </c>
      <c r="E100" s="17">
        <f>'Index CPR'!E100</f>
        <v>10318.25</v>
      </c>
      <c r="F100" s="17">
        <f>'Index CPR'!F100</f>
        <v>10460.1</v>
      </c>
      <c r="G100">
        <f t="shared" si="196"/>
        <v>10194.016666666663</v>
      </c>
      <c r="H100">
        <f t="shared" si="197"/>
        <v>10256.133333333331</v>
      </c>
      <c r="I100">
        <f t="shared" si="198"/>
        <v>10358.116666666663</v>
      </c>
      <c r="J100">
        <f t="shared" si="199"/>
        <v>10420.233333333332</v>
      </c>
      <c r="K100">
        <f t="shared" si="200"/>
        <v>10522.216666666664</v>
      </c>
      <c r="L100">
        <f t="shared" si="201"/>
        <v>10584.333333333332</v>
      </c>
      <c r="M100" s="2">
        <f t="shared" si="202"/>
        <v>10686.316666666664</v>
      </c>
      <c r="N100">
        <f>'Index CPR'!N100</f>
        <v>24596.6</v>
      </c>
      <c r="O100">
        <f>'Index CPR'!O100</f>
        <v>25371.15</v>
      </c>
      <c r="P100">
        <f>'Index CPR'!P100</f>
        <v>24559.9</v>
      </c>
      <c r="Q100">
        <f>'Index CPR'!Q100</f>
        <v>25321.7</v>
      </c>
      <c r="R100">
        <f t="shared" si="203"/>
        <v>23986.1</v>
      </c>
      <c r="S100">
        <f t="shared" si="204"/>
        <v>24273</v>
      </c>
      <c r="T100">
        <f t="shared" si="205"/>
        <v>24797.35</v>
      </c>
      <c r="U100">
        <f t="shared" si="206"/>
        <v>25084.25</v>
      </c>
      <c r="V100">
        <f t="shared" si="207"/>
        <v>25608.6</v>
      </c>
      <c r="W100">
        <f t="shared" si="208"/>
        <v>25895.5</v>
      </c>
      <c r="X100" s="2">
        <f t="shared" si="209"/>
        <v>26419.85</v>
      </c>
    </row>
    <row r="101" spans="1:24" x14ac:dyDescent="0.3">
      <c r="A101" s="40">
        <v>43384</v>
      </c>
      <c r="B101" s="10" t="s">
        <v>30</v>
      </c>
      <c r="C101">
        <f>'Index CPR'!C101</f>
        <v>10169.799999999999</v>
      </c>
      <c r="D101" s="17">
        <f>'Index CPR'!D101</f>
        <v>10335.950000000001</v>
      </c>
      <c r="E101" s="17">
        <f>'Index CPR'!E101</f>
        <v>10138.6</v>
      </c>
      <c r="F101" s="17">
        <f>'Index CPR'!F101</f>
        <v>10234.65</v>
      </c>
      <c r="G101">
        <f t="shared" si="196"/>
        <v>9939.5000000000018</v>
      </c>
      <c r="H101">
        <f t="shared" si="197"/>
        <v>10039.050000000001</v>
      </c>
      <c r="I101">
        <f t="shared" si="198"/>
        <v>10136.850000000002</v>
      </c>
      <c r="J101">
        <f t="shared" si="199"/>
        <v>10236.400000000001</v>
      </c>
      <c r="K101">
        <f t="shared" si="200"/>
        <v>10334.200000000003</v>
      </c>
      <c r="L101">
        <f t="shared" si="201"/>
        <v>10433.750000000002</v>
      </c>
      <c r="M101" s="2">
        <f t="shared" si="202"/>
        <v>10531.550000000003</v>
      </c>
      <c r="N101">
        <f>'Index CPR'!N101</f>
        <v>24541.75</v>
      </c>
      <c r="O101">
        <f>'Index CPR'!O101</f>
        <v>24940.1</v>
      </c>
      <c r="P101">
        <f>'Index CPR'!P101</f>
        <v>24493.7</v>
      </c>
      <c r="Q101">
        <f>'Index CPR'!Q101</f>
        <v>24783.95</v>
      </c>
      <c r="R101">
        <f t="shared" si="203"/>
        <v>24092.000000000004</v>
      </c>
      <c r="S101">
        <f t="shared" si="204"/>
        <v>24292.850000000002</v>
      </c>
      <c r="T101">
        <f t="shared" si="205"/>
        <v>24538.400000000001</v>
      </c>
      <c r="U101">
        <f t="shared" si="206"/>
        <v>24739.25</v>
      </c>
      <c r="V101">
        <f t="shared" si="207"/>
        <v>24984.799999999999</v>
      </c>
      <c r="W101">
        <f t="shared" si="208"/>
        <v>25185.649999999998</v>
      </c>
      <c r="X101" s="2">
        <f t="shared" si="209"/>
        <v>25431.199999999997</v>
      </c>
    </row>
    <row r="102" spans="1:24" x14ac:dyDescent="0.3">
      <c r="A102" s="40">
        <v>43385</v>
      </c>
      <c r="B102" s="10" t="s">
        <v>26</v>
      </c>
      <c r="C102">
        <f>'Index CPR'!C102</f>
        <v>10331.549999999999</v>
      </c>
      <c r="D102" s="17">
        <f>'Index CPR'!D102</f>
        <v>10492.45</v>
      </c>
      <c r="E102" s="17">
        <f>'Index CPR'!E102</f>
        <v>10322.15</v>
      </c>
      <c r="F102" s="17">
        <f>'Index CPR'!F102</f>
        <v>10472.5</v>
      </c>
      <c r="G102">
        <f t="shared" si="196"/>
        <v>10195.316666666664</v>
      </c>
      <c r="H102">
        <f t="shared" si="197"/>
        <v>10258.733333333332</v>
      </c>
      <c r="I102">
        <f t="shared" si="198"/>
        <v>10365.616666666665</v>
      </c>
      <c r="J102">
        <f t="shared" si="199"/>
        <v>10429.033333333333</v>
      </c>
      <c r="K102">
        <f t="shared" si="200"/>
        <v>10535.916666666666</v>
      </c>
      <c r="L102">
        <f t="shared" si="201"/>
        <v>10599.333333333334</v>
      </c>
      <c r="M102" s="2">
        <f t="shared" si="202"/>
        <v>10706.216666666667</v>
      </c>
      <c r="N102">
        <f>'Index CPR'!N102</f>
        <v>25001.95</v>
      </c>
      <c r="O102">
        <f>'Index CPR'!O102</f>
        <v>25484.2</v>
      </c>
      <c r="P102">
        <f>'Index CPR'!P102</f>
        <v>24975.45</v>
      </c>
      <c r="Q102">
        <f>'Index CPR'!Q102</f>
        <v>25395.85</v>
      </c>
      <c r="R102">
        <f t="shared" si="203"/>
        <v>24577.383333333335</v>
      </c>
      <c r="S102">
        <f t="shared" si="204"/>
        <v>24776.416666666668</v>
      </c>
      <c r="T102">
        <f t="shared" si="205"/>
        <v>25086.133333333335</v>
      </c>
      <c r="U102">
        <f t="shared" si="206"/>
        <v>25285.166666666668</v>
      </c>
      <c r="V102">
        <f t="shared" si="207"/>
        <v>25594.883333333335</v>
      </c>
      <c r="W102">
        <f t="shared" si="208"/>
        <v>25793.916666666668</v>
      </c>
      <c r="X102" s="2">
        <f t="shared" si="209"/>
        <v>26103.633333333335</v>
      </c>
    </row>
    <row r="103" spans="1:24" x14ac:dyDescent="0.3">
      <c r="A103" s="40">
        <v>43388</v>
      </c>
      <c r="B103" s="10" t="s">
        <v>27</v>
      </c>
      <c r="C103">
        <f>'Index CPR'!C103</f>
        <v>10524.2</v>
      </c>
      <c r="D103" s="17">
        <f>'Index CPR'!D103</f>
        <v>10526.3</v>
      </c>
      <c r="E103" s="17">
        <f>'Index CPR'!E103</f>
        <v>10410.15</v>
      </c>
      <c r="F103" s="17">
        <f>'Index CPR'!F103</f>
        <v>10512.5</v>
      </c>
      <c r="G103">
        <f t="shared" ref="G103:G105" si="210">E103-2*(D103-J103)</f>
        <v>10323.516666666665</v>
      </c>
      <c r="H103">
        <f t="shared" ref="H103:H105" si="211">J103-(D103-E103)</f>
        <v>10366.833333333332</v>
      </c>
      <c r="I103">
        <f t="shared" ref="I103:I105" si="212">(2*J103)-D103</f>
        <v>10439.666666666664</v>
      </c>
      <c r="J103">
        <f t="shared" ref="J103:J105" si="213">SUM(D103:F103)/3</f>
        <v>10482.983333333332</v>
      </c>
      <c r="K103">
        <f t="shared" ref="K103:K105" si="214">(2*J103)-E103</f>
        <v>10555.816666666664</v>
      </c>
      <c r="L103">
        <f t="shared" ref="L103:L105" si="215">J103+(D103-E103)</f>
        <v>10599.133333333331</v>
      </c>
      <c r="M103" s="2">
        <f t="shared" ref="M103:M105" si="216">D103+2*(J103-E103)</f>
        <v>10671.966666666664</v>
      </c>
      <c r="N103">
        <f>'Index CPR'!N103</f>
        <v>25444</v>
      </c>
      <c r="O103">
        <f>'Index CPR'!O103</f>
        <v>25466.2</v>
      </c>
      <c r="P103">
        <f>'Index CPR'!P103</f>
        <v>25147.8</v>
      </c>
      <c r="Q103">
        <f>'Index CPR'!Q103</f>
        <v>25388.05</v>
      </c>
      <c r="R103">
        <f t="shared" ref="R103:R105" si="217">P103-2*(O103-U103)</f>
        <v>24883.433333333331</v>
      </c>
      <c r="S103">
        <f t="shared" ref="S103:S105" si="218">U103-(O103-P103)</f>
        <v>25015.616666666665</v>
      </c>
      <c r="T103">
        <f t="shared" ref="T103:T105" si="219">(2*U103)-O103</f>
        <v>25201.833333333332</v>
      </c>
      <c r="U103">
        <f t="shared" ref="U103:U105" si="220">SUM(O103:Q103)/3</f>
        <v>25334.016666666666</v>
      </c>
      <c r="V103">
        <f t="shared" ref="V103:V105" si="221">(2*U103)-P103</f>
        <v>25520.233333333334</v>
      </c>
      <c r="W103">
        <f t="shared" ref="W103:W105" si="222">U103+(O103-P103)</f>
        <v>25652.416666666668</v>
      </c>
      <c r="X103" s="2">
        <f t="shared" ref="X103:X105" si="223">O103+2*(U103-P103)</f>
        <v>25838.633333333335</v>
      </c>
    </row>
    <row r="104" spans="1:24" x14ac:dyDescent="0.3">
      <c r="A104" s="40">
        <v>43389</v>
      </c>
      <c r="B104" s="10" t="s">
        <v>28</v>
      </c>
      <c r="C104">
        <f>'Index CPR'!C104</f>
        <v>10550.15</v>
      </c>
      <c r="D104" s="17">
        <f>'Index CPR'!D104</f>
        <v>10604.9</v>
      </c>
      <c r="E104" s="17">
        <f>'Index CPR'!E104</f>
        <v>10525.3</v>
      </c>
      <c r="F104" s="17">
        <f>'Index CPR'!F104</f>
        <v>10584.75</v>
      </c>
      <c r="G104">
        <f t="shared" si="210"/>
        <v>10458.799999999999</v>
      </c>
      <c r="H104">
        <f t="shared" si="211"/>
        <v>10492.05</v>
      </c>
      <c r="I104">
        <f t="shared" si="212"/>
        <v>10538.4</v>
      </c>
      <c r="J104">
        <f t="shared" si="213"/>
        <v>10571.65</v>
      </c>
      <c r="K104">
        <f t="shared" si="214"/>
        <v>10618</v>
      </c>
      <c r="L104">
        <f t="shared" si="215"/>
        <v>10651.25</v>
      </c>
      <c r="M104" s="2">
        <f t="shared" si="216"/>
        <v>10697.6</v>
      </c>
      <c r="N104">
        <f>'Index CPR'!N104</f>
        <v>25414.2</v>
      </c>
      <c r="O104">
        <f>'Index CPR'!O104</f>
        <v>25707.05</v>
      </c>
      <c r="P104">
        <f>'Index CPR'!P104</f>
        <v>25351.8</v>
      </c>
      <c r="Q104">
        <f>'Index CPR'!Q104</f>
        <v>25589.65</v>
      </c>
      <c r="R104">
        <f t="shared" si="217"/>
        <v>25036.7</v>
      </c>
      <c r="S104">
        <f t="shared" si="218"/>
        <v>25194.25</v>
      </c>
      <c r="T104">
        <f t="shared" si="219"/>
        <v>25391.95</v>
      </c>
      <c r="U104">
        <f t="shared" si="220"/>
        <v>25549.5</v>
      </c>
      <c r="V104">
        <f t="shared" si="221"/>
        <v>25747.200000000001</v>
      </c>
      <c r="W104">
        <f t="shared" si="222"/>
        <v>25904.75</v>
      </c>
      <c r="X104" s="2">
        <f t="shared" si="223"/>
        <v>26102.45</v>
      </c>
    </row>
    <row r="105" spans="1:24" x14ac:dyDescent="0.3">
      <c r="A105" s="40">
        <v>43390</v>
      </c>
      <c r="B105" s="10" t="s">
        <v>29</v>
      </c>
      <c r="C105">
        <f>'Index CPR'!C105</f>
        <v>10688.7</v>
      </c>
      <c r="D105" s="17">
        <f>'Index CPR'!D105</f>
        <v>10710.15</v>
      </c>
      <c r="E105" s="17">
        <f>'Index CPR'!E105</f>
        <v>10436.450000000001</v>
      </c>
      <c r="F105" s="17">
        <f>'Index CPR'!F105</f>
        <v>10453.049999999999</v>
      </c>
      <c r="G105">
        <f t="shared" si="210"/>
        <v>10082.583333333332</v>
      </c>
      <c r="H105">
        <f t="shared" si="211"/>
        <v>10259.516666666666</v>
      </c>
      <c r="I105">
        <f t="shared" si="212"/>
        <v>10356.283333333331</v>
      </c>
      <c r="J105">
        <f t="shared" si="213"/>
        <v>10533.216666666665</v>
      </c>
      <c r="K105">
        <f t="shared" si="214"/>
        <v>10629.98333333333</v>
      </c>
      <c r="L105">
        <f t="shared" si="215"/>
        <v>10806.916666666664</v>
      </c>
      <c r="M105" s="2">
        <f t="shared" si="216"/>
        <v>10903.683333333329</v>
      </c>
      <c r="N105">
        <f>'Index CPR'!N105</f>
        <v>25839.1</v>
      </c>
      <c r="O105">
        <f>'Index CPR'!O105</f>
        <v>25915.35</v>
      </c>
      <c r="P105">
        <f>'Index CPR'!P105</f>
        <v>25101.95</v>
      </c>
      <c r="Q105">
        <f>'Index CPR'!Q105</f>
        <v>25188.6</v>
      </c>
      <c r="R105">
        <f t="shared" si="217"/>
        <v>24075.183333333331</v>
      </c>
      <c r="S105">
        <f t="shared" si="218"/>
        <v>24588.566666666666</v>
      </c>
      <c r="T105">
        <f t="shared" si="219"/>
        <v>24888.583333333328</v>
      </c>
      <c r="U105">
        <f t="shared" si="220"/>
        <v>25401.966666666664</v>
      </c>
      <c r="V105">
        <f t="shared" si="221"/>
        <v>25701.983333333326</v>
      </c>
      <c r="W105">
        <f t="shared" si="222"/>
        <v>26215.366666666661</v>
      </c>
      <c r="X105" s="2">
        <f t="shared" si="223"/>
        <v>26515.383333333324</v>
      </c>
    </row>
    <row r="106" spans="1:24" x14ac:dyDescent="0.3">
      <c r="A106" s="40">
        <v>43392</v>
      </c>
      <c r="B106" s="10" t="s">
        <v>26</v>
      </c>
      <c r="C106">
        <f>'Index CPR'!C106</f>
        <v>10339.700000000001</v>
      </c>
      <c r="D106" s="17">
        <f>'Index CPR'!D106</f>
        <v>10380.1</v>
      </c>
      <c r="E106" s="17">
        <f>'Index CPR'!E106</f>
        <v>10249.6</v>
      </c>
      <c r="F106" s="17">
        <f>'Index CPR'!F106</f>
        <v>10303.549999999999</v>
      </c>
      <c r="G106">
        <f t="shared" ref="G106" si="224">E106-2*(D106-J106)</f>
        <v>10111.566666666668</v>
      </c>
      <c r="H106">
        <f t="shared" ref="H106" si="225">J106-(D106-E106)</f>
        <v>10180.583333333334</v>
      </c>
      <c r="I106">
        <f t="shared" ref="I106" si="226">(2*J106)-D106</f>
        <v>10242.066666666668</v>
      </c>
      <c r="J106">
        <f t="shared" ref="J106" si="227">SUM(D106:F106)/3</f>
        <v>10311.083333333334</v>
      </c>
      <c r="K106">
        <f t="shared" ref="K106" si="228">(2*J106)-E106</f>
        <v>10372.566666666668</v>
      </c>
      <c r="L106">
        <f t="shared" ref="L106" si="229">J106+(D106-E106)</f>
        <v>10441.583333333334</v>
      </c>
      <c r="M106" s="2">
        <f t="shared" ref="M106" si="230">D106+2*(J106-E106)</f>
        <v>10503.066666666668</v>
      </c>
      <c r="N106">
        <f>'Index CPR'!N106</f>
        <v>24966.5</v>
      </c>
      <c r="O106">
        <f>'Index CPR'!O106</f>
        <v>25277.9</v>
      </c>
      <c r="P106">
        <f>'Index CPR'!P106</f>
        <v>24922.65</v>
      </c>
      <c r="Q106">
        <f>'Index CPR'!Q106</f>
        <v>25188.6</v>
      </c>
      <c r="R106">
        <f t="shared" ref="R106" si="231">P106-2*(O106-U106)</f>
        <v>24626.283333333326</v>
      </c>
      <c r="S106">
        <f t="shared" ref="S106" si="232">U106-(O106-P106)</f>
        <v>24774.466666666664</v>
      </c>
      <c r="T106">
        <f t="shared" ref="T106" si="233">(2*U106)-O106</f>
        <v>24981.533333333326</v>
      </c>
      <c r="U106">
        <f t="shared" ref="U106" si="234">SUM(O106:Q106)/3</f>
        <v>25129.716666666664</v>
      </c>
      <c r="V106">
        <f t="shared" ref="V106" si="235">(2*U106)-P106</f>
        <v>25336.783333333326</v>
      </c>
      <c r="W106">
        <f t="shared" ref="W106" si="236">U106+(O106-P106)</f>
        <v>25484.966666666664</v>
      </c>
      <c r="X106" s="2">
        <f t="shared" ref="X106" si="237">O106+2*(U106-P106)</f>
        <v>25692.033333333326</v>
      </c>
    </row>
    <row r="107" spans="1:24" x14ac:dyDescent="0.3">
      <c r="A107" s="39">
        <v>43395</v>
      </c>
      <c r="B107" s="2" t="s">
        <v>27</v>
      </c>
      <c r="C107">
        <f>'Index CPR'!C107</f>
        <v>10405.85</v>
      </c>
      <c r="D107" s="17">
        <f>'Index CPR'!D107</f>
        <v>10408.549999999999</v>
      </c>
      <c r="E107" s="17">
        <f>'Index CPR'!E107</f>
        <v>10224</v>
      </c>
      <c r="F107" s="17">
        <f>'Index CPR'!F107</f>
        <v>10245.25</v>
      </c>
      <c r="G107">
        <f t="shared" ref="G107" si="238">E107-2*(D107-J107)</f>
        <v>9992.1000000000022</v>
      </c>
      <c r="H107">
        <f t="shared" ref="H107" si="239">J107-(D107-E107)</f>
        <v>10108.050000000001</v>
      </c>
      <c r="I107">
        <f t="shared" ref="I107" si="240">(2*J107)-D107</f>
        <v>10176.650000000001</v>
      </c>
      <c r="J107">
        <f t="shared" ref="J107" si="241">SUM(D107:F107)/3</f>
        <v>10292.6</v>
      </c>
      <c r="K107">
        <f t="shared" ref="K107" si="242">(2*J107)-E107</f>
        <v>10361.200000000001</v>
      </c>
      <c r="L107">
        <f t="shared" ref="L107" si="243">J107+(D107-E107)</f>
        <v>10477.15</v>
      </c>
      <c r="M107" s="2">
        <f t="shared" ref="M107" si="244">D107+2*(J107-E107)</f>
        <v>10545.75</v>
      </c>
      <c r="N107">
        <f>'Index CPR'!N107</f>
        <v>25484.25</v>
      </c>
      <c r="O107">
        <f>'Index CPR'!O107</f>
        <v>25504.75</v>
      </c>
      <c r="P107">
        <f>'Index CPR'!P107</f>
        <v>25021.35</v>
      </c>
      <c r="Q107">
        <f>'Index CPR'!Q107</f>
        <v>25078.6</v>
      </c>
      <c r="R107">
        <f t="shared" ref="R107" si="245">P107-2*(O107-U107)</f>
        <v>24414.98333333333</v>
      </c>
      <c r="S107">
        <f t="shared" ref="S107" si="246">U107-(O107-P107)</f>
        <v>24718.166666666664</v>
      </c>
      <c r="T107">
        <f t="shared" ref="T107" si="247">(2*U107)-O107</f>
        <v>24898.383333333331</v>
      </c>
      <c r="U107">
        <f t="shared" ref="U107" si="248">SUM(O107:Q107)/3</f>
        <v>25201.566666666666</v>
      </c>
      <c r="V107">
        <f t="shared" ref="V107" si="249">(2*U107)-P107</f>
        <v>25381.783333333333</v>
      </c>
      <c r="W107">
        <f t="shared" ref="W107" si="250">U107+(O107-P107)</f>
        <v>25684.966666666667</v>
      </c>
      <c r="X107" s="2">
        <f t="shared" ref="X107" si="251">O107+2*(U107-P107)</f>
        <v>25865.183333333334</v>
      </c>
    </row>
    <row r="108" spans="1:24" x14ac:dyDescent="0.3">
      <c r="A108" s="39">
        <v>43396</v>
      </c>
      <c r="B108" s="2" t="s">
        <v>28</v>
      </c>
      <c r="C108">
        <f>'Index CPR'!C108</f>
        <v>10152.6</v>
      </c>
      <c r="D108" s="17">
        <f>'Index CPR'!D108</f>
        <v>10222.1</v>
      </c>
      <c r="E108" s="17">
        <f>'Index CPR'!E108</f>
        <v>10102.35</v>
      </c>
      <c r="F108" s="17">
        <f>'Index CPR'!F108</f>
        <v>10146.799999999999</v>
      </c>
      <c r="G108">
        <f t="shared" ref="G108:G110" si="252">E108-2*(D108-J108)</f>
        <v>9972.3166666666675</v>
      </c>
      <c r="H108">
        <f t="shared" ref="H108:H110" si="253">J108-(D108-E108)</f>
        <v>10037.333333333334</v>
      </c>
      <c r="I108">
        <f t="shared" ref="I108:I110" si="254">(2*J108)-D108</f>
        <v>10092.066666666668</v>
      </c>
      <c r="J108">
        <f t="shared" ref="J108:J110" si="255">SUM(D108:F108)/3</f>
        <v>10157.083333333334</v>
      </c>
      <c r="K108">
        <f t="shared" ref="K108:K110" si="256">(2*J108)-E108</f>
        <v>10211.816666666668</v>
      </c>
      <c r="L108">
        <f t="shared" ref="L108:L111" si="257">J108+(D108-E108)</f>
        <v>10276.833333333334</v>
      </c>
      <c r="M108" s="2">
        <f t="shared" ref="M108:M111" si="258">D108+2*(J108-E108)</f>
        <v>10331.566666666668</v>
      </c>
      <c r="N108">
        <f>'Index CPR'!N108</f>
        <v>24786.9</v>
      </c>
      <c r="O108">
        <f>'Index CPR'!O108</f>
        <v>25124.6</v>
      </c>
      <c r="P108">
        <f>'Index CPR'!P108</f>
        <v>24784.9</v>
      </c>
      <c r="Q108">
        <f>'Index CPR'!Q108</f>
        <v>24972.45</v>
      </c>
      <c r="R108">
        <f t="shared" ref="R108:R112" si="259">P108-2*(O108-U108)</f>
        <v>24457</v>
      </c>
      <c r="S108">
        <f t="shared" ref="S108:S112" si="260">U108-(O108-P108)</f>
        <v>24620.95</v>
      </c>
      <c r="T108">
        <f t="shared" ref="T108:T112" si="261">(2*U108)-O108</f>
        <v>24796.699999999997</v>
      </c>
      <c r="U108">
        <f t="shared" ref="U108:U112" si="262">SUM(O108:Q108)/3</f>
        <v>24960.649999999998</v>
      </c>
      <c r="V108">
        <f t="shared" ref="V108:V112" si="263">(2*U108)-P108</f>
        <v>25136.399999999994</v>
      </c>
      <c r="W108">
        <f t="shared" ref="W108:W112" si="264">U108+(O108-P108)</f>
        <v>25300.349999999995</v>
      </c>
      <c r="X108" s="2">
        <f t="shared" ref="X108:X112" si="265">O108+2*(U108-P108)</f>
        <v>25476.099999999991</v>
      </c>
    </row>
    <row r="109" spans="1:24" x14ac:dyDescent="0.3">
      <c r="A109" s="39">
        <v>43397</v>
      </c>
      <c r="B109" s="2" t="s">
        <v>29</v>
      </c>
      <c r="C109">
        <f>'Index CPR'!C109</f>
        <v>10278.15</v>
      </c>
      <c r="D109" s="17">
        <f>'Index CPR'!D109</f>
        <v>10290.65</v>
      </c>
      <c r="E109" s="17">
        <f>'Index CPR'!E109</f>
        <v>10126.700000000001</v>
      </c>
      <c r="F109" s="17">
        <f>'Index CPR'!F109</f>
        <v>10224.75</v>
      </c>
      <c r="G109">
        <f t="shared" si="252"/>
        <v>9973.4666666666672</v>
      </c>
      <c r="H109">
        <f t="shared" si="253"/>
        <v>10050.083333333334</v>
      </c>
      <c r="I109">
        <f t="shared" si="254"/>
        <v>10137.416666666666</v>
      </c>
      <c r="J109">
        <f t="shared" si="255"/>
        <v>10214.033333333333</v>
      </c>
      <c r="K109">
        <f t="shared" si="256"/>
        <v>10301.366666666665</v>
      </c>
      <c r="L109">
        <f t="shared" si="257"/>
        <v>10377.983333333332</v>
      </c>
      <c r="M109" s="2">
        <f t="shared" si="258"/>
        <v>10465.316666666664</v>
      </c>
      <c r="N109">
        <f>'Index CPR'!N109</f>
        <v>25312.7</v>
      </c>
      <c r="O109">
        <f>'Index CPR'!O109</f>
        <v>25356.9</v>
      </c>
      <c r="P109">
        <f>'Index CPR'!P109</f>
        <v>24839.65</v>
      </c>
      <c r="Q109">
        <f>'Index CPR'!Q109</f>
        <v>25064.2</v>
      </c>
      <c r="R109">
        <f t="shared" si="259"/>
        <v>24299.683333333334</v>
      </c>
      <c r="S109">
        <f t="shared" si="260"/>
        <v>24569.666666666668</v>
      </c>
      <c r="T109">
        <f t="shared" si="261"/>
        <v>24816.933333333334</v>
      </c>
      <c r="U109">
        <f t="shared" si="262"/>
        <v>25086.916666666668</v>
      </c>
      <c r="V109">
        <f t="shared" si="263"/>
        <v>25334.183333333334</v>
      </c>
      <c r="W109">
        <f t="shared" si="264"/>
        <v>25604.166666666668</v>
      </c>
      <c r="X109" s="2">
        <f t="shared" si="265"/>
        <v>25851.433333333334</v>
      </c>
    </row>
    <row r="110" spans="1:24" x14ac:dyDescent="0.3">
      <c r="A110" s="39">
        <v>43398</v>
      </c>
      <c r="B110" s="2" t="s">
        <v>30</v>
      </c>
      <c r="C110">
        <f>'Index CPR'!C110</f>
        <v>10135.049999999999</v>
      </c>
      <c r="D110" s="17">
        <f>'Index CPR'!D110</f>
        <v>10166.6</v>
      </c>
      <c r="E110" s="17">
        <f>'Index CPR'!E110</f>
        <v>10079.299999999999</v>
      </c>
      <c r="F110" s="17">
        <f>'Index CPR'!F110</f>
        <v>10124.9</v>
      </c>
      <c r="G110">
        <f t="shared" si="252"/>
        <v>9993.2999999999993</v>
      </c>
      <c r="H110">
        <f t="shared" si="253"/>
        <v>10036.299999999999</v>
      </c>
      <c r="I110">
        <f t="shared" si="254"/>
        <v>10080.6</v>
      </c>
      <c r="J110">
        <f t="shared" si="255"/>
        <v>10123.6</v>
      </c>
      <c r="K110">
        <f t="shared" si="256"/>
        <v>10167.900000000001</v>
      </c>
      <c r="L110">
        <f t="shared" si="257"/>
        <v>10210.900000000001</v>
      </c>
      <c r="M110" s="2">
        <f t="shared" si="258"/>
        <v>10255.200000000003</v>
      </c>
      <c r="N110">
        <f>'Index CPR'!N110</f>
        <v>24841.5</v>
      </c>
      <c r="O110">
        <f>'Index CPR'!O110</f>
        <v>24977.35</v>
      </c>
      <c r="P110">
        <f>'Index CPR'!P110</f>
        <v>24696.85</v>
      </c>
      <c r="Q110">
        <f>'Index CPR'!Q110</f>
        <v>24817.45</v>
      </c>
      <c r="R110">
        <f t="shared" si="259"/>
        <v>24403.25</v>
      </c>
      <c r="S110">
        <f t="shared" si="260"/>
        <v>24550.05</v>
      </c>
      <c r="T110">
        <f t="shared" si="261"/>
        <v>24683.75</v>
      </c>
      <c r="U110">
        <f t="shared" si="262"/>
        <v>24830.55</v>
      </c>
      <c r="V110">
        <f t="shared" si="263"/>
        <v>24964.25</v>
      </c>
      <c r="W110">
        <f t="shared" si="264"/>
        <v>25111.05</v>
      </c>
      <c r="X110" s="2">
        <f t="shared" si="265"/>
        <v>25244.75</v>
      </c>
    </row>
    <row r="111" spans="1:24" x14ac:dyDescent="0.3">
      <c r="A111" s="39">
        <v>43399</v>
      </c>
      <c r="B111" s="2" t="s">
        <v>26</v>
      </c>
      <c r="C111">
        <f>'Index CPR'!C111</f>
        <v>10122.35</v>
      </c>
      <c r="D111" s="17">
        <f>'Index CPR'!D111</f>
        <v>10128.85</v>
      </c>
      <c r="E111" s="17">
        <f>'Index CPR'!E111</f>
        <v>10004.549999999999</v>
      </c>
      <c r="F111" s="17">
        <f>'Index CPR'!F111</f>
        <v>10030</v>
      </c>
      <c r="G111">
        <f t="shared" ref="G111" si="266">E111-2*(D111-J111)</f>
        <v>9855.7833333333328</v>
      </c>
      <c r="H111">
        <f t="shared" ref="H111" si="267">J111-(D111-E111)</f>
        <v>9930.1666666666661</v>
      </c>
      <c r="I111">
        <f t="shared" ref="I111" si="268">(2*J111)-D111</f>
        <v>9980.0833333333339</v>
      </c>
      <c r="J111">
        <f t="shared" ref="J111" si="269">SUM(D111:F111)/3</f>
        <v>10054.466666666667</v>
      </c>
      <c r="K111">
        <f t="shared" ref="K111" si="270">(2*J111)-E111</f>
        <v>10104.383333333335</v>
      </c>
      <c r="L111">
        <f t="shared" si="257"/>
        <v>10178.766666666668</v>
      </c>
      <c r="M111" s="2">
        <f t="shared" si="258"/>
        <v>10228.683333333336</v>
      </c>
      <c r="N111">
        <f>'Index CPR'!N111</f>
        <v>24771.85</v>
      </c>
      <c r="O111">
        <f>'Index CPR'!O111</f>
        <v>24771.95</v>
      </c>
      <c r="P111">
        <f>'Index CPR'!P111</f>
        <v>24353.1</v>
      </c>
      <c r="Q111">
        <f>'Index CPR'!Q111</f>
        <v>24421.05</v>
      </c>
      <c r="R111">
        <f t="shared" si="259"/>
        <v>23839.933333333334</v>
      </c>
      <c r="S111">
        <f t="shared" si="260"/>
        <v>24096.516666666666</v>
      </c>
      <c r="T111">
        <f t="shared" si="261"/>
        <v>24258.783333333336</v>
      </c>
      <c r="U111">
        <f t="shared" si="262"/>
        <v>24515.366666666669</v>
      </c>
      <c r="V111">
        <f t="shared" si="263"/>
        <v>24677.633333333339</v>
      </c>
      <c r="W111">
        <f t="shared" si="264"/>
        <v>24934.216666666671</v>
      </c>
      <c r="X111" s="2">
        <f t="shared" si="265"/>
        <v>25096.483333333341</v>
      </c>
    </row>
    <row r="112" spans="1:24" x14ac:dyDescent="0.3">
      <c r="A112" s="40">
        <v>43402</v>
      </c>
      <c r="B112" s="2" t="s">
        <v>27</v>
      </c>
      <c r="C112">
        <f>'Index CPR'!C112</f>
        <v>10078.1</v>
      </c>
      <c r="D112" s="17">
        <f>'Index CPR'!D112</f>
        <v>10275.299999999999</v>
      </c>
      <c r="E112" s="17">
        <f>'Index CPR'!E112</f>
        <v>10020.35</v>
      </c>
      <c r="F112" s="17">
        <f>'Index CPR'!F112</f>
        <v>10250.85</v>
      </c>
      <c r="G112">
        <f t="shared" ref="G112" si="271">E112-2*(D112-J112)</f>
        <v>9834.0833333333339</v>
      </c>
      <c r="H112">
        <f t="shared" ref="H112" si="272">J112-(D112-E112)</f>
        <v>9927.2166666666672</v>
      </c>
      <c r="I112">
        <f t="shared" ref="I112" si="273">(2*J112)-D112</f>
        <v>10089.033333333333</v>
      </c>
      <c r="J112">
        <f t="shared" ref="J112" si="274">SUM(D112:F112)/3</f>
        <v>10182.166666666666</v>
      </c>
      <c r="K112">
        <f t="shared" ref="K112" si="275">(2*J112)-E112</f>
        <v>10343.983333333332</v>
      </c>
      <c r="L112">
        <f t="shared" ref="L112" si="276">J112+(D112-E112)</f>
        <v>10437.116666666665</v>
      </c>
      <c r="M112" s="2">
        <f t="shared" ref="M112" si="277">D112+2*(J112-E112)</f>
        <v>10598.933333333331</v>
      </c>
      <c r="N112">
        <f>'Index CPR'!N112</f>
        <v>24647.95</v>
      </c>
      <c r="O112">
        <f>'Index CPR'!O112</f>
        <v>25023.75</v>
      </c>
      <c r="P112">
        <f>'Index CPR'!P112</f>
        <v>24404.55</v>
      </c>
      <c r="Q112">
        <f>'Index CPR'!Q112</f>
        <v>24959.7</v>
      </c>
      <c r="R112">
        <f t="shared" si="259"/>
        <v>23949.05</v>
      </c>
      <c r="S112">
        <f t="shared" si="260"/>
        <v>24176.799999999999</v>
      </c>
      <c r="T112">
        <f t="shared" si="261"/>
        <v>24568.25</v>
      </c>
      <c r="U112">
        <f t="shared" si="262"/>
        <v>24796</v>
      </c>
      <c r="V112">
        <f t="shared" si="263"/>
        <v>25187.45</v>
      </c>
      <c r="W112">
        <f t="shared" si="264"/>
        <v>25415.200000000001</v>
      </c>
      <c r="X112" s="2">
        <f t="shared" si="265"/>
        <v>25806.65</v>
      </c>
    </row>
    <row r="113" spans="1:24" x14ac:dyDescent="0.3">
      <c r="A113" s="40">
        <v>43403</v>
      </c>
      <c r="B113" s="2" t="s">
        <v>28</v>
      </c>
      <c r="C113">
        <f>'Index CPR'!C113</f>
        <v>10239.4</v>
      </c>
      <c r="D113" s="17">
        <f>'Index CPR'!D113</f>
        <v>10285.1</v>
      </c>
      <c r="E113" s="17">
        <f>'Index CPR'!E113</f>
        <v>10175.35</v>
      </c>
      <c r="F113" s="17">
        <f>'Index CPR'!F113</f>
        <v>10198.4</v>
      </c>
      <c r="G113">
        <f t="shared" ref="G113:G116" si="278">E113-2*(D113-J113)</f>
        <v>10044.383333333333</v>
      </c>
      <c r="H113">
        <f t="shared" ref="H113:H116" si="279">J113-(D113-E113)</f>
        <v>10109.866666666667</v>
      </c>
      <c r="I113">
        <f t="shared" ref="I113:I116" si="280">(2*J113)-D113</f>
        <v>10154.133333333333</v>
      </c>
      <c r="J113">
        <f t="shared" ref="J113:J116" si="281">SUM(D113:F113)/3</f>
        <v>10219.616666666667</v>
      </c>
      <c r="K113">
        <f t="shared" ref="K113:K116" si="282">(2*J113)-E113</f>
        <v>10263.883333333333</v>
      </c>
      <c r="L113">
        <f t="shared" ref="L113:L116" si="283">J113+(D113-E113)</f>
        <v>10329.366666666667</v>
      </c>
      <c r="M113" s="2">
        <f t="shared" ref="M113:M116" si="284">D113+2*(J113-E113)</f>
        <v>10373.633333333333</v>
      </c>
      <c r="N113">
        <f>'Index CPR'!N113</f>
        <v>24924.75</v>
      </c>
      <c r="O113">
        <f>'Index CPR'!O113</f>
        <v>25121.5</v>
      </c>
      <c r="P113">
        <f>'Index CPR'!P113</f>
        <v>24686.85</v>
      </c>
      <c r="Q113">
        <f>'Index CPR'!Q113</f>
        <v>24807.75</v>
      </c>
      <c r="R113">
        <f t="shared" ref="R113:R116" si="285">P113-2*(O113-U113)</f>
        <v>24187.916666666672</v>
      </c>
      <c r="S113">
        <f t="shared" ref="S113:S116" si="286">U113-(O113-P113)</f>
        <v>24437.383333333335</v>
      </c>
      <c r="T113">
        <f t="shared" ref="T113:T116" si="287">(2*U113)-O113</f>
        <v>24622.566666666673</v>
      </c>
      <c r="U113">
        <f t="shared" ref="U113:U116" si="288">SUM(O113:Q113)/3</f>
        <v>24872.033333333336</v>
      </c>
      <c r="V113">
        <f t="shared" ref="V113:V116" si="289">(2*U113)-P113</f>
        <v>25057.216666666674</v>
      </c>
      <c r="W113">
        <f t="shared" ref="W113:W116" si="290">U113+(O113-P113)</f>
        <v>25306.683333333338</v>
      </c>
      <c r="X113" s="2">
        <f t="shared" ref="X113:X116" si="291">O113+2*(U113-P113)</f>
        <v>25491.866666666676</v>
      </c>
    </row>
    <row r="114" spans="1:24" x14ac:dyDescent="0.3">
      <c r="A114" s="40">
        <v>43404</v>
      </c>
      <c r="B114" s="2" t="s">
        <v>29</v>
      </c>
      <c r="C114">
        <f>'Index CPR'!C114</f>
        <v>10209.549999999999</v>
      </c>
      <c r="D114" s="17">
        <f>'Index CPR'!D114</f>
        <v>10396</v>
      </c>
      <c r="E114" s="17">
        <f>'Index CPR'!E114</f>
        <v>10105.1</v>
      </c>
      <c r="F114" s="17">
        <f>'Index CPR'!F114</f>
        <v>10386.6</v>
      </c>
      <c r="G114">
        <f t="shared" si="278"/>
        <v>9904.9</v>
      </c>
      <c r="H114">
        <f t="shared" si="279"/>
        <v>10005</v>
      </c>
      <c r="I114">
        <f t="shared" si="280"/>
        <v>10195.799999999999</v>
      </c>
      <c r="J114">
        <f t="shared" si="281"/>
        <v>10295.9</v>
      </c>
      <c r="K114">
        <f t="shared" si="282"/>
        <v>10486.699999999999</v>
      </c>
      <c r="L114">
        <f t="shared" si="283"/>
        <v>10586.8</v>
      </c>
      <c r="M114" s="2">
        <f t="shared" si="284"/>
        <v>10777.599999999999</v>
      </c>
      <c r="N114">
        <f>'Index CPR'!N114</f>
        <v>24823.8</v>
      </c>
      <c r="O114">
        <f>'Index CPR'!O114</f>
        <v>25201.3</v>
      </c>
      <c r="P114">
        <f>'Index CPR'!P114</f>
        <v>24528.35</v>
      </c>
      <c r="Q114">
        <f>'Index CPR'!Q114</f>
        <v>25153.25</v>
      </c>
      <c r="R114">
        <f t="shared" si="285"/>
        <v>24047.683333333327</v>
      </c>
      <c r="S114">
        <f t="shared" si="286"/>
        <v>24288.016666666663</v>
      </c>
      <c r="T114">
        <f t="shared" si="287"/>
        <v>24720.633333333328</v>
      </c>
      <c r="U114">
        <f t="shared" si="288"/>
        <v>24960.966666666664</v>
      </c>
      <c r="V114">
        <f t="shared" si="289"/>
        <v>25393.583333333328</v>
      </c>
      <c r="W114">
        <f t="shared" si="290"/>
        <v>25633.916666666664</v>
      </c>
      <c r="X114" s="2">
        <f t="shared" si="291"/>
        <v>26066.533333333329</v>
      </c>
    </row>
    <row r="115" spans="1:24" x14ac:dyDescent="0.3">
      <c r="A115" s="40">
        <v>43405</v>
      </c>
      <c r="B115" s="2" t="s">
        <v>30</v>
      </c>
      <c r="C115">
        <f>'Index CPR'!C115</f>
        <v>10441.700000000001</v>
      </c>
      <c r="D115" s="17">
        <f>'Index CPR'!D115</f>
        <v>10441.9</v>
      </c>
      <c r="E115" s="17">
        <f>'Index CPR'!E115</f>
        <v>10341.9</v>
      </c>
      <c r="F115" s="17">
        <f>'Index CPR'!F115</f>
        <v>10380.450000000001</v>
      </c>
      <c r="G115">
        <f t="shared" si="278"/>
        <v>10234.266666666668</v>
      </c>
      <c r="H115">
        <f t="shared" si="279"/>
        <v>10288.083333333334</v>
      </c>
      <c r="I115">
        <f t="shared" si="280"/>
        <v>10334.266666666668</v>
      </c>
      <c r="J115">
        <f t="shared" si="281"/>
        <v>10388.083333333334</v>
      </c>
      <c r="K115">
        <f t="shared" si="282"/>
        <v>10434.266666666668</v>
      </c>
      <c r="L115">
        <f t="shared" si="283"/>
        <v>10488.083333333334</v>
      </c>
      <c r="M115" s="2">
        <f t="shared" si="284"/>
        <v>10534.266666666668</v>
      </c>
      <c r="N115">
        <f>'Index CPR'!N115</f>
        <v>25285.200000000001</v>
      </c>
      <c r="O115">
        <f>'Index CPR'!O115</f>
        <v>25401.599999999999</v>
      </c>
      <c r="P115">
        <f>'Index CPR'!P115</f>
        <v>25129.45</v>
      </c>
      <c r="Q115">
        <f>'Index CPR'!Q115</f>
        <v>25323.65</v>
      </c>
      <c r="R115">
        <f t="shared" si="285"/>
        <v>24896.050000000014</v>
      </c>
      <c r="S115">
        <f t="shared" si="286"/>
        <v>25012.750000000007</v>
      </c>
      <c r="T115">
        <f t="shared" si="287"/>
        <v>25168.200000000012</v>
      </c>
      <c r="U115">
        <f t="shared" si="288"/>
        <v>25284.900000000005</v>
      </c>
      <c r="V115">
        <f t="shared" si="289"/>
        <v>25440.350000000009</v>
      </c>
      <c r="W115">
        <f t="shared" si="290"/>
        <v>25557.050000000003</v>
      </c>
      <c r="X115" s="2">
        <f t="shared" si="291"/>
        <v>25712.500000000007</v>
      </c>
    </row>
    <row r="116" spans="1:24" x14ac:dyDescent="0.3">
      <c r="A116" s="40">
        <v>43406</v>
      </c>
      <c r="B116" s="2" t="s">
        <v>26</v>
      </c>
      <c r="C116">
        <f>'Index CPR'!C116</f>
        <v>10462.299999999999</v>
      </c>
      <c r="D116" s="17">
        <f>'Index CPR'!D116</f>
        <v>10606.95</v>
      </c>
      <c r="E116" s="17">
        <f>'Index CPR'!E116</f>
        <v>10457.700000000001</v>
      </c>
      <c r="F116" s="17">
        <f>'Index CPR'!F116</f>
        <v>10553</v>
      </c>
      <c r="G116">
        <f t="shared" si="278"/>
        <v>10322.233333333334</v>
      </c>
      <c r="H116">
        <f t="shared" si="279"/>
        <v>10389.966666666667</v>
      </c>
      <c r="I116">
        <f t="shared" si="280"/>
        <v>10471.483333333334</v>
      </c>
      <c r="J116">
        <f t="shared" si="281"/>
        <v>10539.216666666667</v>
      </c>
      <c r="K116">
        <f t="shared" si="282"/>
        <v>10620.733333333334</v>
      </c>
      <c r="L116">
        <f t="shared" si="283"/>
        <v>10688.466666666667</v>
      </c>
      <c r="M116" s="2">
        <f t="shared" si="284"/>
        <v>10769.983333333334</v>
      </c>
      <c r="N116">
        <f>'Index CPR'!N116</f>
        <v>25545.35</v>
      </c>
      <c r="O116">
        <f>'Index CPR'!O116</f>
        <v>25856.25</v>
      </c>
      <c r="P116">
        <f>'Index CPR'!P116</f>
        <v>25499.15</v>
      </c>
      <c r="Q116">
        <f>'Index CPR'!Q116</f>
        <v>25701.65</v>
      </c>
      <c r="R116">
        <f t="shared" si="285"/>
        <v>25158.01666666667</v>
      </c>
      <c r="S116">
        <f t="shared" si="286"/>
        <v>25328.583333333336</v>
      </c>
      <c r="T116">
        <f t="shared" si="287"/>
        <v>25515.116666666669</v>
      </c>
      <c r="U116">
        <f t="shared" si="288"/>
        <v>25685.683333333334</v>
      </c>
      <c r="V116">
        <f t="shared" si="289"/>
        <v>25872.216666666667</v>
      </c>
      <c r="W116">
        <f t="shared" si="290"/>
        <v>26042.783333333333</v>
      </c>
      <c r="X116" s="2">
        <f t="shared" si="291"/>
        <v>26229.316666666666</v>
      </c>
    </row>
    <row r="117" spans="1:24" x14ac:dyDescent="0.3">
      <c r="A117" s="40">
        <v>43409</v>
      </c>
      <c r="B117" s="10" t="s">
        <v>27</v>
      </c>
      <c r="C117">
        <f>'Index CPR'!C117</f>
        <v>10558.75</v>
      </c>
      <c r="D117" s="17">
        <f>'Index CPR'!D117</f>
        <v>10558.8</v>
      </c>
      <c r="E117" s="17">
        <f>'Index CPR'!E117</f>
        <v>10477</v>
      </c>
      <c r="F117" s="17">
        <f>'Index CPR'!F117</f>
        <v>10524</v>
      </c>
      <c r="G117">
        <f t="shared" ref="G117:G118" si="292">E117-2*(D117-J117)</f>
        <v>10399.266666666666</v>
      </c>
      <c r="H117">
        <f t="shared" ref="H117:H118" si="293">J117-(D117-E117)</f>
        <v>10438.133333333333</v>
      </c>
      <c r="I117">
        <f t="shared" ref="I117:I118" si="294">(2*J117)-D117</f>
        <v>10481.066666666666</v>
      </c>
      <c r="J117">
        <f t="shared" ref="J117:J118" si="295">SUM(D117:F117)/3</f>
        <v>10519.933333333332</v>
      </c>
      <c r="K117">
        <f t="shared" ref="K117:K118" si="296">(2*J117)-E117</f>
        <v>10562.866666666665</v>
      </c>
      <c r="L117">
        <f t="shared" ref="L117:L118" si="297">J117+(D117-E117)</f>
        <v>10601.733333333332</v>
      </c>
      <c r="M117" s="2">
        <f t="shared" ref="M117:M118" si="298">D117+2*(J117-E117)</f>
        <v>10644.666666666664</v>
      </c>
      <c r="N117">
        <f>'Index CPR'!N117</f>
        <v>25731.55</v>
      </c>
      <c r="O117">
        <f>'Index CPR'!O117</f>
        <v>25788.2</v>
      </c>
      <c r="P117">
        <f>'Index CPR'!P117</f>
        <v>25534.400000000001</v>
      </c>
      <c r="Q117">
        <f>'Index CPR'!Q117</f>
        <v>25732.2</v>
      </c>
      <c r="R117">
        <f t="shared" ref="R117:R118" si="299">P117-2*(O117-U117)</f>
        <v>25327.866666666669</v>
      </c>
      <c r="S117">
        <f t="shared" ref="S117:S118" si="300">U117-(O117-P117)</f>
        <v>25431.133333333335</v>
      </c>
      <c r="T117">
        <f t="shared" ref="T117:T118" si="301">(2*U117)-O117</f>
        <v>25581.666666666668</v>
      </c>
      <c r="U117">
        <f t="shared" ref="U117:U118" si="302">SUM(O117:Q117)/3</f>
        <v>25684.933333333334</v>
      </c>
      <c r="V117">
        <f t="shared" ref="V117:V118" si="303">(2*U117)-P117</f>
        <v>25835.466666666667</v>
      </c>
      <c r="W117">
        <f t="shared" ref="W117:W118" si="304">U117+(O117-P117)</f>
        <v>25938.733333333334</v>
      </c>
      <c r="X117" s="2">
        <f t="shared" ref="X117:X118" si="305">O117+2*(U117-P117)</f>
        <v>26089.266666666666</v>
      </c>
    </row>
    <row r="118" spans="1:24" x14ac:dyDescent="0.3">
      <c r="A118" s="40">
        <v>43410</v>
      </c>
      <c r="B118" s="10" t="s">
        <v>28</v>
      </c>
      <c r="C118">
        <f>'Index CPR'!C118</f>
        <v>10552</v>
      </c>
      <c r="D118" s="17">
        <f>'Index CPR'!D118</f>
        <v>10600.25</v>
      </c>
      <c r="E118" s="17">
        <f>'Index CPR'!E118</f>
        <v>10491.45</v>
      </c>
      <c r="F118" s="17">
        <f>'Index CPR'!F118</f>
        <v>10530</v>
      </c>
      <c r="G118">
        <f t="shared" si="292"/>
        <v>10372.083333333336</v>
      </c>
      <c r="H118">
        <f t="shared" si="293"/>
        <v>10431.766666666668</v>
      </c>
      <c r="I118">
        <f t="shared" si="294"/>
        <v>10480.883333333335</v>
      </c>
      <c r="J118">
        <f t="shared" si="295"/>
        <v>10540.566666666668</v>
      </c>
      <c r="K118">
        <f t="shared" si="296"/>
        <v>10589.683333333334</v>
      </c>
      <c r="L118">
        <f t="shared" si="297"/>
        <v>10649.366666666667</v>
      </c>
      <c r="M118" s="2">
        <f t="shared" si="298"/>
        <v>10698.483333333334</v>
      </c>
      <c r="N118">
        <f>'Index CPR'!N118</f>
        <v>25747.4</v>
      </c>
      <c r="O118">
        <f>'Index CPR'!O118</f>
        <v>25860.75</v>
      </c>
      <c r="P118">
        <f>'Index CPR'!P118</f>
        <v>25558.35</v>
      </c>
      <c r="Q118">
        <f>'Index CPR'!Q118</f>
        <v>25598</v>
      </c>
      <c r="R118">
        <f t="shared" si="299"/>
        <v>25181.583333333336</v>
      </c>
      <c r="S118">
        <f t="shared" si="300"/>
        <v>25369.966666666667</v>
      </c>
      <c r="T118">
        <f t="shared" si="301"/>
        <v>25483.983333333337</v>
      </c>
      <c r="U118">
        <f t="shared" si="302"/>
        <v>25672.366666666669</v>
      </c>
      <c r="V118">
        <f t="shared" si="303"/>
        <v>25786.383333333339</v>
      </c>
      <c r="W118">
        <f t="shared" si="304"/>
        <v>25974.76666666667</v>
      </c>
      <c r="X118" s="2">
        <f t="shared" si="305"/>
        <v>26088.78333333334</v>
      </c>
    </row>
    <row r="119" spans="1:24" x14ac:dyDescent="0.3">
      <c r="A119" s="40">
        <v>43413</v>
      </c>
      <c r="B119" s="10" t="s">
        <v>26</v>
      </c>
      <c r="C119">
        <f>'Index CPR'!C119</f>
        <v>10614.7</v>
      </c>
      <c r="D119" s="17">
        <f>'Index CPR'!D119</f>
        <v>10619.55</v>
      </c>
      <c r="E119" s="17">
        <f>'Index CPR'!E119</f>
        <v>10544.85</v>
      </c>
      <c r="F119" s="17">
        <f>'Index CPR'!F119</f>
        <v>10585.2</v>
      </c>
      <c r="G119">
        <f t="shared" ref="G119:G120" si="306">E119-2*(D119-J119)</f>
        <v>10472.150000000003</v>
      </c>
      <c r="H119">
        <f t="shared" ref="H119:H120" si="307">J119-(D119-E119)</f>
        <v>10508.500000000002</v>
      </c>
      <c r="I119">
        <f t="shared" ref="I119:I120" si="308">(2*J119)-D119</f>
        <v>10546.850000000002</v>
      </c>
      <c r="J119">
        <f t="shared" ref="J119:J120" si="309">SUM(D119:F119)/3</f>
        <v>10583.2</v>
      </c>
      <c r="K119">
        <f t="shared" ref="K119:K120" si="310">(2*J119)-E119</f>
        <v>10621.550000000001</v>
      </c>
      <c r="L119">
        <f t="shared" ref="L119:L120" si="311">J119+(D119-E119)</f>
        <v>10657.9</v>
      </c>
      <c r="M119" s="2">
        <f t="shared" ref="M119:M120" si="312">D119+2*(J119-E119)</f>
        <v>10696.25</v>
      </c>
      <c r="N119">
        <f>'Index CPR'!N119</f>
        <v>25742.55</v>
      </c>
      <c r="O119">
        <f>'Index CPR'!O119</f>
        <v>25822.75</v>
      </c>
      <c r="P119">
        <f>'Index CPR'!P119</f>
        <v>25598.75</v>
      </c>
      <c r="Q119">
        <f>'Index CPR'!Q119</f>
        <v>25771</v>
      </c>
      <c r="R119">
        <f t="shared" ref="R119:R120" si="313">P119-2*(O119-U119)</f>
        <v>25414.916666666664</v>
      </c>
      <c r="S119">
        <f t="shared" ref="S119:S120" si="314">U119-(O119-P119)</f>
        <v>25506.833333333332</v>
      </c>
      <c r="T119">
        <f t="shared" ref="T119:T120" si="315">(2*U119)-O119</f>
        <v>25638.916666666664</v>
      </c>
      <c r="U119">
        <f t="shared" ref="U119:U120" si="316">SUM(O119:Q119)/3</f>
        <v>25730.833333333332</v>
      </c>
      <c r="V119">
        <f t="shared" ref="V119:V120" si="317">(2*U119)-P119</f>
        <v>25862.916666666664</v>
      </c>
      <c r="W119">
        <f t="shared" ref="W119:W120" si="318">U119+(O119-P119)</f>
        <v>25954.833333333332</v>
      </c>
      <c r="X119" s="2">
        <f t="shared" ref="X119:X120" si="319">O119+2*(U119-P119)</f>
        <v>26086.916666666664</v>
      </c>
    </row>
    <row r="120" spans="1:24" x14ac:dyDescent="0.3">
      <c r="A120" s="40">
        <v>43416</v>
      </c>
      <c r="B120" s="10" t="s">
        <v>27</v>
      </c>
      <c r="C120">
        <f>'Index CPR'!C120</f>
        <v>10607.8</v>
      </c>
      <c r="D120" s="17">
        <f>'Index CPR'!D120</f>
        <v>10645.5</v>
      </c>
      <c r="E120" s="17">
        <f>'Index CPR'!E120</f>
        <v>10464.049999999999</v>
      </c>
      <c r="F120" s="17">
        <f>'Index CPR'!F120</f>
        <v>10482.200000000001</v>
      </c>
      <c r="G120">
        <f t="shared" si="306"/>
        <v>10234.216666666667</v>
      </c>
      <c r="H120">
        <f t="shared" si="307"/>
        <v>10349.133333333333</v>
      </c>
      <c r="I120">
        <f t="shared" si="308"/>
        <v>10415.666666666668</v>
      </c>
      <c r="J120">
        <f t="shared" si="309"/>
        <v>10530.583333333334</v>
      </c>
      <c r="K120">
        <f t="shared" si="310"/>
        <v>10597.116666666669</v>
      </c>
      <c r="L120">
        <f t="shared" si="311"/>
        <v>10712.033333333335</v>
      </c>
      <c r="M120" s="2">
        <f t="shared" si="312"/>
        <v>10778.566666666669</v>
      </c>
      <c r="N120">
        <f>'Index CPR'!N120</f>
        <v>25816.15</v>
      </c>
      <c r="O120">
        <f>'Index CPR'!O120</f>
        <v>25907.200000000001</v>
      </c>
      <c r="P120">
        <f>'Index CPR'!P120</f>
        <v>25495.1</v>
      </c>
      <c r="Q120">
        <f>'Index CPR'!Q120</f>
        <v>25539.75</v>
      </c>
      <c r="R120">
        <f t="shared" si="313"/>
        <v>24975.4</v>
      </c>
      <c r="S120">
        <f t="shared" si="314"/>
        <v>25235.25</v>
      </c>
      <c r="T120">
        <f t="shared" si="315"/>
        <v>25387.500000000004</v>
      </c>
      <c r="U120">
        <f t="shared" si="316"/>
        <v>25647.350000000002</v>
      </c>
      <c r="V120">
        <f t="shared" si="317"/>
        <v>25799.600000000006</v>
      </c>
      <c r="W120">
        <f t="shared" si="318"/>
        <v>26059.450000000004</v>
      </c>
      <c r="X120" s="2">
        <f t="shared" si="319"/>
        <v>26211.700000000008</v>
      </c>
    </row>
    <row r="121" spans="1:24" x14ac:dyDescent="0.3">
      <c r="A121" s="40">
        <v>43417</v>
      </c>
      <c r="B121" s="10" t="s">
        <v>28</v>
      </c>
      <c r="C121">
        <f>'Index CPR'!C121</f>
        <v>10451.9</v>
      </c>
      <c r="D121" s="17">
        <f>'Index CPR'!D121</f>
        <v>10596.25</v>
      </c>
      <c r="E121" s="17">
        <f>'Index CPR'!E121</f>
        <v>10440.549999999999</v>
      </c>
      <c r="F121" s="17">
        <f>'Index CPR'!F121</f>
        <v>10582.5</v>
      </c>
      <c r="G121">
        <f t="shared" ref="G121:G124" si="320">E121-2*(D121-J121)</f>
        <v>10327.583333333332</v>
      </c>
      <c r="H121">
        <f t="shared" ref="H121:H124" si="321">J121-(D121-E121)</f>
        <v>10384.066666666666</v>
      </c>
      <c r="I121">
        <f t="shared" ref="I121:I124" si="322">(2*J121)-D121</f>
        <v>10483.283333333333</v>
      </c>
      <c r="J121">
        <f t="shared" ref="J121:J124" si="323">SUM(D121:F121)/3</f>
        <v>10539.766666666666</v>
      </c>
      <c r="K121">
        <f t="shared" ref="K121:K124" si="324">(2*J121)-E121</f>
        <v>10638.983333333334</v>
      </c>
      <c r="L121">
        <f t="shared" ref="L121:L124" si="325">J121+(D121-E121)</f>
        <v>10695.466666666667</v>
      </c>
      <c r="M121" s="2">
        <f t="shared" ref="M121:M124" si="326">D121+2*(J121-E121)</f>
        <v>10794.683333333334</v>
      </c>
      <c r="N121">
        <f>'Index CPR'!N121</f>
        <v>25422</v>
      </c>
      <c r="O121">
        <f>'Index CPR'!O121</f>
        <v>25796.5</v>
      </c>
      <c r="P121">
        <f>'Index CPR'!P121</f>
        <v>25384.55</v>
      </c>
      <c r="Q121">
        <f>'Index CPR'!Q121</f>
        <v>25768.6</v>
      </c>
      <c r="R121">
        <f t="shared" ref="R121:R124" si="327">P121-2*(O121-U121)</f>
        <v>25091.316666666662</v>
      </c>
      <c r="S121">
        <f t="shared" ref="S121:S124" si="328">U121-(O121-P121)</f>
        <v>25237.933333333331</v>
      </c>
      <c r="T121">
        <f t="shared" ref="T121:T124" si="329">(2*U121)-O121</f>
        <v>25503.266666666663</v>
      </c>
      <c r="U121">
        <f t="shared" ref="U121:U124" si="330">SUM(O121:Q121)/3</f>
        <v>25649.883333333331</v>
      </c>
      <c r="V121">
        <f t="shared" ref="V121:V124" si="331">(2*U121)-P121</f>
        <v>25915.216666666664</v>
      </c>
      <c r="W121">
        <f t="shared" ref="W121:W124" si="332">U121+(O121-P121)</f>
        <v>26061.833333333332</v>
      </c>
      <c r="X121" s="2">
        <f t="shared" ref="X121:X124" si="333">O121+2*(U121-P121)</f>
        <v>26327.166666666664</v>
      </c>
    </row>
    <row r="122" spans="1:24" x14ac:dyDescent="0.3">
      <c r="A122" s="40">
        <v>43418</v>
      </c>
      <c r="B122" s="10" t="s">
        <v>29</v>
      </c>
      <c r="C122">
        <f>'Index CPR'!C122</f>
        <v>10634.9</v>
      </c>
      <c r="D122" s="17">
        <f>'Index CPR'!D122</f>
        <v>10651.6</v>
      </c>
      <c r="E122" s="17">
        <f>'Index CPR'!E122</f>
        <v>10532.7</v>
      </c>
      <c r="F122" s="17">
        <f>'Index CPR'!F122</f>
        <v>10576.3</v>
      </c>
      <c r="G122">
        <f t="shared" si="320"/>
        <v>10403.233333333334</v>
      </c>
      <c r="H122">
        <f t="shared" si="321"/>
        <v>10467.966666666667</v>
      </c>
      <c r="I122">
        <f t="shared" si="322"/>
        <v>10522.133333333333</v>
      </c>
      <c r="J122">
        <f t="shared" si="323"/>
        <v>10586.866666666667</v>
      </c>
      <c r="K122">
        <f t="shared" si="324"/>
        <v>10641.033333333333</v>
      </c>
      <c r="L122">
        <f t="shared" si="325"/>
        <v>10705.766666666666</v>
      </c>
      <c r="M122" s="2">
        <f t="shared" si="326"/>
        <v>10759.933333333332</v>
      </c>
      <c r="N122">
        <f>'Index CPR'!N122</f>
        <v>25952.400000000001</v>
      </c>
      <c r="O122">
        <f>'Index CPR'!O122</f>
        <v>26045.05</v>
      </c>
      <c r="P122">
        <f>'Index CPR'!P122</f>
        <v>25806.7</v>
      </c>
      <c r="Q122">
        <f>'Index CPR'!Q122</f>
        <v>25930.15</v>
      </c>
      <c r="R122">
        <f t="shared" si="327"/>
        <v>25571.200000000001</v>
      </c>
      <c r="S122">
        <f t="shared" si="328"/>
        <v>25688.95</v>
      </c>
      <c r="T122">
        <f t="shared" si="329"/>
        <v>25809.55</v>
      </c>
      <c r="U122">
        <f t="shared" si="330"/>
        <v>25927.3</v>
      </c>
      <c r="V122">
        <f t="shared" si="331"/>
        <v>26047.899999999998</v>
      </c>
      <c r="W122">
        <f t="shared" si="332"/>
        <v>26165.649999999998</v>
      </c>
      <c r="X122" s="2">
        <f t="shared" si="333"/>
        <v>26286.249999999996</v>
      </c>
    </row>
    <row r="123" spans="1:24" x14ac:dyDescent="0.3">
      <c r="A123" s="40">
        <v>43419</v>
      </c>
      <c r="B123" s="10" t="s">
        <v>30</v>
      </c>
      <c r="C123">
        <f>'Index CPR'!C123</f>
        <v>10580.6</v>
      </c>
      <c r="D123" s="17">
        <f>'Index CPR'!D123</f>
        <v>10646.5</v>
      </c>
      <c r="E123" s="17">
        <f>'Index CPR'!E123</f>
        <v>10557.5</v>
      </c>
      <c r="F123" s="17">
        <f>'Index CPR'!F123</f>
        <v>10616.7</v>
      </c>
      <c r="G123">
        <f t="shared" si="320"/>
        <v>10478.299999999999</v>
      </c>
      <c r="H123">
        <f t="shared" si="321"/>
        <v>10517.9</v>
      </c>
      <c r="I123">
        <f t="shared" si="322"/>
        <v>10567.3</v>
      </c>
      <c r="J123">
        <f t="shared" si="323"/>
        <v>10606.9</v>
      </c>
      <c r="K123">
        <f t="shared" si="324"/>
        <v>10656.3</v>
      </c>
      <c r="L123">
        <f t="shared" si="325"/>
        <v>10695.9</v>
      </c>
      <c r="M123" s="2">
        <f t="shared" si="326"/>
        <v>10745.3</v>
      </c>
      <c r="N123">
        <f>'Index CPR'!N123</f>
        <v>25946.2</v>
      </c>
      <c r="O123">
        <f>'Index CPR'!O123</f>
        <v>26197.599999999999</v>
      </c>
      <c r="P123">
        <f>'Index CPR'!P123</f>
        <v>25728</v>
      </c>
      <c r="Q123">
        <f>'Index CPR'!Q123</f>
        <v>26154.75</v>
      </c>
      <c r="R123">
        <f t="shared" si="327"/>
        <v>25386.366666666676</v>
      </c>
      <c r="S123">
        <f t="shared" si="328"/>
        <v>25557.183333333338</v>
      </c>
      <c r="T123">
        <f t="shared" si="329"/>
        <v>25855.966666666674</v>
      </c>
      <c r="U123">
        <f t="shared" si="330"/>
        <v>26026.783333333336</v>
      </c>
      <c r="V123">
        <f t="shared" si="331"/>
        <v>26325.566666666673</v>
      </c>
      <c r="W123">
        <f t="shared" si="332"/>
        <v>26496.383333333335</v>
      </c>
      <c r="X123" s="2">
        <f t="shared" si="333"/>
        <v>26795.166666666672</v>
      </c>
    </row>
    <row r="124" spans="1:24" x14ac:dyDescent="0.3">
      <c r="A124" s="40">
        <v>43420</v>
      </c>
      <c r="B124" s="10" t="s">
        <v>26</v>
      </c>
      <c r="C124">
        <f>'Index CPR'!C124</f>
        <v>10644</v>
      </c>
      <c r="D124" s="17">
        <f>'Index CPR'!D124</f>
        <v>10695.15</v>
      </c>
      <c r="E124" s="17">
        <f>'Index CPR'!E124</f>
        <v>10631.15</v>
      </c>
      <c r="F124" s="17">
        <f>'Index CPR'!F124</f>
        <v>10682.2</v>
      </c>
      <c r="G124">
        <f t="shared" si="320"/>
        <v>10579.85</v>
      </c>
      <c r="H124">
        <f t="shared" si="321"/>
        <v>10605.5</v>
      </c>
      <c r="I124">
        <f t="shared" si="322"/>
        <v>10643.85</v>
      </c>
      <c r="J124">
        <f t="shared" si="323"/>
        <v>10669.5</v>
      </c>
      <c r="K124">
        <f t="shared" si="324"/>
        <v>10707.85</v>
      </c>
      <c r="L124">
        <f t="shared" si="325"/>
        <v>10733.5</v>
      </c>
      <c r="M124" s="2">
        <f t="shared" si="326"/>
        <v>10771.85</v>
      </c>
      <c r="N124">
        <f>'Index CPR'!N124</f>
        <v>26205.35</v>
      </c>
      <c r="O124">
        <f>'Index CPR'!O124</f>
        <v>26332.75</v>
      </c>
      <c r="P124">
        <f>'Index CPR'!P124</f>
        <v>26122.55</v>
      </c>
      <c r="Q124">
        <f>'Index CPR'!Q124</f>
        <v>26245.55</v>
      </c>
      <c r="R124">
        <f t="shared" si="327"/>
        <v>25924.283333333336</v>
      </c>
      <c r="S124">
        <f t="shared" si="328"/>
        <v>26023.416666666668</v>
      </c>
      <c r="T124">
        <f t="shared" si="329"/>
        <v>26134.483333333337</v>
      </c>
      <c r="U124">
        <f t="shared" si="330"/>
        <v>26233.616666666669</v>
      </c>
      <c r="V124">
        <f t="shared" si="331"/>
        <v>26344.683333333338</v>
      </c>
      <c r="W124">
        <f t="shared" si="332"/>
        <v>26443.816666666669</v>
      </c>
      <c r="X124" s="2">
        <f t="shared" si="333"/>
        <v>26554.883333333339</v>
      </c>
    </row>
    <row r="125" spans="1:24" x14ac:dyDescent="0.3">
      <c r="A125" s="40">
        <v>43423</v>
      </c>
      <c r="B125" s="10" t="s">
        <v>27</v>
      </c>
      <c r="C125">
        <f>'Index CPR'!C125</f>
        <v>10731.25</v>
      </c>
      <c r="D125" s="17">
        <f>'Index CPR'!D125</f>
        <v>10774.7</v>
      </c>
      <c r="E125" s="17">
        <f>'Index CPR'!E125</f>
        <v>10688.8</v>
      </c>
      <c r="F125" s="17">
        <f>'Index CPR'!F125</f>
        <v>10763.4</v>
      </c>
      <c r="G125">
        <f t="shared" ref="G125:G129" si="334">E125-2*(D125-J125)</f>
        <v>10624</v>
      </c>
      <c r="H125">
        <f t="shared" ref="H125:H129" si="335">J125-(D125-E125)</f>
        <v>10656.4</v>
      </c>
      <c r="I125">
        <f t="shared" ref="I125:I129" si="336">(2*J125)-D125</f>
        <v>10709.900000000001</v>
      </c>
      <c r="J125">
        <f t="shared" ref="J125:J129" si="337">SUM(D125:F125)/3</f>
        <v>10742.300000000001</v>
      </c>
      <c r="K125">
        <f t="shared" ref="K125:K129" si="338">(2*J125)-E125</f>
        <v>10795.800000000003</v>
      </c>
      <c r="L125">
        <f t="shared" ref="L125:L129" si="339">J125+(D125-E125)</f>
        <v>10828.200000000003</v>
      </c>
      <c r="M125" s="2">
        <f t="shared" ref="M125:M129" si="340">D125+2*(J125-E125)</f>
        <v>10881.700000000004</v>
      </c>
      <c r="N125">
        <f>'Index CPR'!N125</f>
        <v>26364.6</v>
      </c>
      <c r="O125">
        <f>'Index CPR'!O125</f>
        <v>26379.1</v>
      </c>
      <c r="P125">
        <f>'Index CPR'!P125</f>
        <v>26204.35</v>
      </c>
      <c r="Q125">
        <f>'Index CPR'!Q125</f>
        <v>26300.7</v>
      </c>
      <c r="R125">
        <f t="shared" ref="R125:R129" si="341">P125-2*(O125-U125)</f>
        <v>26035.583333333328</v>
      </c>
      <c r="S125">
        <f t="shared" ref="S125:S129" si="342">U125-(O125-P125)</f>
        <v>26119.966666666664</v>
      </c>
      <c r="T125">
        <f t="shared" ref="T125:T129" si="343">(2*U125)-O125</f>
        <v>26210.333333333328</v>
      </c>
      <c r="U125">
        <f t="shared" ref="U125:U129" si="344">SUM(O125:Q125)/3</f>
        <v>26294.716666666664</v>
      </c>
      <c r="V125">
        <f t="shared" ref="V125:V129" si="345">(2*U125)-P125</f>
        <v>26385.083333333328</v>
      </c>
      <c r="W125">
        <f t="shared" ref="W125:W129" si="346">U125+(O125-P125)</f>
        <v>26469.466666666664</v>
      </c>
      <c r="X125" s="2">
        <f t="shared" ref="X125:X129" si="347">O125+2*(U125-P125)</f>
        <v>26559.833333333328</v>
      </c>
    </row>
    <row r="126" spans="1:24" x14ac:dyDescent="0.3">
      <c r="A126" s="40">
        <v>43424</v>
      </c>
      <c r="B126" s="10" t="s">
        <v>28</v>
      </c>
      <c r="C126">
        <f>'Index CPR'!C126</f>
        <v>10740.1</v>
      </c>
      <c r="D126" s="17">
        <f>'Index CPR'!D126</f>
        <v>10740.85</v>
      </c>
      <c r="E126" s="17">
        <f>'Index CPR'!E126</f>
        <v>10640.85</v>
      </c>
      <c r="F126" s="17">
        <f>'Index CPR'!F126</f>
        <v>10656.2</v>
      </c>
      <c r="G126">
        <f t="shared" si="334"/>
        <v>10517.750000000002</v>
      </c>
      <c r="H126">
        <f t="shared" si="335"/>
        <v>10579.300000000001</v>
      </c>
      <c r="I126">
        <f t="shared" si="336"/>
        <v>10617.750000000002</v>
      </c>
      <c r="J126">
        <f t="shared" si="337"/>
        <v>10679.300000000001</v>
      </c>
      <c r="K126">
        <f t="shared" si="338"/>
        <v>10717.750000000002</v>
      </c>
      <c r="L126">
        <f t="shared" si="339"/>
        <v>10779.300000000001</v>
      </c>
      <c r="M126" s="2">
        <f t="shared" si="340"/>
        <v>10817.750000000002</v>
      </c>
      <c r="N126">
        <f>'Index CPR'!N126</f>
        <v>26211.5</v>
      </c>
      <c r="O126">
        <f>'Index CPR'!O126</f>
        <v>26259.4</v>
      </c>
      <c r="P126">
        <f>'Index CPR'!P126</f>
        <v>26041.8</v>
      </c>
      <c r="Q126">
        <f>'Index CPR'!Q126</f>
        <v>26113.35</v>
      </c>
      <c r="R126">
        <f t="shared" si="341"/>
        <v>25799.366666666658</v>
      </c>
      <c r="S126">
        <f t="shared" si="342"/>
        <v>25920.583333333328</v>
      </c>
      <c r="T126">
        <f t="shared" si="343"/>
        <v>26016.96666666666</v>
      </c>
      <c r="U126">
        <f t="shared" si="344"/>
        <v>26138.183333333331</v>
      </c>
      <c r="V126">
        <f t="shared" si="345"/>
        <v>26234.566666666662</v>
      </c>
      <c r="W126">
        <f t="shared" si="346"/>
        <v>26355.783333333333</v>
      </c>
      <c r="X126" s="2">
        <f t="shared" si="347"/>
        <v>26452.166666666664</v>
      </c>
    </row>
    <row r="127" spans="1:24" x14ac:dyDescent="0.3">
      <c r="A127" s="40">
        <v>43425</v>
      </c>
      <c r="B127" s="10" t="s">
        <v>29</v>
      </c>
      <c r="C127">
        <f>'Index CPR'!C127</f>
        <v>10670.95</v>
      </c>
      <c r="D127" s="17">
        <f>'Index CPR'!D127</f>
        <v>10671.3</v>
      </c>
      <c r="E127" s="17">
        <f>'Index CPR'!E127</f>
        <v>10562.35</v>
      </c>
      <c r="F127" s="17">
        <f>'Index CPR'!F127</f>
        <v>10600.05</v>
      </c>
      <c r="G127">
        <f t="shared" si="334"/>
        <v>10442.216666666669</v>
      </c>
      <c r="H127">
        <f t="shared" si="335"/>
        <v>10502.283333333335</v>
      </c>
      <c r="I127">
        <f t="shared" si="336"/>
        <v>10551.166666666668</v>
      </c>
      <c r="J127">
        <f t="shared" si="337"/>
        <v>10611.233333333334</v>
      </c>
      <c r="K127">
        <f t="shared" si="338"/>
        <v>10660.116666666667</v>
      </c>
      <c r="L127">
        <f t="shared" si="339"/>
        <v>10720.183333333332</v>
      </c>
      <c r="M127" s="2">
        <f t="shared" si="340"/>
        <v>10769.066666666666</v>
      </c>
      <c r="N127">
        <f>'Index CPR'!N127</f>
        <v>26105.45</v>
      </c>
      <c r="O127">
        <f>'Index CPR'!O127</f>
        <v>26342.05</v>
      </c>
      <c r="P127">
        <f>'Index CPR'!P127</f>
        <v>26060.55</v>
      </c>
      <c r="Q127">
        <f>'Index CPR'!Q127</f>
        <v>26262.05</v>
      </c>
      <c r="R127">
        <f t="shared" si="341"/>
        <v>25819.55</v>
      </c>
      <c r="S127">
        <f t="shared" si="342"/>
        <v>25940.05</v>
      </c>
      <c r="T127">
        <f t="shared" si="343"/>
        <v>26101.05</v>
      </c>
      <c r="U127">
        <f t="shared" si="344"/>
        <v>26221.55</v>
      </c>
      <c r="V127">
        <f t="shared" si="345"/>
        <v>26382.55</v>
      </c>
      <c r="W127">
        <f t="shared" si="346"/>
        <v>26503.05</v>
      </c>
      <c r="X127" s="2">
        <f t="shared" si="347"/>
        <v>26664.05</v>
      </c>
    </row>
    <row r="128" spans="1:24" x14ac:dyDescent="0.3">
      <c r="A128" s="40">
        <v>43426</v>
      </c>
      <c r="B128" s="10" t="s">
        <v>30</v>
      </c>
      <c r="C128">
        <f>'Index CPR'!C128</f>
        <v>10612.65</v>
      </c>
      <c r="D128" s="17">
        <f>'Index CPR'!D128</f>
        <v>10646.25</v>
      </c>
      <c r="E128" s="17">
        <f>'Index CPR'!E128</f>
        <v>10512</v>
      </c>
      <c r="F128" s="17">
        <f>'Index CPR'!F128</f>
        <v>10526.75</v>
      </c>
      <c r="G128">
        <f t="shared" si="334"/>
        <v>10342.833333333332</v>
      </c>
      <c r="H128">
        <f t="shared" si="335"/>
        <v>10427.416666666666</v>
      </c>
      <c r="I128">
        <f t="shared" si="336"/>
        <v>10477.083333333332</v>
      </c>
      <c r="J128">
        <f t="shared" si="337"/>
        <v>10561.666666666666</v>
      </c>
      <c r="K128">
        <f t="shared" si="338"/>
        <v>10611.333333333332</v>
      </c>
      <c r="L128">
        <f t="shared" si="339"/>
        <v>10695.916666666666</v>
      </c>
      <c r="M128" s="2">
        <f t="shared" si="340"/>
        <v>10745.583333333332</v>
      </c>
      <c r="N128">
        <f>'Index CPR'!N128</f>
        <v>26233.65</v>
      </c>
      <c r="O128">
        <f>'Index CPR'!O128</f>
        <v>26323.95</v>
      </c>
      <c r="P128">
        <f>'Index CPR'!P128</f>
        <v>25947.85</v>
      </c>
      <c r="Q128">
        <f>'Index CPR'!Q128</f>
        <v>25999.45</v>
      </c>
      <c r="R128">
        <f t="shared" si="341"/>
        <v>25480.783333333333</v>
      </c>
      <c r="S128">
        <f t="shared" si="342"/>
        <v>25714.316666666666</v>
      </c>
      <c r="T128">
        <f t="shared" si="343"/>
        <v>25856.883333333335</v>
      </c>
      <c r="U128">
        <f t="shared" si="344"/>
        <v>26090.416666666668</v>
      </c>
      <c r="V128">
        <f t="shared" si="345"/>
        <v>26232.983333333337</v>
      </c>
      <c r="W128">
        <f t="shared" si="346"/>
        <v>26466.51666666667</v>
      </c>
      <c r="X128" s="2">
        <f t="shared" si="347"/>
        <v>26609.083333333339</v>
      </c>
    </row>
    <row r="129" spans="1:24" x14ac:dyDescent="0.3">
      <c r="A129" s="40">
        <v>43430</v>
      </c>
      <c r="B129" s="10" t="s">
        <v>27</v>
      </c>
      <c r="C129">
        <f>'Index CPR'!C129</f>
        <v>10568.3</v>
      </c>
      <c r="D129" s="17">
        <f>'Index CPR'!D129</f>
        <v>10637.8</v>
      </c>
      <c r="E129" s="17">
        <f>'Index CPR'!E129</f>
        <v>10489.75</v>
      </c>
      <c r="F129" s="17">
        <f>'Index CPR'!F129</f>
        <v>10628.6</v>
      </c>
      <c r="G129">
        <f t="shared" si="334"/>
        <v>10384.916666666668</v>
      </c>
      <c r="H129">
        <f t="shared" si="335"/>
        <v>10437.333333333334</v>
      </c>
      <c r="I129">
        <f t="shared" si="336"/>
        <v>10532.966666666667</v>
      </c>
      <c r="J129">
        <f t="shared" si="337"/>
        <v>10585.383333333333</v>
      </c>
      <c r="K129">
        <f t="shared" si="338"/>
        <v>10681.016666666666</v>
      </c>
      <c r="L129">
        <f t="shared" si="339"/>
        <v>10733.433333333332</v>
      </c>
      <c r="M129" s="2">
        <f t="shared" si="340"/>
        <v>10829.066666666666</v>
      </c>
      <c r="N129">
        <f>'Index CPR'!N129</f>
        <v>26096</v>
      </c>
      <c r="O129">
        <f>'Index CPR'!O129</f>
        <v>26396.6</v>
      </c>
      <c r="P129">
        <f>'Index CPR'!P129</f>
        <v>26025.05</v>
      </c>
      <c r="Q129">
        <f>'Index CPR'!Q129</f>
        <v>26365.599999999999</v>
      </c>
      <c r="R129">
        <f t="shared" si="341"/>
        <v>25756.683333333338</v>
      </c>
      <c r="S129">
        <f t="shared" si="342"/>
        <v>25890.866666666669</v>
      </c>
      <c r="T129">
        <f t="shared" si="343"/>
        <v>26128.233333333337</v>
      </c>
      <c r="U129">
        <f t="shared" si="344"/>
        <v>26262.416666666668</v>
      </c>
      <c r="V129">
        <f t="shared" si="345"/>
        <v>26499.783333333336</v>
      </c>
      <c r="W129">
        <f t="shared" si="346"/>
        <v>26633.966666666667</v>
      </c>
      <c r="X129" s="2">
        <f t="shared" si="347"/>
        <v>26871.333333333336</v>
      </c>
    </row>
    <row r="130" spans="1:24" x14ac:dyDescent="0.3">
      <c r="A130" s="40">
        <v>43431</v>
      </c>
      <c r="B130" s="10" t="s">
        <v>28</v>
      </c>
      <c r="C130">
        <f>'Index CPR'!C130</f>
        <v>10621.45</v>
      </c>
      <c r="D130" s="17">
        <f>'Index CPR'!D130</f>
        <v>10695.15</v>
      </c>
      <c r="E130" s="17">
        <f>'Index CPR'!E130</f>
        <v>10596.35</v>
      </c>
      <c r="F130" s="17">
        <f>'Index CPR'!F130</f>
        <v>10685.6</v>
      </c>
      <c r="G130">
        <f t="shared" ref="G130:G133" si="348">E130-2*(D130-J130)</f>
        <v>10524.116666666667</v>
      </c>
      <c r="H130">
        <f t="shared" ref="H130:H133" si="349">J130-(D130-E130)</f>
        <v>10560.233333333334</v>
      </c>
      <c r="I130">
        <f t="shared" ref="I130:I133" si="350">(2*J130)-D130</f>
        <v>10622.916666666666</v>
      </c>
      <c r="J130">
        <f t="shared" ref="J130:J133" si="351">SUM(D130:F130)/3</f>
        <v>10659.033333333333</v>
      </c>
      <c r="K130">
        <f t="shared" ref="K130:K133" si="352">(2*J130)-E130</f>
        <v>10721.716666666665</v>
      </c>
      <c r="L130">
        <f t="shared" ref="L130:L133" si="353">J130+(D130-E130)</f>
        <v>10757.833333333332</v>
      </c>
      <c r="M130" s="2">
        <f t="shared" ref="M130:M133" si="354">D130+2*(J130-E130)</f>
        <v>10820.516666666665</v>
      </c>
      <c r="N130">
        <f>'Index CPR'!N130</f>
        <v>26286.1</v>
      </c>
      <c r="O130">
        <f>'Index CPR'!O130</f>
        <v>26491.25</v>
      </c>
      <c r="P130">
        <f>'Index CPR'!P130</f>
        <v>26268.65</v>
      </c>
      <c r="Q130">
        <f>'Index CPR'!Q130</f>
        <v>26443.1</v>
      </c>
      <c r="R130">
        <f t="shared" ref="R130:R133" si="355">P130-2*(O130-U130)</f>
        <v>26088.15</v>
      </c>
      <c r="S130">
        <f t="shared" ref="S130:S133" si="356">U130-(O130-P130)</f>
        <v>26178.400000000001</v>
      </c>
      <c r="T130">
        <f t="shared" ref="T130:T133" si="357">(2*U130)-O130</f>
        <v>26310.75</v>
      </c>
      <c r="U130">
        <f t="shared" ref="U130:U133" si="358">SUM(O130:Q130)/3</f>
        <v>26401</v>
      </c>
      <c r="V130">
        <f t="shared" ref="V130:V133" si="359">(2*U130)-P130</f>
        <v>26533.35</v>
      </c>
      <c r="W130">
        <f t="shared" ref="W130:W133" si="360">U130+(O130-P130)</f>
        <v>26623.599999999999</v>
      </c>
      <c r="X130" s="2">
        <f t="shared" ref="X130:X133" si="361">O130+2*(U130-P130)</f>
        <v>26755.949999999997</v>
      </c>
    </row>
    <row r="131" spans="1:24" x14ac:dyDescent="0.3">
      <c r="A131" s="40">
        <v>43432</v>
      </c>
      <c r="B131" s="10" t="s">
        <v>29</v>
      </c>
      <c r="C131">
        <f>'Index CPR'!C131</f>
        <v>10708.75</v>
      </c>
      <c r="D131" s="17">
        <f>'Index CPR'!D131</f>
        <v>10757.8</v>
      </c>
      <c r="E131" s="17">
        <f>'Index CPR'!E131</f>
        <v>10699.85</v>
      </c>
      <c r="F131" s="17">
        <f>'Index CPR'!F131</f>
        <v>10728.85</v>
      </c>
      <c r="G131">
        <f t="shared" si="348"/>
        <v>10641.91666666667</v>
      </c>
      <c r="H131">
        <f t="shared" si="349"/>
        <v>10670.883333333335</v>
      </c>
      <c r="I131">
        <f t="shared" si="350"/>
        <v>10699.866666666669</v>
      </c>
      <c r="J131">
        <f t="shared" si="351"/>
        <v>10728.833333333334</v>
      </c>
      <c r="K131">
        <f t="shared" si="352"/>
        <v>10757.816666666668</v>
      </c>
      <c r="L131">
        <f t="shared" si="353"/>
        <v>10786.783333333333</v>
      </c>
      <c r="M131" s="2">
        <f t="shared" si="354"/>
        <v>10815.766666666666</v>
      </c>
      <c r="N131">
        <f>'Index CPR'!N131</f>
        <v>26489.65</v>
      </c>
      <c r="O131">
        <f>'Index CPR'!O131</f>
        <v>26584.95</v>
      </c>
      <c r="P131">
        <f>'Index CPR'!P131</f>
        <v>26419.65</v>
      </c>
      <c r="Q131">
        <f>'Index CPR'!Q131</f>
        <v>26457.95</v>
      </c>
      <c r="R131">
        <f t="shared" si="355"/>
        <v>26224.783333333333</v>
      </c>
      <c r="S131">
        <f t="shared" si="356"/>
        <v>26322.216666666667</v>
      </c>
      <c r="T131">
        <f t="shared" si="357"/>
        <v>26390.083333333332</v>
      </c>
      <c r="U131">
        <f t="shared" si="358"/>
        <v>26487.516666666666</v>
      </c>
      <c r="V131">
        <f t="shared" si="359"/>
        <v>26555.383333333331</v>
      </c>
      <c r="W131">
        <f t="shared" si="360"/>
        <v>26652.816666666666</v>
      </c>
      <c r="X131" s="2">
        <f t="shared" si="361"/>
        <v>26720.683333333331</v>
      </c>
    </row>
    <row r="132" spans="1:24" x14ac:dyDescent="0.3">
      <c r="A132" s="40">
        <v>43433</v>
      </c>
      <c r="B132" s="10" t="s">
        <v>30</v>
      </c>
      <c r="C132">
        <f>'Index CPR'!C132</f>
        <v>10808.7</v>
      </c>
      <c r="D132" s="17">
        <f>'Index CPR'!D132</f>
        <v>10883.05</v>
      </c>
      <c r="E132" s="17">
        <f>'Index CPR'!E132</f>
        <v>10782.35</v>
      </c>
      <c r="F132" s="17">
        <f>'Index CPR'!F132</f>
        <v>10858.7</v>
      </c>
      <c r="G132">
        <f t="shared" si="348"/>
        <v>10698.983333333335</v>
      </c>
      <c r="H132">
        <f t="shared" si="349"/>
        <v>10740.666666666668</v>
      </c>
      <c r="I132">
        <f t="shared" si="350"/>
        <v>10799.683333333334</v>
      </c>
      <c r="J132">
        <f t="shared" si="351"/>
        <v>10841.366666666667</v>
      </c>
      <c r="K132">
        <f t="shared" si="352"/>
        <v>10900.383333333333</v>
      </c>
      <c r="L132">
        <f t="shared" si="353"/>
        <v>10942.066666666666</v>
      </c>
      <c r="M132" s="2">
        <f t="shared" si="354"/>
        <v>11001.083333333332</v>
      </c>
      <c r="N132">
        <f>'Index CPR'!N132</f>
        <v>26641.599999999999</v>
      </c>
      <c r="O132">
        <f>'Index CPR'!O132</f>
        <v>27003.75</v>
      </c>
      <c r="P132">
        <f>'Index CPR'!P132</f>
        <v>26577.15</v>
      </c>
      <c r="Q132">
        <f>'Index CPR'!Q132</f>
        <v>26939.599999999999</v>
      </c>
      <c r="R132">
        <f t="shared" si="355"/>
        <v>26249.983333333337</v>
      </c>
      <c r="S132">
        <f t="shared" si="356"/>
        <v>26413.566666666669</v>
      </c>
      <c r="T132">
        <f t="shared" si="357"/>
        <v>26676.583333333336</v>
      </c>
      <c r="U132">
        <f t="shared" si="358"/>
        <v>26840.166666666668</v>
      </c>
      <c r="V132">
        <f t="shared" si="359"/>
        <v>27103.183333333334</v>
      </c>
      <c r="W132">
        <f t="shared" si="360"/>
        <v>27266.766666666666</v>
      </c>
      <c r="X132" s="2">
        <f t="shared" si="361"/>
        <v>27529.783333333333</v>
      </c>
    </row>
    <row r="133" spans="1:24" x14ac:dyDescent="0.3">
      <c r="A133" s="40">
        <v>43434</v>
      </c>
      <c r="B133" s="10" t="s">
        <v>26</v>
      </c>
      <c r="C133">
        <f>'Index CPR'!C133</f>
        <v>10892.1</v>
      </c>
      <c r="D133" s="17">
        <f>'Index CPR'!D133</f>
        <v>10922.45</v>
      </c>
      <c r="E133" s="17">
        <f>'Index CPR'!E133</f>
        <v>10835.1</v>
      </c>
      <c r="F133" s="17">
        <f>'Index CPR'!F133</f>
        <v>10876.75</v>
      </c>
      <c r="G133">
        <f t="shared" si="348"/>
        <v>10746.4</v>
      </c>
      <c r="H133">
        <f t="shared" si="349"/>
        <v>10790.75</v>
      </c>
      <c r="I133">
        <f t="shared" si="350"/>
        <v>10833.75</v>
      </c>
      <c r="J133">
        <f t="shared" si="351"/>
        <v>10878.1</v>
      </c>
      <c r="K133">
        <f t="shared" si="352"/>
        <v>10921.1</v>
      </c>
      <c r="L133">
        <f t="shared" si="353"/>
        <v>10965.45</v>
      </c>
      <c r="M133" s="2">
        <f t="shared" si="354"/>
        <v>11008.45</v>
      </c>
      <c r="N133">
        <f>'Index CPR'!N133</f>
        <v>27009.3</v>
      </c>
      <c r="O133">
        <f>'Index CPR'!O133</f>
        <v>27012.7</v>
      </c>
      <c r="P133">
        <f>'Index CPR'!P133</f>
        <v>26764.9</v>
      </c>
      <c r="Q133">
        <f>'Index CPR'!Q133</f>
        <v>26862.95</v>
      </c>
      <c r="R133">
        <f t="shared" si="355"/>
        <v>26499.866666666669</v>
      </c>
      <c r="S133">
        <f t="shared" si="356"/>
        <v>26632.383333333335</v>
      </c>
      <c r="T133">
        <f t="shared" si="357"/>
        <v>26747.666666666668</v>
      </c>
      <c r="U133">
        <f t="shared" si="358"/>
        <v>26880.183333333334</v>
      </c>
      <c r="V133">
        <f t="shared" si="359"/>
        <v>26995.466666666667</v>
      </c>
      <c r="W133">
        <f t="shared" si="360"/>
        <v>27127.983333333334</v>
      </c>
      <c r="X133" s="2">
        <f t="shared" si="361"/>
        <v>27243.266666666666</v>
      </c>
    </row>
    <row r="134" spans="1:24" x14ac:dyDescent="0.3">
      <c r="A134" s="40">
        <v>43437</v>
      </c>
      <c r="B134" s="42" t="s">
        <v>27</v>
      </c>
      <c r="C134">
        <f>'Index CPR'!C134</f>
        <v>10930.7</v>
      </c>
      <c r="D134" s="17">
        <f>'Index CPR'!D134</f>
        <v>10941.2</v>
      </c>
      <c r="E134" s="17">
        <f>'Index CPR'!E134</f>
        <v>10845.35</v>
      </c>
      <c r="F134" s="17">
        <f>'Index CPR'!F134</f>
        <v>10883.75</v>
      </c>
      <c r="G134">
        <f t="shared" ref="G134:G138" si="362">E134-2*(D134-J134)</f>
        <v>10743.15</v>
      </c>
      <c r="H134">
        <f t="shared" ref="H134:H138" si="363">J134-(D134-E134)</f>
        <v>10794.25</v>
      </c>
      <c r="I134">
        <f t="shared" ref="I134:I138" si="364">(2*J134)-D134</f>
        <v>10839</v>
      </c>
      <c r="J134">
        <f t="shared" ref="J134:J138" si="365">SUM(D134:F134)/3</f>
        <v>10890.1</v>
      </c>
      <c r="K134">
        <f t="shared" ref="K134:K138" si="366">(2*J134)-E134</f>
        <v>10934.85</v>
      </c>
      <c r="L134">
        <f t="shared" ref="L134:L138" si="367">J134+(D134-E134)</f>
        <v>10985.95</v>
      </c>
      <c r="M134" s="2">
        <f t="shared" ref="M134:M138" si="368">D134+2*(J134-E134)</f>
        <v>11030.7</v>
      </c>
      <c r="N134">
        <f>'Index CPR'!N134</f>
        <v>27032.9</v>
      </c>
      <c r="O134">
        <f>'Index CPR'!O134</f>
        <v>27037.1</v>
      </c>
      <c r="P134">
        <f>'Index CPR'!P134</f>
        <v>26791.65</v>
      </c>
      <c r="Q134">
        <f>'Index CPR'!Q134</f>
        <v>26857.55</v>
      </c>
      <c r="R134">
        <f t="shared" ref="R134:R138" si="369">P134-2*(O134-U134)</f>
        <v>26508.316666666673</v>
      </c>
      <c r="S134">
        <f t="shared" ref="S134:S138" si="370">U134-(O134-P134)</f>
        <v>26649.983333333337</v>
      </c>
      <c r="T134">
        <f t="shared" ref="T134:T138" si="371">(2*U134)-O134</f>
        <v>26753.76666666667</v>
      </c>
      <c r="U134">
        <f t="shared" ref="U134:U138" si="372">SUM(O134:Q134)/3</f>
        <v>26895.433333333334</v>
      </c>
      <c r="V134">
        <f t="shared" ref="V134:V138" si="373">(2*U134)-P134</f>
        <v>26999.216666666667</v>
      </c>
      <c r="W134">
        <f t="shared" ref="W134:W138" si="374">U134+(O134-P134)</f>
        <v>27140.883333333331</v>
      </c>
      <c r="X134" s="2">
        <f t="shared" ref="X134:X138" si="375">O134+2*(U134-P134)</f>
        <v>27244.666666666664</v>
      </c>
    </row>
    <row r="135" spans="1:24" x14ac:dyDescent="0.3">
      <c r="A135" s="40">
        <v>43438</v>
      </c>
      <c r="B135" s="42" t="s">
        <v>28</v>
      </c>
      <c r="C135">
        <f>'Index CPR'!C135</f>
        <v>10877.1</v>
      </c>
      <c r="D135" s="17">
        <f>'Index CPR'!D135</f>
        <v>10890.95</v>
      </c>
      <c r="E135" s="17">
        <f>'Index CPR'!E135</f>
        <v>10833.35</v>
      </c>
      <c r="F135" s="17">
        <f>'Index CPR'!F135</f>
        <v>10869.5</v>
      </c>
      <c r="G135">
        <f t="shared" si="362"/>
        <v>10780.65</v>
      </c>
      <c r="H135">
        <f t="shared" si="363"/>
        <v>10807</v>
      </c>
      <c r="I135">
        <f t="shared" si="364"/>
        <v>10838.25</v>
      </c>
      <c r="J135">
        <f t="shared" si="365"/>
        <v>10864.6</v>
      </c>
      <c r="K135">
        <f t="shared" si="366"/>
        <v>10895.85</v>
      </c>
      <c r="L135">
        <f t="shared" si="367"/>
        <v>10922.2</v>
      </c>
      <c r="M135" s="2">
        <f t="shared" si="368"/>
        <v>10953.45</v>
      </c>
      <c r="N135">
        <f>'Index CPR'!N135</f>
        <v>26809.5</v>
      </c>
      <c r="O135">
        <f>'Index CPR'!O135</f>
        <v>26843.8</v>
      </c>
      <c r="P135">
        <f>'Index CPR'!P135</f>
        <v>26644.75</v>
      </c>
      <c r="Q135">
        <f>'Index CPR'!Q135</f>
        <v>26693.8</v>
      </c>
      <c r="R135">
        <f t="shared" si="369"/>
        <v>26412.050000000003</v>
      </c>
      <c r="S135">
        <f t="shared" si="370"/>
        <v>26528.400000000001</v>
      </c>
      <c r="T135">
        <f t="shared" si="371"/>
        <v>26611.100000000002</v>
      </c>
      <c r="U135">
        <f t="shared" si="372"/>
        <v>26727.45</v>
      </c>
      <c r="V135">
        <f t="shared" si="373"/>
        <v>26810.15</v>
      </c>
      <c r="W135">
        <f t="shared" si="374"/>
        <v>26926.5</v>
      </c>
      <c r="X135" s="2">
        <f t="shared" si="375"/>
        <v>27009.200000000001</v>
      </c>
    </row>
    <row r="136" spans="1:24" x14ac:dyDescent="0.3">
      <c r="A136" s="40">
        <v>43439</v>
      </c>
      <c r="B136" s="42" t="s">
        <v>29</v>
      </c>
      <c r="C136">
        <f>'Index CPR'!C136</f>
        <v>10820.45</v>
      </c>
      <c r="D136" s="17">
        <f>'Index CPR'!D136</f>
        <v>10821.05</v>
      </c>
      <c r="E136" s="17">
        <f>'Index CPR'!E136</f>
        <v>10747.95</v>
      </c>
      <c r="F136" s="17">
        <f>'Index CPR'!F136</f>
        <v>10782.9</v>
      </c>
      <c r="G136">
        <f t="shared" si="362"/>
        <v>10673.783333333336</v>
      </c>
      <c r="H136">
        <f t="shared" si="363"/>
        <v>10710.866666666669</v>
      </c>
      <c r="I136">
        <f t="shared" si="364"/>
        <v>10746.883333333335</v>
      </c>
      <c r="J136">
        <f t="shared" si="365"/>
        <v>10783.966666666667</v>
      </c>
      <c r="K136">
        <f t="shared" si="366"/>
        <v>10819.983333333334</v>
      </c>
      <c r="L136">
        <f t="shared" si="367"/>
        <v>10857.066666666666</v>
      </c>
      <c r="M136" s="2">
        <f t="shared" si="368"/>
        <v>10893.083333333332</v>
      </c>
      <c r="N136">
        <f>'Index CPR'!N136</f>
        <v>26572.1</v>
      </c>
      <c r="O136">
        <f>'Index CPR'!O136</f>
        <v>26627.35</v>
      </c>
      <c r="P136">
        <f>'Index CPR'!P136</f>
        <v>26443.65</v>
      </c>
      <c r="Q136">
        <f>'Index CPR'!Q136</f>
        <v>26519.599999999999</v>
      </c>
      <c r="R136">
        <f t="shared" si="369"/>
        <v>26249.350000000006</v>
      </c>
      <c r="S136">
        <f t="shared" si="370"/>
        <v>26346.500000000004</v>
      </c>
      <c r="T136">
        <f t="shared" si="371"/>
        <v>26433.050000000003</v>
      </c>
      <c r="U136">
        <f t="shared" si="372"/>
        <v>26530.2</v>
      </c>
      <c r="V136">
        <f t="shared" si="373"/>
        <v>26616.75</v>
      </c>
      <c r="W136">
        <f t="shared" si="374"/>
        <v>26713.899999999998</v>
      </c>
      <c r="X136" s="2">
        <f t="shared" si="375"/>
        <v>26800.449999999997</v>
      </c>
    </row>
    <row r="137" spans="1:24" x14ac:dyDescent="0.3">
      <c r="A137" s="40">
        <v>43440</v>
      </c>
      <c r="B137" s="42" t="s">
        <v>30</v>
      </c>
      <c r="C137">
        <f>'Index CPR'!C137</f>
        <v>10718.15</v>
      </c>
      <c r="D137" s="17">
        <f>'Index CPR'!D137</f>
        <v>10722.65</v>
      </c>
      <c r="E137" s="17">
        <f>'Index CPR'!E137</f>
        <v>10588.25</v>
      </c>
      <c r="F137" s="17">
        <f>'Index CPR'!F137</f>
        <v>10601.15</v>
      </c>
      <c r="G137">
        <f t="shared" si="362"/>
        <v>10417.650000000001</v>
      </c>
      <c r="H137">
        <f t="shared" si="363"/>
        <v>10502.95</v>
      </c>
      <c r="I137">
        <f t="shared" si="364"/>
        <v>10552.050000000001</v>
      </c>
      <c r="J137">
        <f t="shared" si="365"/>
        <v>10637.35</v>
      </c>
      <c r="K137">
        <f t="shared" si="366"/>
        <v>10686.45</v>
      </c>
      <c r="L137">
        <f t="shared" si="367"/>
        <v>10771.75</v>
      </c>
      <c r="M137" s="2">
        <f t="shared" si="368"/>
        <v>10820.85</v>
      </c>
      <c r="N137">
        <f>'Index CPR'!N137</f>
        <v>26339.1</v>
      </c>
      <c r="O137">
        <f>'Index CPR'!O137</f>
        <v>26359.9</v>
      </c>
      <c r="P137">
        <f>'Index CPR'!P137</f>
        <v>26149.45</v>
      </c>
      <c r="Q137">
        <f>'Index CPR'!Q137</f>
        <v>26198.3</v>
      </c>
      <c r="R137">
        <f t="shared" si="369"/>
        <v>25901.416666666668</v>
      </c>
      <c r="S137">
        <f t="shared" si="370"/>
        <v>26025.433333333334</v>
      </c>
      <c r="T137">
        <f t="shared" si="371"/>
        <v>26111.866666666669</v>
      </c>
      <c r="U137">
        <f t="shared" si="372"/>
        <v>26235.883333333335</v>
      </c>
      <c r="V137">
        <f t="shared" si="373"/>
        <v>26322.316666666669</v>
      </c>
      <c r="W137">
        <f t="shared" si="374"/>
        <v>26446.333333333336</v>
      </c>
      <c r="X137" s="2">
        <f t="shared" si="375"/>
        <v>26532.76666666667</v>
      </c>
    </row>
    <row r="138" spans="1:24" x14ac:dyDescent="0.3">
      <c r="A138" s="40">
        <v>43441</v>
      </c>
      <c r="B138" s="42" t="s">
        <v>26</v>
      </c>
      <c r="C138">
        <f>'Index CPR'!C138</f>
        <v>10644.8</v>
      </c>
      <c r="D138" s="17">
        <f>'Index CPR'!D138</f>
        <v>10704.55</v>
      </c>
      <c r="E138" s="17">
        <f>'Index CPR'!E138</f>
        <v>10599.35</v>
      </c>
      <c r="F138" s="17">
        <f>'Index CPR'!F138</f>
        <v>10693.7</v>
      </c>
      <c r="G138">
        <f t="shared" si="362"/>
        <v>10521.983333333335</v>
      </c>
      <c r="H138">
        <f t="shared" si="363"/>
        <v>10560.666666666668</v>
      </c>
      <c r="I138">
        <f t="shared" si="364"/>
        <v>10627.183333333334</v>
      </c>
      <c r="J138">
        <f t="shared" si="365"/>
        <v>10665.866666666667</v>
      </c>
      <c r="K138">
        <f t="shared" si="366"/>
        <v>10732.383333333333</v>
      </c>
      <c r="L138">
        <f t="shared" si="367"/>
        <v>10771.066666666666</v>
      </c>
      <c r="M138" s="2">
        <f t="shared" si="368"/>
        <v>10837.583333333332</v>
      </c>
      <c r="N138">
        <f>'Index CPR'!N138</f>
        <v>26307.4</v>
      </c>
      <c r="O138">
        <f>'Index CPR'!O138</f>
        <v>26659.7</v>
      </c>
      <c r="P138">
        <f>'Index CPR'!P138</f>
        <v>26252.1</v>
      </c>
      <c r="Q138">
        <f>'Index CPR'!Q138</f>
        <v>26594.3</v>
      </c>
      <c r="R138">
        <f t="shared" si="369"/>
        <v>25936.76666666667</v>
      </c>
      <c r="S138">
        <f t="shared" si="370"/>
        <v>26094.433333333334</v>
      </c>
      <c r="T138">
        <f t="shared" si="371"/>
        <v>26344.366666666672</v>
      </c>
      <c r="U138">
        <f t="shared" si="372"/>
        <v>26502.033333333336</v>
      </c>
      <c r="V138">
        <f t="shared" si="373"/>
        <v>26751.966666666674</v>
      </c>
      <c r="W138">
        <f t="shared" si="374"/>
        <v>26909.633333333339</v>
      </c>
      <c r="X138" s="2">
        <f t="shared" si="375"/>
        <v>27159.566666666677</v>
      </c>
    </row>
    <row r="139" spans="1:24" x14ac:dyDescent="0.3">
      <c r="A139" s="40">
        <v>43444</v>
      </c>
      <c r="B139" s="10" t="s">
        <v>27</v>
      </c>
      <c r="C139">
        <f>'Index CPR'!C139</f>
        <v>10508.7</v>
      </c>
      <c r="D139" s="17">
        <f>'Index CPR'!D139</f>
        <v>10558.85</v>
      </c>
      <c r="E139" s="17">
        <f>'Index CPR'!E139</f>
        <v>10474.950000000001</v>
      </c>
      <c r="F139" s="17">
        <f>'Index CPR'!F139</f>
        <v>10488.45</v>
      </c>
      <c r="G139">
        <f>E139-2*(D139-J139)</f>
        <v>10372.083333333336</v>
      </c>
      <c r="H139">
        <f>J139-(D139-E139)</f>
        <v>10423.516666666668</v>
      </c>
      <c r="I139">
        <f>(2*J139)-D139</f>
        <v>10455.983333333335</v>
      </c>
      <c r="J139">
        <f>SUM(D139:F139)/3</f>
        <v>10507.416666666668</v>
      </c>
      <c r="K139">
        <f>(2*J139)-E139</f>
        <v>10539.883333333335</v>
      </c>
      <c r="L139">
        <f>J139+(D139-E139)</f>
        <v>10591.316666666668</v>
      </c>
      <c r="M139" s="2">
        <f>D139+2*(J139-E139)</f>
        <v>10623.783333333335</v>
      </c>
      <c r="N139">
        <f>'Index CPR'!N139</f>
        <v>26073.65</v>
      </c>
      <c r="O139">
        <f>'Index CPR'!O139</f>
        <v>26336.2</v>
      </c>
      <c r="P139">
        <f>'Index CPR'!P139</f>
        <v>26072</v>
      </c>
      <c r="Q139">
        <f>'Index CPR'!Q139</f>
        <v>26102.65</v>
      </c>
      <c r="R139">
        <f>P139-2*(O139-U139)</f>
        <v>25740.166666666672</v>
      </c>
      <c r="S139">
        <f>U139-(O139-P139)</f>
        <v>25906.083333333336</v>
      </c>
      <c r="T139">
        <f>(2*U139)-O139</f>
        <v>26004.366666666672</v>
      </c>
      <c r="U139">
        <f>SUM(O139:Q139)/3</f>
        <v>26170.283333333336</v>
      </c>
      <c r="V139">
        <f>(2*U139)-P139</f>
        <v>26268.566666666673</v>
      </c>
      <c r="W139">
        <f>U139+(O139-P139)</f>
        <v>26434.483333333337</v>
      </c>
      <c r="X139" s="2">
        <f>O139+2*(U139-P139)</f>
        <v>26532.766666666674</v>
      </c>
    </row>
    <row r="140" spans="1:24" x14ac:dyDescent="0.3">
      <c r="A140" s="40">
        <v>43445</v>
      </c>
      <c r="B140" s="10" t="s">
        <v>28</v>
      </c>
      <c r="C140">
        <f>'Index CPR'!C140</f>
        <v>10350.049999999999</v>
      </c>
      <c r="D140" s="17">
        <f>'Index CPR'!D140</f>
        <v>10567.15</v>
      </c>
      <c r="E140" s="17">
        <f>'Index CPR'!E140</f>
        <v>10333.85</v>
      </c>
      <c r="F140" s="17">
        <f>'Index CPR'!F140</f>
        <v>10549.15</v>
      </c>
      <c r="G140">
        <f t="shared" ref="G140:G143" si="376">E140-2*(D140-J140)</f>
        <v>10166.316666666668</v>
      </c>
      <c r="H140">
        <f t="shared" ref="H140:H143" si="377">J140-(D140-E140)</f>
        <v>10250.083333333334</v>
      </c>
      <c r="I140">
        <f t="shared" ref="I140:I143" si="378">(2*J140)-D140</f>
        <v>10399.616666666667</v>
      </c>
      <c r="J140">
        <f t="shared" ref="J140:J143" si="379">SUM(D140:F140)/3</f>
        <v>10483.383333333333</v>
      </c>
      <c r="K140">
        <f t="shared" ref="K140:K143" si="380">(2*J140)-E140</f>
        <v>10632.916666666666</v>
      </c>
      <c r="L140">
        <f t="shared" ref="L140:L143" si="381">J140+(D140-E140)</f>
        <v>10716.683333333332</v>
      </c>
      <c r="M140" s="2">
        <f t="shared" ref="M140:M143" si="382">D140+2*(J140-E140)</f>
        <v>10866.216666666665</v>
      </c>
      <c r="N140">
        <f>'Index CPR'!N140</f>
        <v>25602.25</v>
      </c>
      <c r="O140">
        <f>'Index CPR'!O140</f>
        <v>26227.9</v>
      </c>
      <c r="P140">
        <f>'Index CPR'!P140</f>
        <v>25598.95</v>
      </c>
      <c r="Q140">
        <f>'Index CPR'!Q140</f>
        <v>26163.4</v>
      </c>
      <c r="R140">
        <f t="shared" ref="R140:R143" si="383">P140-2*(O140-U140)</f>
        <v>25136.649999999998</v>
      </c>
      <c r="S140">
        <f t="shared" ref="S140:S143" si="384">U140-(O140-P140)</f>
        <v>25367.8</v>
      </c>
      <c r="T140">
        <f t="shared" ref="T140:T143" si="385">(2*U140)-O140</f>
        <v>25765.599999999999</v>
      </c>
      <c r="U140">
        <f t="shared" ref="U140:U143" si="386">SUM(O140:Q140)/3</f>
        <v>25996.75</v>
      </c>
      <c r="V140">
        <f t="shared" ref="V140:V143" si="387">(2*U140)-P140</f>
        <v>26394.55</v>
      </c>
      <c r="W140">
        <f t="shared" ref="W140:W143" si="388">U140+(O140-P140)</f>
        <v>26625.7</v>
      </c>
      <c r="X140" s="2">
        <f t="shared" ref="X140:X143" si="389">O140+2*(U140-P140)</f>
        <v>27023.5</v>
      </c>
    </row>
    <row r="141" spans="1:24" x14ac:dyDescent="0.3">
      <c r="A141" s="40">
        <v>43446</v>
      </c>
      <c r="B141" s="10" t="s">
        <v>29</v>
      </c>
      <c r="C141">
        <f>'Index CPR'!C141</f>
        <v>10591</v>
      </c>
      <c r="D141" s="17">
        <f>'Index CPR'!D141</f>
        <v>10752.2</v>
      </c>
      <c r="E141" s="17">
        <f>'Index CPR'!E141</f>
        <v>10560.8</v>
      </c>
      <c r="F141" s="17">
        <f>'Index CPR'!F141</f>
        <v>10737.6</v>
      </c>
      <c r="G141">
        <f t="shared" si="376"/>
        <v>10423.466666666664</v>
      </c>
      <c r="H141">
        <f t="shared" si="377"/>
        <v>10492.133333333331</v>
      </c>
      <c r="I141">
        <f t="shared" si="378"/>
        <v>10614.866666666665</v>
      </c>
      <c r="J141">
        <f t="shared" si="379"/>
        <v>10683.533333333333</v>
      </c>
      <c r="K141">
        <f t="shared" si="380"/>
        <v>10806.266666666666</v>
      </c>
      <c r="L141">
        <f t="shared" si="381"/>
        <v>10874.933333333334</v>
      </c>
      <c r="M141" s="2">
        <f t="shared" si="382"/>
        <v>10997.666666666668</v>
      </c>
      <c r="N141">
        <f>'Index CPR'!N141</f>
        <v>26286.25</v>
      </c>
      <c r="O141">
        <f>'Index CPR'!O141</f>
        <v>26672.7</v>
      </c>
      <c r="P141">
        <f>'Index CPR'!P141</f>
        <v>26214.75</v>
      </c>
      <c r="Q141">
        <f>'Index CPR'!Q141</f>
        <v>26643.85</v>
      </c>
      <c r="R141">
        <f t="shared" si="383"/>
        <v>25890.21666666666</v>
      </c>
      <c r="S141">
        <f t="shared" si="384"/>
        <v>26052.48333333333</v>
      </c>
      <c r="T141">
        <f t="shared" si="385"/>
        <v>26348.166666666661</v>
      </c>
      <c r="U141">
        <f t="shared" si="386"/>
        <v>26510.433333333331</v>
      </c>
      <c r="V141">
        <f t="shared" si="387"/>
        <v>26806.116666666661</v>
      </c>
      <c r="W141">
        <f t="shared" si="388"/>
        <v>26968.383333333331</v>
      </c>
      <c r="X141" s="2">
        <f t="shared" si="389"/>
        <v>27264.066666666662</v>
      </c>
    </row>
    <row r="142" spans="1:24" x14ac:dyDescent="0.3">
      <c r="A142" s="40">
        <v>43447</v>
      </c>
      <c r="B142" s="10" t="s">
        <v>30</v>
      </c>
      <c r="C142">
        <f>'Index CPR'!C142</f>
        <v>10810.75</v>
      </c>
      <c r="D142" s="17">
        <f>'Index CPR'!D142</f>
        <v>10838.6</v>
      </c>
      <c r="E142" s="17">
        <f>'Index CPR'!E142</f>
        <v>10749.5</v>
      </c>
      <c r="F142" s="17">
        <f>'Index CPR'!F142</f>
        <v>10791.55</v>
      </c>
      <c r="G142">
        <f t="shared" si="376"/>
        <v>10658.73333333333</v>
      </c>
      <c r="H142">
        <f t="shared" si="377"/>
        <v>10704.116666666665</v>
      </c>
      <c r="I142">
        <f t="shared" si="378"/>
        <v>10747.83333333333</v>
      </c>
      <c r="J142">
        <f t="shared" si="379"/>
        <v>10793.216666666665</v>
      </c>
      <c r="K142">
        <f t="shared" si="380"/>
        <v>10836.933333333331</v>
      </c>
      <c r="L142">
        <f t="shared" si="381"/>
        <v>10882.316666666666</v>
      </c>
      <c r="M142" s="2">
        <f t="shared" si="382"/>
        <v>10926.033333333331</v>
      </c>
      <c r="N142">
        <f>'Index CPR'!N142</f>
        <v>26844.15</v>
      </c>
      <c r="O142">
        <f>'Index CPR'!O142</f>
        <v>26951.45</v>
      </c>
      <c r="P142">
        <f>'Index CPR'!P142</f>
        <v>26723.65</v>
      </c>
      <c r="Q142">
        <f>'Index CPR'!Q142</f>
        <v>26816.35</v>
      </c>
      <c r="R142">
        <f t="shared" si="383"/>
        <v>26481.716666666674</v>
      </c>
      <c r="S142">
        <f t="shared" si="384"/>
        <v>26602.683333333338</v>
      </c>
      <c r="T142">
        <f t="shared" si="385"/>
        <v>26709.516666666674</v>
      </c>
      <c r="U142">
        <f t="shared" si="386"/>
        <v>26830.483333333337</v>
      </c>
      <c r="V142">
        <f t="shared" si="387"/>
        <v>26937.316666666673</v>
      </c>
      <c r="W142">
        <f t="shared" si="388"/>
        <v>27058.283333333336</v>
      </c>
      <c r="X142" s="2">
        <f t="shared" si="389"/>
        <v>27165.116666666672</v>
      </c>
    </row>
    <row r="143" spans="1:24" x14ac:dyDescent="0.3">
      <c r="A143" s="40">
        <v>43448</v>
      </c>
      <c r="B143" s="10" t="s">
        <v>26</v>
      </c>
      <c r="C143">
        <f>'Index CPR'!C143</f>
        <v>10784.5</v>
      </c>
      <c r="D143" s="17">
        <f>'Index CPR'!D143</f>
        <v>10815.75</v>
      </c>
      <c r="E143" s="17">
        <f>'Index CPR'!E143</f>
        <v>10752.1</v>
      </c>
      <c r="F143" s="17">
        <f>'Index CPR'!F143</f>
        <v>10805.45</v>
      </c>
      <c r="G143">
        <f t="shared" si="376"/>
        <v>10702.800000000001</v>
      </c>
      <c r="H143">
        <f t="shared" si="377"/>
        <v>10727.45</v>
      </c>
      <c r="I143">
        <f t="shared" si="378"/>
        <v>10766.45</v>
      </c>
      <c r="J143">
        <f t="shared" si="379"/>
        <v>10791.1</v>
      </c>
      <c r="K143">
        <f t="shared" si="380"/>
        <v>10830.1</v>
      </c>
      <c r="L143">
        <f t="shared" si="381"/>
        <v>10854.75</v>
      </c>
      <c r="M143" s="2">
        <f t="shared" si="382"/>
        <v>10893.75</v>
      </c>
      <c r="N143">
        <f>'Index CPR'!N143</f>
        <v>26810.85</v>
      </c>
      <c r="O143">
        <f>'Index CPR'!O143</f>
        <v>26909</v>
      </c>
      <c r="P143">
        <f>'Index CPR'!P143</f>
        <v>26732.7</v>
      </c>
      <c r="Q143">
        <f>'Index CPR'!Q143</f>
        <v>26826</v>
      </c>
      <c r="R143">
        <f t="shared" si="383"/>
        <v>26559.833333333332</v>
      </c>
      <c r="S143">
        <f t="shared" si="384"/>
        <v>26646.266666666666</v>
      </c>
      <c r="T143">
        <f t="shared" si="385"/>
        <v>26736.133333333331</v>
      </c>
      <c r="U143">
        <f t="shared" si="386"/>
        <v>26822.566666666666</v>
      </c>
      <c r="V143">
        <f t="shared" si="387"/>
        <v>26912.433333333331</v>
      </c>
      <c r="W143">
        <f t="shared" si="388"/>
        <v>26998.866666666665</v>
      </c>
      <c r="X143" s="2">
        <f t="shared" si="389"/>
        <v>27088.73333333333</v>
      </c>
    </row>
    <row r="144" spans="1:24" x14ac:dyDescent="0.3">
      <c r="A144" s="40">
        <v>43451</v>
      </c>
      <c r="B144" s="42" t="s">
        <v>27</v>
      </c>
      <c r="C144">
        <f>'Index CPR'!C144</f>
        <v>10853.2</v>
      </c>
      <c r="D144" s="17">
        <f>'Index CPR'!D144</f>
        <v>10900.35</v>
      </c>
      <c r="E144" s="17">
        <f>'Index CPR'!E144</f>
        <v>10844.85</v>
      </c>
      <c r="F144" s="17">
        <f>'Index CPR'!F144</f>
        <v>10888.35</v>
      </c>
      <c r="G144">
        <f t="shared" ref="G144:G148" si="390">E144-2*(D144-J144)</f>
        <v>10799.85</v>
      </c>
      <c r="H144">
        <f t="shared" ref="H144:H148" si="391">J144-(D144-E144)</f>
        <v>10822.35</v>
      </c>
      <c r="I144">
        <f t="shared" ref="I144:I148" si="392">(2*J144)-D144</f>
        <v>10855.35</v>
      </c>
      <c r="J144">
        <f t="shared" ref="J144:J148" si="393">SUM(D144:F144)/3</f>
        <v>10877.85</v>
      </c>
      <c r="K144">
        <f t="shared" ref="K144:K148" si="394">(2*J144)-E144</f>
        <v>10910.85</v>
      </c>
      <c r="L144">
        <f t="shared" ref="L144:L148" si="395">J144+(D144-E144)</f>
        <v>10933.35</v>
      </c>
      <c r="M144" s="2">
        <f t="shared" ref="M144:M148" si="396">D144+2*(J144-E144)</f>
        <v>10966.35</v>
      </c>
      <c r="N144">
        <f>'Index CPR'!N144</f>
        <v>26915.45</v>
      </c>
      <c r="O144">
        <f>'Index CPR'!O144</f>
        <v>27051.4</v>
      </c>
      <c r="P144">
        <f>'Index CPR'!P144</f>
        <v>26908.6</v>
      </c>
      <c r="Q144">
        <f>'Index CPR'!Q144</f>
        <v>27015.8</v>
      </c>
      <c r="R144">
        <f t="shared" ref="R144:R148" si="397">P144-2*(O144-U144)</f>
        <v>26789.666666666664</v>
      </c>
      <c r="S144">
        <f t="shared" ref="S144:S148" si="398">U144-(O144-P144)</f>
        <v>26849.133333333331</v>
      </c>
      <c r="T144">
        <f t="shared" ref="T144:T148" si="399">(2*U144)-O144</f>
        <v>26932.466666666667</v>
      </c>
      <c r="U144">
        <f t="shared" ref="U144:U148" si="400">SUM(O144:Q144)/3</f>
        <v>26991.933333333334</v>
      </c>
      <c r="V144">
        <f t="shared" ref="V144:V148" si="401">(2*U144)-P144</f>
        <v>27075.26666666667</v>
      </c>
      <c r="W144">
        <f t="shared" ref="W144:W148" si="402">U144+(O144-P144)</f>
        <v>27134.733333333337</v>
      </c>
      <c r="X144" s="2">
        <f t="shared" ref="X144:X148" si="403">O144+2*(U144-P144)</f>
        <v>27218.066666666673</v>
      </c>
    </row>
    <row r="145" spans="1:24" x14ac:dyDescent="0.3">
      <c r="A145" s="40">
        <v>43452</v>
      </c>
      <c r="B145" s="42" t="s">
        <v>28</v>
      </c>
      <c r="C145">
        <f>'Index CPR'!C145</f>
        <v>10850.9</v>
      </c>
      <c r="D145" s="17">
        <f>'Index CPR'!D145</f>
        <v>10915.4</v>
      </c>
      <c r="E145" s="17">
        <f>'Index CPR'!E145</f>
        <v>10819.1</v>
      </c>
      <c r="F145" s="17">
        <f>'Index CPR'!F145</f>
        <v>10908.7</v>
      </c>
      <c r="G145">
        <f t="shared" si="390"/>
        <v>10750.433333333336</v>
      </c>
      <c r="H145">
        <f t="shared" si="391"/>
        <v>10784.766666666668</v>
      </c>
      <c r="I145">
        <f t="shared" si="392"/>
        <v>10846.733333333335</v>
      </c>
      <c r="J145">
        <f t="shared" si="393"/>
        <v>10881.066666666668</v>
      </c>
      <c r="K145">
        <f t="shared" si="394"/>
        <v>10943.033333333335</v>
      </c>
      <c r="L145">
        <f t="shared" si="395"/>
        <v>10977.366666666667</v>
      </c>
      <c r="M145" s="2">
        <f t="shared" si="396"/>
        <v>11039.333333333334</v>
      </c>
      <c r="N145">
        <f>'Index CPR'!N145</f>
        <v>26917.3</v>
      </c>
      <c r="O145">
        <f>'Index CPR'!O145</f>
        <v>27210.05</v>
      </c>
      <c r="P145">
        <f>'Index CPR'!P145</f>
        <v>26840.799999999999</v>
      </c>
      <c r="Q145">
        <f>'Index CPR'!Q145</f>
        <v>27174.7</v>
      </c>
      <c r="R145">
        <f t="shared" si="397"/>
        <v>26571.066666666669</v>
      </c>
      <c r="S145">
        <f t="shared" si="398"/>
        <v>26705.933333333334</v>
      </c>
      <c r="T145">
        <f t="shared" si="399"/>
        <v>26940.316666666669</v>
      </c>
      <c r="U145">
        <f t="shared" si="400"/>
        <v>27075.183333333334</v>
      </c>
      <c r="V145">
        <f t="shared" si="401"/>
        <v>27309.566666666669</v>
      </c>
      <c r="W145">
        <f t="shared" si="402"/>
        <v>27444.433333333334</v>
      </c>
      <c r="X145" s="2">
        <f t="shared" si="403"/>
        <v>27678.816666666669</v>
      </c>
    </row>
    <row r="146" spans="1:24" x14ac:dyDescent="0.3">
      <c r="A146" s="40">
        <v>43453</v>
      </c>
      <c r="B146" s="42" t="s">
        <v>29</v>
      </c>
      <c r="C146">
        <f>'Index CPR'!C146</f>
        <v>10930.55</v>
      </c>
      <c r="D146" s="17">
        <f>'Index CPR'!D146</f>
        <v>10985.15</v>
      </c>
      <c r="E146" s="17">
        <f>'Index CPR'!E146</f>
        <v>10928</v>
      </c>
      <c r="F146" s="17">
        <f>'Index CPR'!F146</f>
        <v>10967.3</v>
      </c>
      <c r="G146">
        <f t="shared" si="390"/>
        <v>10878</v>
      </c>
      <c r="H146">
        <f t="shared" si="391"/>
        <v>10903</v>
      </c>
      <c r="I146">
        <f t="shared" si="392"/>
        <v>10935.15</v>
      </c>
      <c r="J146">
        <f t="shared" si="393"/>
        <v>10960.15</v>
      </c>
      <c r="K146">
        <f t="shared" si="394"/>
        <v>10992.3</v>
      </c>
      <c r="L146">
        <f t="shared" si="395"/>
        <v>11017.3</v>
      </c>
      <c r="M146" s="2">
        <f t="shared" si="396"/>
        <v>11049.449999999999</v>
      </c>
      <c r="N146">
        <f>'Index CPR'!N146</f>
        <v>27229.05</v>
      </c>
      <c r="O146">
        <f>'Index CPR'!O146</f>
        <v>27364.35</v>
      </c>
      <c r="P146">
        <f>'Index CPR'!P146</f>
        <v>27214.3</v>
      </c>
      <c r="Q146">
        <f>'Index CPR'!Q146</f>
        <v>27298.400000000001</v>
      </c>
      <c r="R146">
        <f t="shared" si="397"/>
        <v>27070.299999999992</v>
      </c>
      <c r="S146">
        <f t="shared" si="398"/>
        <v>27142.299999999996</v>
      </c>
      <c r="T146">
        <f t="shared" si="399"/>
        <v>27220.349999999991</v>
      </c>
      <c r="U146">
        <f t="shared" si="400"/>
        <v>27292.349999999995</v>
      </c>
      <c r="V146">
        <f t="shared" si="401"/>
        <v>27370.399999999991</v>
      </c>
      <c r="W146">
        <f t="shared" si="402"/>
        <v>27442.399999999994</v>
      </c>
      <c r="X146" s="2">
        <f t="shared" si="403"/>
        <v>27520.44999999999</v>
      </c>
    </row>
    <row r="147" spans="1:24" x14ac:dyDescent="0.3">
      <c r="A147" s="40">
        <v>43454</v>
      </c>
      <c r="B147" s="42" t="s">
        <v>30</v>
      </c>
      <c r="C147">
        <f>'Index CPR'!C147</f>
        <v>10885.2</v>
      </c>
      <c r="D147" s="17">
        <f>'Index CPR'!D147</f>
        <v>10962.55</v>
      </c>
      <c r="E147" s="17">
        <f>'Index CPR'!E147</f>
        <v>10880.05</v>
      </c>
      <c r="F147" s="17">
        <f>'Index CPR'!F147</f>
        <v>10951.7</v>
      </c>
      <c r="G147">
        <f t="shared" si="390"/>
        <v>10817.816666666669</v>
      </c>
      <c r="H147">
        <f t="shared" si="391"/>
        <v>10848.933333333334</v>
      </c>
      <c r="I147">
        <f t="shared" si="392"/>
        <v>10900.316666666669</v>
      </c>
      <c r="J147">
        <f t="shared" si="393"/>
        <v>10931.433333333334</v>
      </c>
      <c r="K147">
        <f t="shared" si="394"/>
        <v>10982.816666666669</v>
      </c>
      <c r="L147">
        <f t="shared" si="395"/>
        <v>11013.933333333334</v>
      </c>
      <c r="M147" s="2">
        <f t="shared" si="396"/>
        <v>11065.316666666669</v>
      </c>
      <c r="N147">
        <f>'Index CPR'!N147</f>
        <v>27128.65</v>
      </c>
      <c r="O147">
        <f>'Index CPR'!O147</f>
        <v>27309.1</v>
      </c>
      <c r="P147">
        <f>'Index CPR'!P147</f>
        <v>27084.5</v>
      </c>
      <c r="Q147">
        <f>'Index CPR'!Q147</f>
        <v>27275.1</v>
      </c>
      <c r="R147">
        <f t="shared" si="397"/>
        <v>26912.1</v>
      </c>
      <c r="S147">
        <f t="shared" si="398"/>
        <v>26998.3</v>
      </c>
      <c r="T147">
        <f t="shared" si="399"/>
        <v>27136.699999999997</v>
      </c>
      <c r="U147">
        <f t="shared" si="400"/>
        <v>27222.899999999998</v>
      </c>
      <c r="V147">
        <f t="shared" si="401"/>
        <v>27361.299999999996</v>
      </c>
      <c r="W147">
        <f t="shared" si="402"/>
        <v>27447.499999999996</v>
      </c>
      <c r="X147" s="2">
        <f t="shared" si="403"/>
        <v>27585.899999999994</v>
      </c>
    </row>
    <row r="148" spans="1:24" x14ac:dyDescent="0.3">
      <c r="A148" s="40">
        <v>43455</v>
      </c>
      <c r="B148" s="42" t="s">
        <v>26</v>
      </c>
      <c r="C148">
        <f>'Index CPR'!C148</f>
        <v>10944.25</v>
      </c>
      <c r="D148" s="17">
        <f>'Index CPR'!D148</f>
        <v>10963.65</v>
      </c>
      <c r="E148" s="17">
        <f>'Index CPR'!E148</f>
        <v>10738.65</v>
      </c>
      <c r="F148" s="17">
        <f>'Index CPR'!F148</f>
        <v>10754</v>
      </c>
      <c r="G148">
        <f t="shared" si="390"/>
        <v>10448.883333333333</v>
      </c>
      <c r="H148">
        <f t="shared" si="391"/>
        <v>10593.766666666666</v>
      </c>
      <c r="I148">
        <f t="shared" si="392"/>
        <v>10673.883333333333</v>
      </c>
      <c r="J148">
        <f t="shared" si="393"/>
        <v>10818.766666666666</v>
      </c>
      <c r="K148">
        <f t="shared" si="394"/>
        <v>10898.883333333333</v>
      </c>
      <c r="L148">
        <f t="shared" si="395"/>
        <v>11043.766666666666</v>
      </c>
      <c r="M148" s="2">
        <f t="shared" si="396"/>
        <v>11123.883333333333</v>
      </c>
      <c r="N148">
        <f>'Index CPR'!N148</f>
        <v>27261.25</v>
      </c>
      <c r="O148">
        <f>'Index CPR'!O148</f>
        <v>27369.1</v>
      </c>
      <c r="P148">
        <f>'Index CPR'!P148</f>
        <v>26823.1</v>
      </c>
      <c r="Q148">
        <f>'Index CPR'!Q148</f>
        <v>26869.65</v>
      </c>
      <c r="R148">
        <f t="shared" si="397"/>
        <v>26126.133333333339</v>
      </c>
      <c r="S148">
        <f t="shared" si="398"/>
        <v>26474.616666666669</v>
      </c>
      <c r="T148">
        <f t="shared" si="399"/>
        <v>26672.133333333339</v>
      </c>
      <c r="U148">
        <f t="shared" si="400"/>
        <v>27020.616666666669</v>
      </c>
      <c r="V148">
        <f t="shared" si="401"/>
        <v>27218.133333333339</v>
      </c>
      <c r="W148">
        <f t="shared" si="402"/>
        <v>27566.616666666669</v>
      </c>
      <c r="X148" s="2">
        <f t="shared" si="403"/>
        <v>27764.133333333339</v>
      </c>
    </row>
    <row r="149" spans="1:24" x14ac:dyDescent="0.3">
      <c r="A149" s="40">
        <v>43458</v>
      </c>
      <c r="B149" s="42" t="s">
        <v>27</v>
      </c>
      <c r="C149">
        <f>'Index CPR'!C149</f>
        <v>10780.9</v>
      </c>
      <c r="D149" s="17">
        <f>'Index CPR'!D149</f>
        <v>10782.3</v>
      </c>
      <c r="E149" s="17">
        <f>'Index CPR'!E149</f>
        <v>10649.25</v>
      </c>
      <c r="F149" s="17">
        <f>'Index CPR'!F149</f>
        <v>10663.5</v>
      </c>
      <c r="G149">
        <f t="shared" ref="G149:G152" si="404">E149-2*(D149-J149)</f>
        <v>10481.350000000002</v>
      </c>
      <c r="H149">
        <f t="shared" ref="H149:H152" si="405">J149-(D149-E149)</f>
        <v>10565.300000000001</v>
      </c>
      <c r="I149">
        <f t="shared" ref="I149:I152" si="406">(2*J149)-D149</f>
        <v>10614.400000000001</v>
      </c>
      <c r="J149">
        <f t="shared" ref="J149:J152" si="407">SUM(D149:F149)/3</f>
        <v>10698.35</v>
      </c>
      <c r="K149">
        <f t="shared" ref="K149:K152" si="408">(2*J149)-E149</f>
        <v>10747.45</v>
      </c>
      <c r="L149">
        <f t="shared" ref="L149:L152" si="409">J149+(D149-E149)</f>
        <v>10831.4</v>
      </c>
      <c r="M149" s="2">
        <f t="shared" ref="M149:M152" si="410">D149+2*(J149-E149)</f>
        <v>10880.5</v>
      </c>
      <c r="N149">
        <f>'Index CPR'!N149</f>
        <v>26877.05</v>
      </c>
      <c r="O149">
        <f>'Index CPR'!O149</f>
        <v>26934.85</v>
      </c>
      <c r="P149">
        <f>'Index CPR'!P149</f>
        <v>26676.95</v>
      </c>
      <c r="Q149">
        <f>'Index CPR'!Q149</f>
        <v>26714.75</v>
      </c>
      <c r="R149">
        <f t="shared" ref="R149:R152" si="411">P149-2*(O149-U149)</f>
        <v>26358.283333333336</v>
      </c>
      <c r="S149">
        <f t="shared" ref="S149:S152" si="412">U149-(O149-P149)</f>
        <v>26517.616666666669</v>
      </c>
      <c r="T149">
        <f t="shared" ref="T149:T152" si="413">(2*U149)-O149</f>
        <v>26616.183333333334</v>
      </c>
      <c r="U149">
        <f t="shared" ref="U149:U152" si="414">SUM(O149:Q149)/3</f>
        <v>26775.516666666666</v>
      </c>
      <c r="V149">
        <f t="shared" ref="V149:V152" si="415">(2*U149)-P149</f>
        <v>26874.083333333332</v>
      </c>
      <c r="W149">
        <f t="shared" ref="W149:W152" si="416">U149+(O149-P149)</f>
        <v>27033.416666666664</v>
      </c>
      <c r="X149" s="2">
        <f t="shared" ref="X149:X152" si="417">O149+2*(U149-P149)</f>
        <v>27131.98333333333</v>
      </c>
    </row>
    <row r="150" spans="1:24" x14ac:dyDescent="0.3">
      <c r="A150" s="40">
        <v>43460</v>
      </c>
      <c r="B150" s="42" t="s">
        <v>29</v>
      </c>
      <c r="C150">
        <f>'Index CPR'!C150</f>
        <v>10635.45</v>
      </c>
      <c r="D150" s="17">
        <f>'Index CPR'!D150</f>
        <v>10747.5</v>
      </c>
      <c r="E150" s="17">
        <f>'Index CPR'!E150</f>
        <v>10534.55</v>
      </c>
      <c r="F150" s="17">
        <f>'Index CPR'!F150</f>
        <v>10729.85</v>
      </c>
      <c r="G150">
        <f t="shared" si="404"/>
        <v>10380.816666666666</v>
      </c>
      <c r="H150">
        <f t="shared" si="405"/>
        <v>10457.683333333332</v>
      </c>
      <c r="I150">
        <f t="shared" si="406"/>
        <v>10593.766666666666</v>
      </c>
      <c r="J150">
        <f t="shared" si="407"/>
        <v>10670.633333333333</v>
      </c>
      <c r="K150">
        <f t="shared" si="408"/>
        <v>10806.716666666667</v>
      </c>
      <c r="L150">
        <f t="shared" si="409"/>
        <v>10883.583333333334</v>
      </c>
      <c r="M150" s="2">
        <f t="shared" si="410"/>
        <v>11019.666666666668</v>
      </c>
      <c r="N150">
        <f>'Index CPR'!N150</f>
        <v>26634</v>
      </c>
      <c r="O150">
        <f>'Index CPR'!O150</f>
        <v>27029.15</v>
      </c>
      <c r="P150">
        <f>'Index CPR'!P150</f>
        <v>26408.15</v>
      </c>
      <c r="Q150">
        <f>'Index CPR'!Q150</f>
        <v>26986.799999999999</v>
      </c>
      <c r="R150">
        <f t="shared" si="411"/>
        <v>25965.916666666672</v>
      </c>
      <c r="S150">
        <f t="shared" si="412"/>
        <v>26187.033333333336</v>
      </c>
      <c r="T150">
        <f t="shared" si="413"/>
        <v>26586.916666666672</v>
      </c>
      <c r="U150">
        <f t="shared" si="414"/>
        <v>26808.033333333336</v>
      </c>
      <c r="V150">
        <f t="shared" si="415"/>
        <v>27207.916666666672</v>
      </c>
      <c r="W150">
        <f t="shared" si="416"/>
        <v>27429.033333333336</v>
      </c>
      <c r="X150" s="2">
        <f t="shared" si="417"/>
        <v>27828.916666666672</v>
      </c>
    </row>
    <row r="151" spans="1:24" x14ac:dyDescent="0.3">
      <c r="A151" s="40">
        <v>43461</v>
      </c>
      <c r="B151" s="42" t="s">
        <v>30</v>
      </c>
      <c r="C151">
        <f>'Index CPR'!C151</f>
        <v>10817.9</v>
      </c>
      <c r="D151" s="17">
        <f>'Index CPR'!D151</f>
        <v>10834.2</v>
      </c>
      <c r="E151" s="17">
        <f>'Index CPR'!E151</f>
        <v>10764.45</v>
      </c>
      <c r="F151" s="17">
        <f>'Index CPR'!F151</f>
        <v>10779.8</v>
      </c>
      <c r="G151">
        <f t="shared" si="404"/>
        <v>10681.683333333334</v>
      </c>
      <c r="H151">
        <f t="shared" si="405"/>
        <v>10723.066666666668</v>
      </c>
      <c r="I151">
        <f t="shared" si="406"/>
        <v>10751.433333333334</v>
      </c>
      <c r="J151">
        <f t="shared" si="407"/>
        <v>10792.816666666668</v>
      </c>
      <c r="K151">
        <f t="shared" si="408"/>
        <v>10821.183333333334</v>
      </c>
      <c r="L151">
        <f t="shared" si="409"/>
        <v>10862.566666666668</v>
      </c>
      <c r="M151" s="2">
        <f t="shared" si="410"/>
        <v>10890.933333333334</v>
      </c>
      <c r="N151">
        <f>'Index CPR'!N151</f>
        <v>27200.65</v>
      </c>
      <c r="O151">
        <f>'Index CPR'!O151</f>
        <v>27239.95</v>
      </c>
      <c r="P151">
        <f>'Index CPR'!P151</f>
        <v>26845.1</v>
      </c>
      <c r="Q151">
        <f>'Index CPR'!Q151</f>
        <v>26878.55</v>
      </c>
      <c r="R151">
        <f t="shared" si="411"/>
        <v>26340.933333333334</v>
      </c>
      <c r="S151">
        <f t="shared" si="412"/>
        <v>26593.016666666666</v>
      </c>
      <c r="T151">
        <f t="shared" si="413"/>
        <v>26735.783333333336</v>
      </c>
      <c r="U151">
        <f t="shared" si="414"/>
        <v>26987.866666666669</v>
      </c>
      <c r="V151">
        <f t="shared" si="415"/>
        <v>27130.633333333339</v>
      </c>
      <c r="W151">
        <f t="shared" si="416"/>
        <v>27382.716666666671</v>
      </c>
      <c r="X151" s="2">
        <f t="shared" si="417"/>
        <v>27525.483333333341</v>
      </c>
    </row>
    <row r="152" spans="1:24" x14ac:dyDescent="0.3">
      <c r="A152" s="40">
        <v>43462</v>
      </c>
      <c r="B152" s="42" t="s">
        <v>26</v>
      </c>
      <c r="C152">
        <f>'Index CPR'!C152</f>
        <v>10820.95</v>
      </c>
      <c r="D152" s="17">
        <f>'Index CPR'!D152</f>
        <v>10893.6</v>
      </c>
      <c r="E152" s="17">
        <f>'Index CPR'!E152</f>
        <v>10817.15</v>
      </c>
      <c r="F152" s="17">
        <f>'Index CPR'!F152</f>
        <v>10859.9</v>
      </c>
      <c r="G152">
        <f t="shared" si="404"/>
        <v>10743.716666666665</v>
      </c>
      <c r="H152">
        <f t="shared" si="405"/>
        <v>10780.433333333332</v>
      </c>
      <c r="I152">
        <f t="shared" si="406"/>
        <v>10820.166666666666</v>
      </c>
      <c r="J152">
        <f t="shared" si="407"/>
        <v>10856.883333333333</v>
      </c>
      <c r="K152">
        <f t="shared" si="408"/>
        <v>10896.616666666667</v>
      </c>
      <c r="L152">
        <f t="shared" si="409"/>
        <v>10933.333333333334</v>
      </c>
      <c r="M152" s="2">
        <f t="shared" si="410"/>
        <v>10973.066666666668</v>
      </c>
      <c r="N152">
        <f>'Index CPR'!N152</f>
        <v>27048.400000000001</v>
      </c>
      <c r="O152">
        <f>'Index CPR'!O152</f>
        <v>27213.45</v>
      </c>
      <c r="P152">
        <f>'Index CPR'!P152</f>
        <v>27039.599999999999</v>
      </c>
      <c r="Q152">
        <f>'Index CPR'!Q152</f>
        <v>27125.25</v>
      </c>
      <c r="R152">
        <f t="shared" si="411"/>
        <v>26864.9</v>
      </c>
      <c r="S152">
        <f t="shared" si="412"/>
        <v>26952.25</v>
      </c>
      <c r="T152">
        <f t="shared" si="413"/>
        <v>27038.750000000004</v>
      </c>
      <c r="U152">
        <f t="shared" si="414"/>
        <v>27126.100000000002</v>
      </c>
      <c r="V152">
        <f t="shared" si="415"/>
        <v>27212.600000000006</v>
      </c>
      <c r="W152">
        <f t="shared" si="416"/>
        <v>27299.950000000004</v>
      </c>
      <c r="X152" s="2">
        <f t="shared" si="417"/>
        <v>27386.450000000008</v>
      </c>
    </row>
    <row r="153" spans="1:24" x14ac:dyDescent="0.3">
      <c r="A153" s="40">
        <v>43465</v>
      </c>
      <c r="B153" s="10" t="s">
        <v>27</v>
      </c>
      <c r="C153">
        <f>'Index CPR'!C153</f>
        <v>10913.2</v>
      </c>
      <c r="D153" s="17">
        <f>'Index CPR'!D153</f>
        <v>10923.55</v>
      </c>
      <c r="E153" s="17">
        <f>'Index CPR'!E153</f>
        <v>10853.2</v>
      </c>
      <c r="F153" s="17">
        <f>'Index CPR'!F153</f>
        <v>10862.55</v>
      </c>
      <c r="G153">
        <f t="shared" ref="G153" si="418">E153-2*(D153-J153)</f>
        <v>10765.633333333335</v>
      </c>
      <c r="H153">
        <f t="shared" ref="H153" si="419">J153-(D153-E153)</f>
        <v>10809.416666666668</v>
      </c>
      <c r="I153">
        <f t="shared" ref="I153" si="420">(2*J153)-D153</f>
        <v>10835.983333333334</v>
      </c>
      <c r="J153">
        <f t="shared" ref="J153" si="421">SUM(D153:F153)/3</f>
        <v>10879.766666666666</v>
      </c>
      <c r="K153">
        <f t="shared" ref="K153" si="422">(2*J153)-E153</f>
        <v>10906.333333333332</v>
      </c>
      <c r="L153">
        <f t="shared" ref="L153" si="423">J153+(D153-E153)</f>
        <v>10950.116666666665</v>
      </c>
      <c r="M153" s="2">
        <f t="shared" ref="M153" si="424">D153+2*(J153-E153)</f>
        <v>10976.683333333331</v>
      </c>
      <c r="N153">
        <f>'Index CPR'!N153</f>
        <v>27267.8</v>
      </c>
      <c r="O153">
        <f>'Index CPR'!O153</f>
        <v>27286.5</v>
      </c>
      <c r="P153">
        <f>'Index CPR'!P153</f>
        <v>27105</v>
      </c>
      <c r="Q153">
        <f>'Index CPR'!Q153</f>
        <v>27160.2</v>
      </c>
      <c r="R153">
        <f t="shared" ref="R153" si="425">P153-2*(O153-U153)</f>
        <v>26899.799999999996</v>
      </c>
      <c r="S153">
        <f t="shared" ref="S153" si="426">U153-(O153-P153)</f>
        <v>27002.399999999998</v>
      </c>
      <c r="T153">
        <f t="shared" ref="T153" si="427">(2*U153)-O153</f>
        <v>27081.299999999996</v>
      </c>
      <c r="U153">
        <f t="shared" ref="U153" si="428">SUM(O153:Q153)/3</f>
        <v>27183.899999999998</v>
      </c>
      <c r="V153">
        <f t="shared" ref="V153" si="429">(2*U153)-P153</f>
        <v>27262.799999999996</v>
      </c>
      <c r="W153">
        <f t="shared" ref="W153" si="430">U153+(O153-P153)</f>
        <v>27365.399999999998</v>
      </c>
      <c r="X153" s="2">
        <f t="shared" ref="X153" si="431">O153+2*(U153-P153)</f>
        <v>27444.299999999996</v>
      </c>
    </row>
    <row r="154" spans="1:24" x14ac:dyDescent="0.3">
      <c r="A154" s="40">
        <v>43466</v>
      </c>
      <c r="B154" s="10" t="s">
        <v>28</v>
      </c>
      <c r="C154">
        <f>'Index CPR'!C154</f>
        <v>10881.7</v>
      </c>
      <c r="D154" s="17">
        <f>'Index CPR'!D154</f>
        <v>10923.6</v>
      </c>
      <c r="E154" s="17">
        <f>'Index CPR'!E154</f>
        <v>10807.1</v>
      </c>
      <c r="F154" s="17">
        <f>'Index CPR'!F154</f>
        <v>10910.1</v>
      </c>
      <c r="G154">
        <f t="shared" ref="G154:G157" si="432">E154-2*(D154-J154)</f>
        <v>10720.433333333336</v>
      </c>
      <c r="H154">
        <f t="shared" ref="H154:H157" si="433">J154-(D154-E154)</f>
        <v>10763.766666666668</v>
      </c>
      <c r="I154">
        <f t="shared" ref="I154:I157" si="434">(2*J154)-D154</f>
        <v>10836.933333333336</v>
      </c>
      <c r="J154">
        <f t="shared" ref="J154:J157" si="435">SUM(D154:F154)/3</f>
        <v>10880.266666666668</v>
      </c>
      <c r="K154">
        <f t="shared" ref="K154:K157" si="436">(2*J154)-E154</f>
        <v>10953.433333333336</v>
      </c>
      <c r="L154">
        <f t="shared" ref="L154:L157" si="437">J154+(D154-E154)</f>
        <v>10996.766666666668</v>
      </c>
      <c r="M154" s="2">
        <f t="shared" ref="M154:M157" si="438">D154+2*(J154-E154)</f>
        <v>11069.933333333336</v>
      </c>
      <c r="N154">
        <f>'Index CPR'!N154</f>
        <v>27231.4</v>
      </c>
      <c r="O154">
        <f>'Index CPR'!O154</f>
        <v>27430.55</v>
      </c>
      <c r="P154">
        <f>'Index CPR'!P154</f>
        <v>27019.05</v>
      </c>
      <c r="Q154">
        <f>'Index CPR'!Q154</f>
        <v>27392.400000000001</v>
      </c>
      <c r="R154">
        <f t="shared" ref="R154:R157" si="439">P154-2*(O154-U154)</f>
        <v>26719.283333333336</v>
      </c>
      <c r="S154">
        <f t="shared" ref="S154:S157" si="440">U154-(O154-P154)</f>
        <v>26869.166666666668</v>
      </c>
      <c r="T154">
        <f t="shared" ref="T154:T157" si="441">(2*U154)-O154</f>
        <v>27130.783333333336</v>
      </c>
      <c r="U154">
        <f t="shared" ref="U154:U157" si="442">SUM(O154:Q154)/3</f>
        <v>27280.666666666668</v>
      </c>
      <c r="V154">
        <f t="shared" ref="V154:V157" si="443">(2*U154)-P154</f>
        <v>27542.283333333336</v>
      </c>
      <c r="W154">
        <f t="shared" ref="W154:W157" si="444">U154+(O154-P154)</f>
        <v>27692.166666666668</v>
      </c>
      <c r="X154" s="2">
        <f t="shared" ref="X154:X157" si="445">O154+2*(U154-P154)</f>
        <v>27953.783333333336</v>
      </c>
    </row>
    <row r="155" spans="1:24" x14ac:dyDescent="0.3">
      <c r="A155" s="40">
        <v>43467</v>
      </c>
      <c r="B155" s="10" t="s">
        <v>29</v>
      </c>
      <c r="C155">
        <f>'Index CPR'!C155</f>
        <v>10868.85</v>
      </c>
      <c r="D155" s="17">
        <f>'Index CPR'!D155</f>
        <v>10895.35</v>
      </c>
      <c r="E155" s="17">
        <f>'Index CPR'!E155</f>
        <v>10735.05</v>
      </c>
      <c r="F155" s="17">
        <f>'Index CPR'!F155</f>
        <v>10792.5</v>
      </c>
      <c r="G155">
        <f t="shared" si="432"/>
        <v>10559.616666666665</v>
      </c>
      <c r="H155">
        <f t="shared" si="433"/>
        <v>10647.333333333332</v>
      </c>
      <c r="I155">
        <f t="shared" si="434"/>
        <v>10719.916666666666</v>
      </c>
      <c r="J155">
        <f t="shared" si="435"/>
        <v>10807.633333333333</v>
      </c>
      <c r="K155">
        <f t="shared" si="436"/>
        <v>10880.216666666667</v>
      </c>
      <c r="L155">
        <f t="shared" si="437"/>
        <v>10967.933333333334</v>
      </c>
      <c r="M155" s="2">
        <f t="shared" si="438"/>
        <v>11040.516666666668</v>
      </c>
      <c r="N155">
        <f>'Index CPR'!N155</f>
        <v>27297</v>
      </c>
      <c r="O155">
        <f>'Index CPR'!O155</f>
        <v>27397.55</v>
      </c>
      <c r="P155">
        <f>'Index CPR'!P155</f>
        <v>27077.599999999999</v>
      </c>
      <c r="Q155">
        <f>'Index CPR'!Q155</f>
        <v>27174.7</v>
      </c>
      <c r="R155">
        <f t="shared" si="439"/>
        <v>26715.73333333333</v>
      </c>
      <c r="S155">
        <f t="shared" si="440"/>
        <v>26896.666666666664</v>
      </c>
      <c r="T155">
        <f t="shared" si="441"/>
        <v>27035.683333333331</v>
      </c>
      <c r="U155">
        <f t="shared" si="442"/>
        <v>27216.616666666665</v>
      </c>
      <c r="V155">
        <f t="shared" si="443"/>
        <v>27355.633333333331</v>
      </c>
      <c r="W155">
        <f t="shared" si="444"/>
        <v>27536.566666666666</v>
      </c>
      <c r="X155" s="2">
        <f t="shared" si="445"/>
        <v>27675.583333333332</v>
      </c>
    </row>
    <row r="156" spans="1:24" x14ac:dyDescent="0.3">
      <c r="A156" s="40">
        <v>43468</v>
      </c>
      <c r="B156" s="10" t="s">
        <v>30</v>
      </c>
      <c r="C156">
        <f>'Index CPR'!C156</f>
        <v>10796.8</v>
      </c>
      <c r="D156" s="17">
        <f>'Index CPR'!D156</f>
        <v>10814.05</v>
      </c>
      <c r="E156" s="17">
        <f>'Index CPR'!E156</f>
        <v>10661.25</v>
      </c>
      <c r="F156" s="17">
        <f>'Index CPR'!F156</f>
        <v>10672.25</v>
      </c>
      <c r="G156">
        <f t="shared" si="432"/>
        <v>10464.850000000002</v>
      </c>
      <c r="H156">
        <f t="shared" si="433"/>
        <v>10563.050000000001</v>
      </c>
      <c r="I156">
        <f t="shared" si="434"/>
        <v>10617.650000000001</v>
      </c>
      <c r="J156">
        <f t="shared" si="435"/>
        <v>10715.85</v>
      </c>
      <c r="K156">
        <f t="shared" si="436"/>
        <v>10770.45</v>
      </c>
      <c r="L156">
        <f t="shared" si="437"/>
        <v>10868.65</v>
      </c>
      <c r="M156" s="2">
        <f t="shared" si="438"/>
        <v>10923.25</v>
      </c>
      <c r="N156">
        <f>'Index CPR'!N156</f>
        <v>27181.599999999999</v>
      </c>
      <c r="O156">
        <f>'Index CPR'!O156</f>
        <v>27206.2</v>
      </c>
      <c r="P156">
        <f>'Index CPR'!P156</f>
        <v>26923.75</v>
      </c>
      <c r="Q156">
        <f>'Index CPR'!Q156</f>
        <v>26959.85</v>
      </c>
      <c r="R156">
        <f t="shared" si="439"/>
        <v>26571.21666666666</v>
      </c>
      <c r="S156">
        <f t="shared" si="440"/>
        <v>26747.48333333333</v>
      </c>
      <c r="T156">
        <f t="shared" si="441"/>
        <v>26853.666666666661</v>
      </c>
      <c r="U156">
        <f t="shared" si="442"/>
        <v>27029.933333333331</v>
      </c>
      <c r="V156">
        <f t="shared" si="443"/>
        <v>27136.116666666661</v>
      </c>
      <c r="W156">
        <f t="shared" si="444"/>
        <v>27312.383333333331</v>
      </c>
      <c r="X156" s="2">
        <f t="shared" si="445"/>
        <v>27418.566666666662</v>
      </c>
    </row>
    <row r="157" spans="1:24" x14ac:dyDescent="0.3">
      <c r="A157" s="40">
        <v>43469</v>
      </c>
      <c r="B157" s="10" t="s">
        <v>26</v>
      </c>
      <c r="C157">
        <f>'Index CPR'!C157</f>
        <v>10699.7</v>
      </c>
      <c r="D157" s="17">
        <f>'Index CPR'!D157</f>
        <v>10741.05</v>
      </c>
      <c r="E157" s="17">
        <f>'Index CPR'!E157</f>
        <v>10628.65</v>
      </c>
      <c r="F157" s="17">
        <f>'Index CPR'!F157</f>
        <v>10727.35</v>
      </c>
      <c r="G157">
        <f t="shared" si="432"/>
        <v>10544.58333333333</v>
      </c>
      <c r="H157">
        <f t="shared" si="433"/>
        <v>10586.616666666665</v>
      </c>
      <c r="I157">
        <f t="shared" si="434"/>
        <v>10656.98333333333</v>
      </c>
      <c r="J157">
        <f t="shared" si="435"/>
        <v>10699.016666666665</v>
      </c>
      <c r="K157">
        <f t="shared" si="436"/>
        <v>10769.38333333333</v>
      </c>
      <c r="L157">
        <f t="shared" si="437"/>
        <v>10811.416666666664</v>
      </c>
      <c r="M157" s="2">
        <f t="shared" si="438"/>
        <v>10881.783333333329</v>
      </c>
      <c r="N157">
        <f>'Index CPR'!N157</f>
        <v>26999.7</v>
      </c>
      <c r="O157">
        <f>'Index CPR'!O157</f>
        <v>27274.5</v>
      </c>
      <c r="P157">
        <f>'Index CPR'!P157</f>
        <v>26926.1</v>
      </c>
      <c r="Q157">
        <f>'Index CPR'!Q157</f>
        <v>27195</v>
      </c>
      <c r="R157">
        <f t="shared" si="439"/>
        <v>26640.833333333336</v>
      </c>
      <c r="S157">
        <f t="shared" si="440"/>
        <v>26783.466666666667</v>
      </c>
      <c r="T157">
        <f t="shared" si="441"/>
        <v>26989.233333333337</v>
      </c>
      <c r="U157">
        <f t="shared" si="442"/>
        <v>27131.866666666669</v>
      </c>
      <c r="V157">
        <f t="shared" si="443"/>
        <v>27337.633333333339</v>
      </c>
      <c r="W157">
        <f t="shared" si="444"/>
        <v>27480.26666666667</v>
      </c>
      <c r="X157" s="2">
        <f t="shared" si="445"/>
        <v>27686.03333333334</v>
      </c>
    </row>
    <row r="158" spans="1:24" x14ac:dyDescent="0.3">
      <c r="A158" s="40">
        <v>43472</v>
      </c>
      <c r="B158" s="10" t="s">
        <v>27</v>
      </c>
      <c r="C158">
        <f>'Index CPR'!C158</f>
        <v>10804.85</v>
      </c>
      <c r="D158" s="17">
        <f>'Index CPR'!D158</f>
        <v>10835.95</v>
      </c>
      <c r="E158" s="17">
        <f>'Index CPR'!E158</f>
        <v>10750.15</v>
      </c>
      <c r="F158" s="17">
        <f>'Index CPR'!F158</f>
        <v>10771.8</v>
      </c>
      <c r="G158">
        <f t="shared" ref="G158:G162" si="446">E158-2*(D158-J158)</f>
        <v>10650.183333333329</v>
      </c>
      <c r="H158">
        <f t="shared" ref="H158:H162" si="447">J158-(D158-E158)</f>
        <v>10700.166666666664</v>
      </c>
      <c r="I158">
        <f t="shared" ref="I158:I162" si="448">(2*J158)-D158</f>
        <v>10735.98333333333</v>
      </c>
      <c r="J158">
        <f t="shared" ref="J158:J162" si="449">SUM(D158:F158)/3</f>
        <v>10785.966666666665</v>
      </c>
      <c r="K158">
        <f t="shared" ref="K158:K162" si="450">(2*J158)-E158</f>
        <v>10821.783333333331</v>
      </c>
      <c r="L158">
        <f t="shared" ref="L158:L162" si="451">J158+(D158-E158)</f>
        <v>10871.766666666666</v>
      </c>
      <c r="M158" s="2">
        <f t="shared" ref="M158:M162" si="452">D158+2*(J158-E158)</f>
        <v>10907.583333333332</v>
      </c>
      <c r="N158">
        <f>'Index CPR'!N158</f>
        <v>27378.65</v>
      </c>
      <c r="O158">
        <f>'Index CPR'!O158</f>
        <v>27477.8</v>
      </c>
      <c r="P158">
        <f>'Index CPR'!P158</f>
        <v>27279.55</v>
      </c>
      <c r="Q158">
        <f>'Index CPR'!Q158</f>
        <v>27304.55</v>
      </c>
      <c r="R158">
        <f t="shared" ref="R158:R162" si="453">P158-2*(O158-U158)</f>
        <v>27031.883333333328</v>
      </c>
      <c r="S158">
        <f t="shared" ref="S158:S162" si="454">U158-(O158-P158)</f>
        <v>27155.716666666664</v>
      </c>
      <c r="T158">
        <f t="shared" ref="T158:T162" si="455">(2*U158)-O158</f>
        <v>27230.133333333328</v>
      </c>
      <c r="U158">
        <f t="shared" ref="U158:U162" si="456">SUM(O158:Q158)/3</f>
        <v>27353.966666666664</v>
      </c>
      <c r="V158">
        <f t="shared" ref="V158:V162" si="457">(2*U158)-P158</f>
        <v>27428.383333333328</v>
      </c>
      <c r="W158">
        <f t="shared" ref="W158:W162" si="458">U158+(O158-P158)</f>
        <v>27552.216666666664</v>
      </c>
      <c r="X158" s="2">
        <f t="shared" ref="X158:X162" si="459">O158+2*(U158-P158)</f>
        <v>27626.633333333328</v>
      </c>
    </row>
    <row r="159" spans="1:24" x14ac:dyDescent="0.3">
      <c r="A159" s="40">
        <v>43473</v>
      </c>
      <c r="B159" s="10" t="s">
        <v>28</v>
      </c>
      <c r="C159">
        <f>'Index CPR'!C159</f>
        <v>10786.25</v>
      </c>
      <c r="D159" s="17">
        <f>'Index CPR'!D159</f>
        <v>10818.45</v>
      </c>
      <c r="E159" s="17">
        <f>'Index CPR'!E159</f>
        <v>10733.25</v>
      </c>
      <c r="F159" s="17">
        <f>'Index CPR'!F159</f>
        <v>10802.15</v>
      </c>
      <c r="G159">
        <f t="shared" si="446"/>
        <v>10665.583333333332</v>
      </c>
      <c r="H159">
        <f t="shared" si="447"/>
        <v>10699.416666666666</v>
      </c>
      <c r="I159">
        <f t="shared" si="448"/>
        <v>10750.783333333333</v>
      </c>
      <c r="J159">
        <f t="shared" si="449"/>
        <v>10784.616666666667</v>
      </c>
      <c r="K159">
        <f t="shared" si="450"/>
        <v>10835.983333333334</v>
      </c>
      <c r="L159">
        <f t="shared" si="451"/>
        <v>10869.816666666668</v>
      </c>
      <c r="M159" s="2">
        <f t="shared" si="452"/>
        <v>10921.183333333334</v>
      </c>
      <c r="N159">
        <f>'Index CPR'!N159</f>
        <v>27301.9</v>
      </c>
      <c r="O159">
        <f>'Index CPR'!O159</f>
        <v>27542.400000000001</v>
      </c>
      <c r="P159">
        <f>'Index CPR'!P159</f>
        <v>27161.95</v>
      </c>
      <c r="Q159">
        <f>'Index CPR'!Q159</f>
        <v>27509.5</v>
      </c>
      <c r="R159">
        <f t="shared" si="453"/>
        <v>26886.383333333335</v>
      </c>
      <c r="S159">
        <f t="shared" si="454"/>
        <v>27024.166666666668</v>
      </c>
      <c r="T159">
        <f t="shared" si="455"/>
        <v>27266.833333333336</v>
      </c>
      <c r="U159">
        <f t="shared" si="456"/>
        <v>27404.616666666669</v>
      </c>
      <c r="V159">
        <f t="shared" si="457"/>
        <v>27647.283333333336</v>
      </c>
      <c r="W159">
        <f t="shared" si="458"/>
        <v>27785.066666666669</v>
      </c>
      <c r="X159" s="2">
        <f t="shared" si="459"/>
        <v>28027.733333333337</v>
      </c>
    </row>
    <row r="160" spans="1:24" x14ac:dyDescent="0.3">
      <c r="A160" s="40">
        <v>43474</v>
      </c>
      <c r="B160" s="10" t="s">
        <v>29</v>
      </c>
      <c r="C160">
        <f>'Index CPR'!C160</f>
        <v>10862.4</v>
      </c>
      <c r="D160" s="17">
        <f>'Index CPR'!D160</f>
        <v>10870.4</v>
      </c>
      <c r="E160" s="17">
        <f>'Index CPR'!E160</f>
        <v>10749.4</v>
      </c>
      <c r="F160" s="17">
        <f>'Index CPR'!F160</f>
        <v>10855.15</v>
      </c>
      <c r="G160">
        <f t="shared" si="446"/>
        <v>10658.566666666664</v>
      </c>
      <c r="H160">
        <f t="shared" si="447"/>
        <v>10703.983333333332</v>
      </c>
      <c r="I160">
        <f t="shared" si="448"/>
        <v>10779.566666666664</v>
      </c>
      <c r="J160">
        <f t="shared" si="449"/>
        <v>10824.983333333332</v>
      </c>
      <c r="K160">
        <f t="shared" si="450"/>
        <v>10900.566666666664</v>
      </c>
      <c r="L160">
        <f t="shared" si="451"/>
        <v>10945.983333333332</v>
      </c>
      <c r="M160" s="2">
        <f t="shared" si="452"/>
        <v>11021.566666666664</v>
      </c>
      <c r="N160">
        <f>'Index CPR'!N160</f>
        <v>27651.25</v>
      </c>
      <c r="O160">
        <f>'Index CPR'!O160</f>
        <v>27754.45</v>
      </c>
      <c r="P160">
        <f>'Index CPR'!P160</f>
        <v>27409.5</v>
      </c>
      <c r="Q160">
        <f>'Index CPR'!Q160</f>
        <v>27720.400000000001</v>
      </c>
      <c r="R160">
        <f t="shared" si="453"/>
        <v>27156.833333333336</v>
      </c>
      <c r="S160">
        <f t="shared" si="454"/>
        <v>27283.166666666668</v>
      </c>
      <c r="T160">
        <f t="shared" si="455"/>
        <v>27501.783333333336</v>
      </c>
      <c r="U160">
        <f t="shared" si="456"/>
        <v>27628.116666666669</v>
      </c>
      <c r="V160">
        <f t="shared" si="457"/>
        <v>27846.733333333337</v>
      </c>
      <c r="W160">
        <f t="shared" si="458"/>
        <v>27973.066666666669</v>
      </c>
      <c r="X160" s="2">
        <f t="shared" si="459"/>
        <v>28191.683333333338</v>
      </c>
    </row>
    <row r="161" spans="1:24" x14ac:dyDescent="0.3">
      <c r="A161" s="40">
        <v>43475</v>
      </c>
      <c r="B161" s="10" t="s">
        <v>30</v>
      </c>
      <c r="C161">
        <f>'Index CPR'!C161</f>
        <v>10859.35</v>
      </c>
      <c r="D161" s="17">
        <f>'Index CPR'!D161</f>
        <v>10859.35</v>
      </c>
      <c r="E161" s="17">
        <f>'Index CPR'!E161</f>
        <v>10801.8</v>
      </c>
      <c r="F161" s="17">
        <f>'Index CPR'!F161</f>
        <v>10821.6</v>
      </c>
      <c r="G161">
        <f t="shared" si="446"/>
        <v>10738.266666666666</v>
      </c>
      <c r="H161">
        <f t="shared" si="447"/>
        <v>10770.033333333333</v>
      </c>
      <c r="I161">
        <f t="shared" si="448"/>
        <v>10795.816666666668</v>
      </c>
      <c r="J161">
        <f t="shared" si="449"/>
        <v>10827.583333333334</v>
      </c>
      <c r="K161">
        <f t="shared" si="450"/>
        <v>10853.366666666669</v>
      </c>
      <c r="L161">
        <f t="shared" si="451"/>
        <v>10885.133333333335</v>
      </c>
      <c r="M161" s="2">
        <f t="shared" si="452"/>
        <v>10910.91666666667</v>
      </c>
      <c r="N161">
        <f>'Index CPR'!N161</f>
        <v>27713.55</v>
      </c>
      <c r="O161">
        <f>'Index CPR'!O161</f>
        <v>27713.55</v>
      </c>
      <c r="P161">
        <f>'Index CPR'!P161</f>
        <v>27488.2</v>
      </c>
      <c r="Q161">
        <f>'Index CPR'!Q161</f>
        <v>27528.55</v>
      </c>
      <c r="R161">
        <f t="shared" si="453"/>
        <v>27214.633333333335</v>
      </c>
      <c r="S161">
        <f t="shared" si="454"/>
        <v>27351.416666666668</v>
      </c>
      <c r="T161">
        <f t="shared" si="455"/>
        <v>27439.983333333334</v>
      </c>
      <c r="U161">
        <f t="shared" si="456"/>
        <v>27576.766666666666</v>
      </c>
      <c r="V161">
        <f t="shared" si="457"/>
        <v>27665.333333333332</v>
      </c>
      <c r="W161">
        <f t="shared" si="458"/>
        <v>27802.116666666665</v>
      </c>
      <c r="X161" s="2">
        <f t="shared" si="459"/>
        <v>27890.683333333331</v>
      </c>
    </row>
    <row r="162" spans="1:24" x14ac:dyDescent="0.3">
      <c r="A162" s="40">
        <v>43476</v>
      </c>
      <c r="B162" s="10" t="s">
        <v>26</v>
      </c>
      <c r="C162">
        <f>'Index CPR'!C162</f>
        <v>10834.75</v>
      </c>
      <c r="D162" s="17">
        <f>'Index CPR'!D162</f>
        <v>10850.15</v>
      </c>
      <c r="E162" s="17">
        <f>'Index CPR'!E162</f>
        <v>10739.4</v>
      </c>
      <c r="F162" s="17">
        <f>'Index CPR'!F162</f>
        <v>10794.95</v>
      </c>
      <c r="G162">
        <f t="shared" si="446"/>
        <v>10628.766666666668</v>
      </c>
      <c r="H162">
        <f t="shared" si="447"/>
        <v>10684.083333333334</v>
      </c>
      <c r="I162">
        <f t="shared" si="448"/>
        <v>10739.516666666668</v>
      </c>
      <c r="J162">
        <f t="shared" si="449"/>
        <v>10794.833333333334</v>
      </c>
      <c r="K162">
        <f t="shared" si="450"/>
        <v>10850.266666666668</v>
      </c>
      <c r="L162">
        <f t="shared" si="451"/>
        <v>10905.583333333334</v>
      </c>
      <c r="M162" s="2">
        <f t="shared" si="452"/>
        <v>10961.016666666668</v>
      </c>
      <c r="N162">
        <f>'Index CPR'!N162</f>
        <v>27602.799999999999</v>
      </c>
      <c r="O162">
        <f>'Index CPR'!O162</f>
        <v>27612.45</v>
      </c>
      <c r="P162">
        <f>'Index CPR'!P162</f>
        <v>27382.45</v>
      </c>
      <c r="Q162">
        <f>'Index CPR'!Q162</f>
        <v>27453.9</v>
      </c>
      <c r="R162">
        <f t="shared" si="453"/>
        <v>27123.416666666668</v>
      </c>
      <c r="S162">
        <f t="shared" si="454"/>
        <v>27252.933333333334</v>
      </c>
      <c r="T162">
        <f t="shared" si="455"/>
        <v>27353.416666666668</v>
      </c>
      <c r="U162">
        <f t="shared" si="456"/>
        <v>27482.933333333334</v>
      </c>
      <c r="V162">
        <f t="shared" si="457"/>
        <v>27583.416666666668</v>
      </c>
      <c r="W162">
        <f t="shared" si="458"/>
        <v>27712.933333333334</v>
      </c>
      <c r="X162" s="2">
        <f t="shared" si="459"/>
        <v>27813.416666666668</v>
      </c>
    </row>
    <row r="163" spans="1:24" x14ac:dyDescent="0.3">
      <c r="A163" s="40">
        <v>43479</v>
      </c>
      <c r="B163" s="10" t="s">
        <v>27</v>
      </c>
      <c r="C163">
        <f>'Index CPR'!C163</f>
        <v>10807</v>
      </c>
      <c r="D163" s="17">
        <f>'Index CPR'!D163</f>
        <v>10808</v>
      </c>
      <c r="E163" s="17">
        <f>'Index CPR'!E163</f>
        <v>10692.35</v>
      </c>
      <c r="F163" s="17">
        <f>'Index CPR'!F163</f>
        <v>10737.6</v>
      </c>
      <c r="G163">
        <f t="shared" ref="G163:G167" si="460">E163-2*(D163-J163)</f>
        <v>10568.316666666664</v>
      </c>
      <c r="H163">
        <f t="shared" ref="H163:H167" si="461">J163-(D163-E163)</f>
        <v>10630.333333333332</v>
      </c>
      <c r="I163">
        <f t="shared" ref="I163:I167" si="462">(2*J163)-D163</f>
        <v>10683.966666666664</v>
      </c>
      <c r="J163">
        <f t="shared" ref="J163:J167" si="463">SUM(D163:F163)/3</f>
        <v>10745.983333333332</v>
      </c>
      <c r="K163">
        <f t="shared" ref="K163:K167" si="464">(2*J163)-E163</f>
        <v>10799.616666666663</v>
      </c>
      <c r="L163">
        <f t="shared" ref="L163:L167" si="465">J163+(D163-E163)</f>
        <v>10861.633333333331</v>
      </c>
      <c r="M163" s="2">
        <f t="shared" ref="M163:M167" si="466">D163+2*(J163-E163)</f>
        <v>10915.266666666663</v>
      </c>
      <c r="N163">
        <f>'Index CPR'!N163</f>
        <v>27389.200000000001</v>
      </c>
      <c r="O163">
        <f>'Index CPR'!O163</f>
        <v>27389.8</v>
      </c>
      <c r="P163">
        <f>'Index CPR'!P163</f>
        <v>27182.2</v>
      </c>
      <c r="Q163">
        <f>'Index CPR'!Q163</f>
        <v>27248.25</v>
      </c>
      <c r="R163">
        <f t="shared" ref="R163:R167" si="467">P163-2*(O163-U163)</f>
        <v>26949.433333333338</v>
      </c>
      <c r="S163">
        <f t="shared" ref="S163:S167" si="468">U163-(O163-P163)</f>
        <v>27065.816666666669</v>
      </c>
      <c r="T163">
        <f t="shared" ref="T163:T167" si="469">(2*U163)-O163</f>
        <v>27157.033333333336</v>
      </c>
      <c r="U163">
        <f t="shared" ref="U163:U167" si="470">SUM(O163:Q163)/3</f>
        <v>27273.416666666668</v>
      </c>
      <c r="V163">
        <f t="shared" ref="V163:V167" si="471">(2*U163)-P163</f>
        <v>27364.633333333335</v>
      </c>
      <c r="W163">
        <f t="shared" ref="W163:W167" si="472">U163+(O163-P163)</f>
        <v>27481.016666666666</v>
      </c>
      <c r="X163" s="2">
        <f t="shared" ref="X163:X167" si="473">O163+2*(U163-P163)</f>
        <v>27572.233333333334</v>
      </c>
    </row>
    <row r="164" spans="1:24" x14ac:dyDescent="0.3">
      <c r="A164" s="40">
        <v>43480</v>
      </c>
      <c r="B164" s="10" t="s">
        <v>28</v>
      </c>
      <c r="C164">
        <f>'Index CPR'!C164</f>
        <v>10777.55</v>
      </c>
      <c r="D164" s="17">
        <f>'Index CPR'!D164</f>
        <v>10896.95</v>
      </c>
      <c r="E164" s="17">
        <f>'Index CPR'!E164</f>
        <v>10777.55</v>
      </c>
      <c r="F164" s="17">
        <f>'Index CPR'!F164</f>
        <v>10886.8</v>
      </c>
      <c r="G164">
        <f t="shared" si="460"/>
        <v>10691.183333333331</v>
      </c>
      <c r="H164">
        <f t="shared" si="461"/>
        <v>10734.366666666665</v>
      </c>
      <c r="I164">
        <f t="shared" si="462"/>
        <v>10810.583333333332</v>
      </c>
      <c r="J164">
        <f t="shared" si="463"/>
        <v>10853.766666666666</v>
      </c>
      <c r="K164">
        <f t="shared" si="464"/>
        <v>10929.983333333334</v>
      </c>
      <c r="L164">
        <f t="shared" si="465"/>
        <v>10973.166666666668</v>
      </c>
      <c r="M164" s="2">
        <f t="shared" si="466"/>
        <v>11049.383333333335</v>
      </c>
      <c r="N164">
        <f>'Index CPR'!N164</f>
        <v>27317.55</v>
      </c>
      <c r="O164">
        <f>'Index CPR'!O164</f>
        <v>27447.55</v>
      </c>
      <c r="P164">
        <f>'Index CPR'!P164</f>
        <v>27317.1</v>
      </c>
      <c r="Q164">
        <f>'Index CPR'!Q164</f>
        <v>27400.75</v>
      </c>
      <c r="R164">
        <f t="shared" si="467"/>
        <v>27198.933333333327</v>
      </c>
      <c r="S164">
        <f t="shared" si="468"/>
        <v>27258.016666666663</v>
      </c>
      <c r="T164">
        <f t="shared" si="469"/>
        <v>27329.383333333328</v>
      </c>
      <c r="U164">
        <f t="shared" si="470"/>
        <v>27388.466666666664</v>
      </c>
      <c r="V164">
        <f t="shared" si="471"/>
        <v>27459.833333333328</v>
      </c>
      <c r="W164">
        <f t="shared" si="472"/>
        <v>27518.916666666664</v>
      </c>
      <c r="X164" s="2">
        <f t="shared" si="473"/>
        <v>27590.283333333329</v>
      </c>
    </row>
    <row r="165" spans="1:24" x14ac:dyDescent="0.3">
      <c r="A165" s="40">
        <v>43481</v>
      </c>
      <c r="B165" s="10" t="s">
        <v>29</v>
      </c>
      <c r="C165">
        <f>'Index CPR'!C165</f>
        <v>10899.65</v>
      </c>
      <c r="D165" s="17">
        <f>'Index CPR'!D165</f>
        <v>10928.15</v>
      </c>
      <c r="E165" s="17">
        <f>'Index CPR'!E165</f>
        <v>10876.9</v>
      </c>
      <c r="F165" s="17">
        <f>'Index CPR'!F165</f>
        <v>10890.3</v>
      </c>
      <c r="G165">
        <f t="shared" si="460"/>
        <v>10817.499999999998</v>
      </c>
      <c r="H165">
        <f t="shared" si="461"/>
        <v>10847.199999999999</v>
      </c>
      <c r="I165">
        <f t="shared" si="462"/>
        <v>10868.749999999998</v>
      </c>
      <c r="J165">
        <f t="shared" si="463"/>
        <v>10898.449999999999</v>
      </c>
      <c r="K165">
        <f t="shared" si="464"/>
        <v>10919.999999999998</v>
      </c>
      <c r="L165">
        <f t="shared" si="465"/>
        <v>10949.699999999999</v>
      </c>
      <c r="M165" s="2">
        <f t="shared" si="466"/>
        <v>10971.249999999998</v>
      </c>
      <c r="N165">
        <f>'Index CPR'!N165</f>
        <v>27405.65</v>
      </c>
      <c r="O165">
        <f>'Index CPR'!O165</f>
        <v>27554.75</v>
      </c>
      <c r="P165">
        <f>'Index CPR'!P165</f>
        <v>27403.05</v>
      </c>
      <c r="Q165">
        <f>'Index CPR'!Q165</f>
        <v>27483.7</v>
      </c>
      <c r="R165">
        <f t="shared" si="467"/>
        <v>27254.55</v>
      </c>
      <c r="S165">
        <f t="shared" si="468"/>
        <v>27328.799999999999</v>
      </c>
      <c r="T165">
        <f t="shared" si="469"/>
        <v>27406.25</v>
      </c>
      <c r="U165">
        <f t="shared" si="470"/>
        <v>27480.5</v>
      </c>
      <c r="V165">
        <f t="shared" si="471"/>
        <v>27557.95</v>
      </c>
      <c r="W165">
        <f t="shared" si="472"/>
        <v>27632.2</v>
      </c>
      <c r="X165" s="2">
        <f t="shared" si="473"/>
        <v>27709.65</v>
      </c>
    </row>
    <row r="166" spans="1:24" x14ac:dyDescent="0.3">
      <c r="A166" s="40">
        <v>43482</v>
      </c>
      <c r="B166" s="10" t="s">
        <v>30</v>
      </c>
      <c r="C166">
        <f>'Index CPR'!C166</f>
        <v>10920.85</v>
      </c>
      <c r="D166" s="17">
        <f>'Index CPR'!D166</f>
        <v>10930.65</v>
      </c>
      <c r="E166" s="17">
        <f>'Index CPR'!E166</f>
        <v>10844.65</v>
      </c>
      <c r="F166" s="17">
        <f>'Index CPR'!F166</f>
        <v>10905.2</v>
      </c>
      <c r="G166">
        <f t="shared" si="460"/>
        <v>10770.35</v>
      </c>
      <c r="H166">
        <f t="shared" si="461"/>
        <v>10807.5</v>
      </c>
      <c r="I166">
        <f t="shared" si="462"/>
        <v>10856.35</v>
      </c>
      <c r="J166">
        <f t="shared" si="463"/>
        <v>10893.5</v>
      </c>
      <c r="K166">
        <f t="shared" si="464"/>
        <v>10942.35</v>
      </c>
      <c r="L166">
        <f t="shared" si="465"/>
        <v>10979.5</v>
      </c>
      <c r="M166" s="2">
        <f t="shared" si="466"/>
        <v>11028.35</v>
      </c>
      <c r="N166">
        <f>'Index CPR'!N166</f>
        <v>27568.6</v>
      </c>
      <c r="O166">
        <f>'Index CPR'!O166</f>
        <v>27611.55</v>
      </c>
      <c r="P166">
        <f>'Index CPR'!P166</f>
        <v>27335.15</v>
      </c>
      <c r="Q166">
        <f>'Index CPR'!Q166</f>
        <v>27528.75</v>
      </c>
      <c r="R166">
        <f t="shared" si="467"/>
        <v>27095.683333333334</v>
      </c>
      <c r="S166">
        <f t="shared" si="468"/>
        <v>27215.416666666668</v>
      </c>
      <c r="T166">
        <f t="shared" si="469"/>
        <v>27372.083333333332</v>
      </c>
      <c r="U166">
        <f t="shared" si="470"/>
        <v>27491.816666666666</v>
      </c>
      <c r="V166">
        <f t="shared" si="471"/>
        <v>27648.48333333333</v>
      </c>
      <c r="W166">
        <f t="shared" si="472"/>
        <v>27768.216666666664</v>
      </c>
      <c r="X166" s="2">
        <f t="shared" si="473"/>
        <v>27924.883333333328</v>
      </c>
    </row>
    <row r="167" spans="1:24" x14ac:dyDescent="0.3">
      <c r="A167" s="40">
        <v>43483</v>
      </c>
      <c r="B167" s="10" t="s">
        <v>26</v>
      </c>
      <c r="C167">
        <f>'Index CPR'!C167</f>
        <v>10914.85</v>
      </c>
      <c r="D167" s="17">
        <f>'Index CPR'!D167</f>
        <v>10928.2</v>
      </c>
      <c r="E167" s="17">
        <f>'Index CPR'!E167</f>
        <v>10852.2</v>
      </c>
      <c r="F167" s="17">
        <f>'Index CPR'!F167</f>
        <v>10906.95</v>
      </c>
      <c r="G167">
        <f t="shared" si="460"/>
        <v>10787.366666666669</v>
      </c>
      <c r="H167">
        <f t="shared" si="461"/>
        <v>10819.783333333335</v>
      </c>
      <c r="I167">
        <f t="shared" si="462"/>
        <v>10863.366666666669</v>
      </c>
      <c r="J167">
        <f t="shared" si="463"/>
        <v>10895.783333333335</v>
      </c>
      <c r="K167">
        <f t="shared" si="464"/>
        <v>10939.366666666669</v>
      </c>
      <c r="L167">
        <f t="shared" si="465"/>
        <v>10971.783333333335</v>
      </c>
      <c r="M167" s="2">
        <f t="shared" si="466"/>
        <v>11015.366666666669</v>
      </c>
      <c r="N167">
        <f>'Index CPR'!N167</f>
        <v>27550.05</v>
      </c>
      <c r="O167">
        <f>'Index CPR'!O167</f>
        <v>27576.45</v>
      </c>
      <c r="P167">
        <f>'Index CPR'!P167</f>
        <v>27410.65</v>
      </c>
      <c r="Q167">
        <f>'Index CPR'!Q167</f>
        <v>27456.7</v>
      </c>
      <c r="R167">
        <f t="shared" si="467"/>
        <v>27220.283333333333</v>
      </c>
      <c r="S167">
        <f t="shared" si="468"/>
        <v>27315.466666666667</v>
      </c>
      <c r="T167">
        <f t="shared" si="469"/>
        <v>27386.083333333332</v>
      </c>
      <c r="U167">
        <f t="shared" si="470"/>
        <v>27481.266666666666</v>
      </c>
      <c r="V167">
        <f t="shared" si="471"/>
        <v>27551.883333333331</v>
      </c>
      <c r="W167">
        <f t="shared" si="472"/>
        <v>27647.066666666666</v>
      </c>
      <c r="X167" s="2">
        <f t="shared" si="473"/>
        <v>27717.683333333331</v>
      </c>
    </row>
    <row r="168" spans="1:24" x14ac:dyDescent="0.3">
      <c r="A168" s="39">
        <v>43486</v>
      </c>
      <c r="B168" s="10" t="s">
        <v>27</v>
      </c>
      <c r="C168">
        <f>'Index CPR'!C168</f>
        <v>10919.35</v>
      </c>
      <c r="D168" s="17">
        <f>'Index CPR'!D168</f>
        <v>10987.45</v>
      </c>
      <c r="E168" s="17">
        <f>'Index CPR'!E168</f>
        <v>10885.75</v>
      </c>
      <c r="F168" s="17">
        <f>'Index CPR'!F168</f>
        <v>10961.85</v>
      </c>
      <c r="G168">
        <f>E168-2*(D168-J168)</f>
        <v>10800.883333333335</v>
      </c>
      <c r="H168">
        <f>J168-(D168-E168)</f>
        <v>10843.316666666668</v>
      </c>
      <c r="I168">
        <f>(2*J168)-D168</f>
        <v>10902.583333333336</v>
      </c>
      <c r="J168">
        <f>SUM(D168:F168)/3</f>
        <v>10945.016666666668</v>
      </c>
      <c r="K168">
        <f>(2*J168)-E168</f>
        <v>11004.283333333336</v>
      </c>
      <c r="L168">
        <f>J168+(D168-E168)</f>
        <v>11046.716666666669</v>
      </c>
      <c r="M168" s="2">
        <f>D168+2*(J168-E168)</f>
        <v>11105.983333333337</v>
      </c>
      <c r="N168">
        <f>'Index CPR'!N168</f>
        <v>27514.55</v>
      </c>
      <c r="O168">
        <f>'Index CPR'!O168</f>
        <v>27622.2</v>
      </c>
      <c r="P168">
        <f>'Index CPR'!P168</f>
        <v>27388.5</v>
      </c>
      <c r="Q168">
        <f>'Index CPR'!Q168</f>
        <v>27533.599999999999</v>
      </c>
      <c r="R168">
        <f>P168-2*(O168-U168)</f>
        <v>27173.633333333324</v>
      </c>
      <c r="S168">
        <f>U168-(O168-P168)</f>
        <v>27281.066666666662</v>
      </c>
      <c r="T168">
        <f>(2*U168)-O168</f>
        <v>27407.333333333325</v>
      </c>
      <c r="U168">
        <f>SUM(O168:Q168)/3</f>
        <v>27514.766666666663</v>
      </c>
      <c r="V168">
        <f>(2*U168)-P168</f>
        <v>27641.033333333326</v>
      </c>
      <c r="W168">
        <f>U168+(O168-P168)</f>
        <v>27748.466666666664</v>
      </c>
      <c r="X168" s="2">
        <f>O168+2*(U168-P168)</f>
        <v>27874.733333333326</v>
      </c>
    </row>
    <row r="169" spans="1:24" x14ac:dyDescent="0.3">
      <c r="A169" s="39">
        <v>43487</v>
      </c>
      <c r="B169" s="10" t="s">
        <v>28</v>
      </c>
      <c r="C169">
        <f>'Index CPR'!C169</f>
        <v>10949.8</v>
      </c>
      <c r="D169" s="17">
        <f>'Index CPR'!D169</f>
        <v>10949.8</v>
      </c>
      <c r="E169" s="17">
        <f>'Index CPR'!E169</f>
        <v>10864.15</v>
      </c>
      <c r="F169" s="17">
        <f>'Index CPR'!F169</f>
        <v>10922.75</v>
      </c>
      <c r="G169">
        <f t="shared" ref="G169:G172" si="474">E169-2*(D169-J169)</f>
        <v>10789.016666666665</v>
      </c>
      <c r="H169">
        <f t="shared" ref="H169:H172" si="475">J169-(D169-E169)</f>
        <v>10826.583333333332</v>
      </c>
      <c r="I169">
        <f t="shared" ref="I169:I172" si="476">(2*J169)-D169</f>
        <v>10874.666666666664</v>
      </c>
      <c r="J169">
        <f t="shared" ref="J169:J172" si="477">SUM(D169:F169)/3</f>
        <v>10912.233333333332</v>
      </c>
      <c r="K169">
        <f t="shared" ref="K169:K172" si="478">(2*J169)-E169</f>
        <v>10960.316666666664</v>
      </c>
      <c r="L169">
        <f t="shared" ref="L169:L172" si="479">J169+(D169-E169)</f>
        <v>10997.883333333331</v>
      </c>
      <c r="M169" s="2">
        <f t="shared" ref="M169:M172" si="480">D169+2*(J169-E169)</f>
        <v>11045.966666666664</v>
      </c>
      <c r="N169">
        <f>'Index CPR'!N169</f>
        <v>27526.55</v>
      </c>
      <c r="O169">
        <f>'Index CPR'!O169</f>
        <v>27533.35</v>
      </c>
      <c r="P169">
        <f>'Index CPR'!P169</f>
        <v>27385.4</v>
      </c>
      <c r="Q169">
        <f>'Index CPR'!Q169</f>
        <v>27482.25</v>
      </c>
      <c r="R169">
        <f t="shared" ref="R169:R172" si="481">P169-2*(O169-U169)</f>
        <v>27252.700000000004</v>
      </c>
      <c r="S169">
        <f t="shared" ref="S169:S172" si="482">U169-(O169-P169)</f>
        <v>27319.050000000003</v>
      </c>
      <c r="T169">
        <f t="shared" ref="T169:T172" si="483">(2*U169)-O169</f>
        <v>27400.65</v>
      </c>
      <c r="U169">
        <f t="shared" ref="U169:U172" si="484">SUM(O169:Q169)/3</f>
        <v>27467</v>
      </c>
      <c r="V169">
        <f t="shared" ref="V169:V172" si="485">(2*U169)-P169</f>
        <v>27548.6</v>
      </c>
      <c r="W169">
        <f t="shared" ref="W169:W172" si="486">U169+(O169-P169)</f>
        <v>27614.949999999997</v>
      </c>
      <c r="X169" s="2">
        <f t="shared" ref="X169:X172" si="487">O169+2*(U169-P169)</f>
        <v>27696.549999999996</v>
      </c>
    </row>
    <row r="170" spans="1:24" x14ac:dyDescent="0.3">
      <c r="A170" s="39">
        <v>43488</v>
      </c>
      <c r="B170" s="10" t="s">
        <v>29</v>
      </c>
      <c r="C170">
        <f>'Index CPR'!C170</f>
        <v>10931.05</v>
      </c>
      <c r="D170" s="17">
        <f>'Index CPR'!D170</f>
        <v>10944.8</v>
      </c>
      <c r="E170" s="17">
        <f>'Index CPR'!E170</f>
        <v>10811.95</v>
      </c>
      <c r="F170" s="17">
        <f>'Index CPR'!F170</f>
        <v>10831.5</v>
      </c>
      <c r="G170">
        <f t="shared" si="474"/>
        <v>10647.850000000002</v>
      </c>
      <c r="H170">
        <f t="shared" si="475"/>
        <v>10729.900000000001</v>
      </c>
      <c r="I170">
        <f t="shared" si="476"/>
        <v>10780.7</v>
      </c>
      <c r="J170">
        <f t="shared" si="477"/>
        <v>10862.75</v>
      </c>
      <c r="K170">
        <f t="shared" si="478"/>
        <v>10913.55</v>
      </c>
      <c r="L170">
        <f t="shared" si="479"/>
        <v>10995.599999999999</v>
      </c>
      <c r="M170" s="2">
        <f t="shared" si="480"/>
        <v>11046.399999999998</v>
      </c>
      <c r="N170">
        <f>'Index CPR'!N170</f>
        <v>27493.1</v>
      </c>
      <c r="O170">
        <f>'Index CPR'!O170</f>
        <v>27564.7</v>
      </c>
      <c r="P170">
        <f>'Index CPR'!P170</f>
        <v>27189.599999999999</v>
      </c>
      <c r="Q170">
        <f>'Index CPR'!Q170</f>
        <v>27250.75</v>
      </c>
      <c r="R170">
        <f t="shared" si="481"/>
        <v>26730.23333333333</v>
      </c>
      <c r="S170">
        <f t="shared" si="482"/>
        <v>26959.916666666664</v>
      </c>
      <c r="T170">
        <f t="shared" si="483"/>
        <v>27105.333333333332</v>
      </c>
      <c r="U170">
        <f t="shared" si="484"/>
        <v>27335.016666666666</v>
      </c>
      <c r="V170">
        <f t="shared" si="485"/>
        <v>27480.433333333334</v>
      </c>
      <c r="W170">
        <f t="shared" si="486"/>
        <v>27710.116666666669</v>
      </c>
      <c r="X170" s="2">
        <f t="shared" si="487"/>
        <v>27855.533333333336</v>
      </c>
    </row>
    <row r="171" spans="1:24" x14ac:dyDescent="0.3">
      <c r="A171" s="39">
        <v>43489</v>
      </c>
      <c r="B171" s="10" t="s">
        <v>30</v>
      </c>
      <c r="C171">
        <f>'Index CPR'!C171</f>
        <v>10844.05</v>
      </c>
      <c r="D171" s="17">
        <f>'Index CPR'!D171</f>
        <v>10866.6</v>
      </c>
      <c r="E171" s="17">
        <f>'Index CPR'!E171</f>
        <v>10798.65</v>
      </c>
      <c r="F171" s="17">
        <f>'Index CPR'!F171</f>
        <v>10849.8</v>
      </c>
      <c r="G171">
        <f t="shared" si="474"/>
        <v>10742.15</v>
      </c>
      <c r="H171">
        <f t="shared" si="475"/>
        <v>10770.4</v>
      </c>
      <c r="I171">
        <f t="shared" si="476"/>
        <v>10810.1</v>
      </c>
      <c r="J171">
        <f t="shared" si="477"/>
        <v>10838.35</v>
      </c>
      <c r="K171">
        <f t="shared" si="478"/>
        <v>10878.050000000001</v>
      </c>
      <c r="L171">
        <f t="shared" si="479"/>
        <v>10906.300000000001</v>
      </c>
      <c r="M171" s="2">
        <f t="shared" si="480"/>
        <v>10946.000000000002</v>
      </c>
      <c r="N171">
        <f>'Index CPR'!N171</f>
        <v>27273.5</v>
      </c>
      <c r="O171">
        <f>'Index CPR'!O171</f>
        <v>27342.35</v>
      </c>
      <c r="P171">
        <f>'Index CPR'!P171</f>
        <v>27142.799999999999</v>
      </c>
      <c r="Q171">
        <f>'Index CPR'!Q171</f>
        <v>27266.400000000001</v>
      </c>
      <c r="R171">
        <f t="shared" si="481"/>
        <v>26959.133333333328</v>
      </c>
      <c r="S171">
        <f t="shared" si="482"/>
        <v>27050.966666666664</v>
      </c>
      <c r="T171">
        <f t="shared" si="483"/>
        <v>27158.683333333327</v>
      </c>
      <c r="U171">
        <f t="shared" si="484"/>
        <v>27250.516666666663</v>
      </c>
      <c r="V171">
        <f t="shared" si="485"/>
        <v>27358.233333333326</v>
      </c>
      <c r="W171">
        <f t="shared" si="486"/>
        <v>27450.066666666662</v>
      </c>
      <c r="X171" s="2">
        <f t="shared" si="487"/>
        <v>27557.783333333326</v>
      </c>
    </row>
    <row r="172" spans="1:24" x14ac:dyDescent="0.3">
      <c r="A172" s="39">
        <v>43490</v>
      </c>
      <c r="B172" s="10" t="s">
        <v>26</v>
      </c>
      <c r="C172">
        <f>'Index CPR'!C172</f>
        <v>10859.75</v>
      </c>
      <c r="D172" s="17">
        <f>'Index CPR'!D172</f>
        <v>10931.7</v>
      </c>
      <c r="E172" s="17">
        <f>'Index CPR'!E172</f>
        <v>10756.45</v>
      </c>
      <c r="F172" s="17">
        <f>'Index CPR'!F172</f>
        <v>10780.55</v>
      </c>
      <c r="G172">
        <f t="shared" si="474"/>
        <v>10538.849999999999</v>
      </c>
      <c r="H172">
        <f t="shared" si="475"/>
        <v>10647.65</v>
      </c>
      <c r="I172">
        <f t="shared" si="476"/>
        <v>10714.099999999999</v>
      </c>
      <c r="J172">
        <f t="shared" si="477"/>
        <v>10822.9</v>
      </c>
      <c r="K172">
        <f t="shared" si="478"/>
        <v>10889.349999999999</v>
      </c>
      <c r="L172">
        <f t="shared" si="479"/>
        <v>10998.15</v>
      </c>
      <c r="M172" s="2">
        <f t="shared" si="480"/>
        <v>11064.599999999999</v>
      </c>
      <c r="N172">
        <f>'Index CPR'!N172</f>
        <v>27261.45</v>
      </c>
      <c r="O172">
        <f>'Index CPR'!O172</f>
        <v>27433.55</v>
      </c>
      <c r="P172">
        <f>'Index CPR'!P172</f>
        <v>27045.200000000001</v>
      </c>
      <c r="Q172">
        <f>'Index CPR'!Q172</f>
        <v>27115.3</v>
      </c>
      <c r="R172">
        <f t="shared" si="481"/>
        <v>26574.133333333335</v>
      </c>
      <c r="S172">
        <f t="shared" si="482"/>
        <v>26809.666666666668</v>
      </c>
      <c r="T172">
        <f t="shared" si="483"/>
        <v>26962.483333333334</v>
      </c>
      <c r="U172">
        <f t="shared" si="484"/>
        <v>27198.016666666666</v>
      </c>
      <c r="V172">
        <f t="shared" si="485"/>
        <v>27350.833333333332</v>
      </c>
      <c r="W172">
        <f t="shared" si="486"/>
        <v>27586.366666666665</v>
      </c>
      <c r="X172" s="2">
        <f t="shared" si="487"/>
        <v>27739.183333333331</v>
      </c>
    </row>
    <row r="173" spans="1:24" x14ac:dyDescent="0.3">
      <c r="A173" s="39">
        <v>43493</v>
      </c>
      <c r="B173" s="10" t="s">
        <v>27</v>
      </c>
      <c r="C173">
        <f>'Index CPR'!C173</f>
        <v>10792.45</v>
      </c>
      <c r="D173" s="17">
        <f>'Index CPR'!D173</f>
        <v>10804.45</v>
      </c>
      <c r="E173" s="17">
        <f>'Index CPR'!E173</f>
        <v>10630.95</v>
      </c>
      <c r="F173" s="17">
        <f>'Index CPR'!F173</f>
        <v>10661.55</v>
      </c>
      <c r="G173">
        <f t="shared" ref="G173:G177" si="488">E173-2*(D173-J173)</f>
        <v>10420.016666666666</v>
      </c>
      <c r="H173">
        <f t="shared" ref="H173:H177" si="489">J173-(D173-E173)</f>
        <v>10525.483333333334</v>
      </c>
      <c r="I173">
        <f t="shared" ref="I173:I177" si="490">(2*J173)-D173</f>
        <v>10593.516666666666</v>
      </c>
      <c r="J173">
        <f t="shared" ref="J173:J177" si="491">SUM(D173:F173)/3</f>
        <v>10698.983333333334</v>
      </c>
      <c r="K173">
        <f t="shared" ref="K173:K177" si="492">(2*J173)-E173</f>
        <v>10767.016666666666</v>
      </c>
      <c r="L173">
        <f t="shared" ref="L173:L177" si="493">J173+(D173-E173)</f>
        <v>10872.483333333334</v>
      </c>
      <c r="M173" s="2">
        <f t="shared" ref="M173:M177" si="494">D173+2*(J173-E173)</f>
        <v>10940.516666666666</v>
      </c>
      <c r="N173">
        <f>'Index CPR'!N173</f>
        <v>27041.45</v>
      </c>
      <c r="O173">
        <f>'Index CPR'!O173</f>
        <v>27134.2</v>
      </c>
      <c r="P173">
        <f>'Index CPR'!P173</f>
        <v>26587.95</v>
      </c>
      <c r="Q173">
        <f>'Index CPR'!Q173</f>
        <v>26653.05</v>
      </c>
      <c r="R173">
        <f t="shared" ref="R173:R177" si="495">P173-2*(O173-U173)</f>
        <v>25903.016666666666</v>
      </c>
      <c r="S173">
        <f t="shared" ref="S173:S177" si="496">U173-(O173-P173)</f>
        <v>26245.483333333334</v>
      </c>
      <c r="T173">
        <f t="shared" ref="T173:T177" si="497">(2*U173)-O173</f>
        <v>26449.266666666666</v>
      </c>
      <c r="U173">
        <f t="shared" ref="U173:U177" si="498">SUM(O173:Q173)/3</f>
        <v>26791.733333333334</v>
      </c>
      <c r="V173">
        <f t="shared" ref="V173:V177" si="499">(2*U173)-P173</f>
        <v>26995.516666666666</v>
      </c>
      <c r="W173">
        <f t="shared" ref="W173:W177" si="500">U173+(O173-P173)</f>
        <v>27337.983333333334</v>
      </c>
      <c r="X173" s="2">
        <f t="shared" ref="X173:X177" si="501">O173+2*(U173-P173)</f>
        <v>27541.766666666666</v>
      </c>
    </row>
    <row r="174" spans="1:24" x14ac:dyDescent="0.3">
      <c r="A174" s="39">
        <v>43494</v>
      </c>
      <c r="B174" s="10" t="s">
        <v>28</v>
      </c>
      <c r="C174">
        <f>'Index CPR'!C174</f>
        <v>10653.7</v>
      </c>
      <c r="D174" s="17">
        <f>'Index CPR'!D174</f>
        <v>10690.35</v>
      </c>
      <c r="E174" s="17">
        <f>'Index CPR'!E174</f>
        <v>10583.65</v>
      </c>
      <c r="F174" s="17">
        <f>'Index CPR'!F174</f>
        <v>10652.2</v>
      </c>
      <c r="G174">
        <f t="shared" si="488"/>
        <v>10487.083333333334</v>
      </c>
      <c r="H174">
        <f t="shared" si="489"/>
        <v>10535.366666666667</v>
      </c>
      <c r="I174">
        <f t="shared" si="490"/>
        <v>10593.783333333335</v>
      </c>
      <c r="J174">
        <f t="shared" si="491"/>
        <v>10642.066666666668</v>
      </c>
      <c r="K174">
        <f t="shared" si="492"/>
        <v>10700.483333333335</v>
      </c>
      <c r="L174">
        <f t="shared" si="493"/>
        <v>10748.766666666668</v>
      </c>
      <c r="M174" s="2">
        <f t="shared" si="494"/>
        <v>10807.183333333336</v>
      </c>
      <c r="N174">
        <f>'Index CPR'!N174</f>
        <v>26616.25</v>
      </c>
      <c r="O174">
        <f>'Index CPR'!O174</f>
        <v>26743.85</v>
      </c>
      <c r="P174">
        <f>'Index CPR'!P174</f>
        <v>26441.55</v>
      </c>
      <c r="Q174">
        <f>'Index CPR'!Q174</f>
        <v>26573.4</v>
      </c>
      <c r="R174">
        <f t="shared" si="495"/>
        <v>26126.383333333328</v>
      </c>
      <c r="S174">
        <f t="shared" si="496"/>
        <v>26283.966666666664</v>
      </c>
      <c r="T174">
        <f t="shared" si="497"/>
        <v>26428.683333333327</v>
      </c>
      <c r="U174">
        <f t="shared" si="498"/>
        <v>26586.266666666663</v>
      </c>
      <c r="V174">
        <f t="shared" si="499"/>
        <v>26730.983333333326</v>
      </c>
      <c r="W174">
        <f t="shared" si="500"/>
        <v>26888.566666666662</v>
      </c>
      <c r="X174" s="2">
        <f t="shared" si="501"/>
        <v>27033.283333333326</v>
      </c>
    </row>
    <row r="175" spans="1:24" x14ac:dyDescent="0.3">
      <c r="A175" s="39">
        <v>43495</v>
      </c>
      <c r="B175" s="10" t="s">
        <v>29</v>
      </c>
      <c r="C175">
        <f>'Index CPR'!C175</f>
        <v>10702.25</v>
      </c>
      <c r="D175" s="17">
        <f>'Index CPR'!D175</f>
        <v>10710.2</v>
      </c>
      <c r="E175" s="17">
        <f>'Index CPR'!E175</f>
        <v>10612.85</v>
      </c>
      <c r="F175" s="17">
        <f>'Index CPR'!F175</f>
        <v>10651.8</v>
      </c>
      <c r="G175">
        <f t="shared" si="488"/>
        <v>10509.016666666668</v>
      </c>
      <c r="H175">
        <f t="shared" si="489"/>
        <v>10560.933333333334</v>
      </c>
      <c r="I175">
        <f t="shared" si="490"/>
        <v>10606.366666666669</v>
      </c>
      <c r="J175">
        <f t="shared" si="491"/>
        <v>10658.283333333335</v>
      </c>
      <c r="K175">
        <f t="shared" si="492"/>
        <v>10703.716666666669</v>
      </c>
      <c r="L175">
        <f t="shared" si="493"/>
        <v>10755.633333333335</v>
      </c>
      <c r="M175" s="2">
        <f t="shared" si="494"/>
        <v>10801.066666666669</v>
      </c>
      <c r="N175">
        <f>'Index CPR'!N175</f>
        <v>26789.75</v>
      </c>
      <c r="O175">
        <f>'Index CPR'!O175</f>
        <v>26916.25</v>
      </c>
      <c r="P175">
        <f>'Index CPR'!P175</f>
        <v>26693.7</v>
      </c>
      <c r="Q175">
        <f>'Index CPR'!Q175</f>
        <v>26825.5</v>
      </c>
      <c r="R175">
        <f t="shared" si="495"/>
        <v>26484.833333333332</v>
      </c>
      <c r="S175">
        <f t="shared" si="496"/>
        <v>26589.266666666666</v>
      </c>
      <c r="T175">
        <f t="shared" si="497"/>
        <v>26707.383333333331</v>
      </c>
      <c r="U175">
        <f t="shared" si="498"/>
        <v>26811.816666666666</v>
      </c>
      <c r="V175">
        <f t="shared" si="499"/>
        <v>26929.933333333331</v>
      </c>
      <c r="W175">
        <f t="shared" si="500"/>
        <v>27034.366666666665</v>
      </c>
      <c r="X175" s="2">
        <f t="shared" si="501"/>
        <v>27152.48333333333</v>
      </c>
    </row>
    <row r="176" spans="1:24" x14ac:dyDescent="0.3">
      <c r="A176" s="39">
        <v>43496</v>
      </c>
      <c r="B176" s="10" t="s">
        <v>30</v>
      </c>
      <c r="C176">
        <f>'Index CPR'!C176</f>
        <v>10690.55</v>
      </c>
      <c r="D176" s="17">
        <f>'Index CPR'!D176</f>
        <v>10838.05</v>
      </c>
      <c r="E176" s="17">
        <f>'Index CPR'!E176</f>
        <v>10678.55</v>
      </c>
      <c r="F176" s="17">
        <f>'Index CPR'!F176</f>
        <v>10830.95</v>
      </c>
      <c r="G176">
        <f t="shared" si="488"/>
        <v>10567.483333333334</v>
      </c>
      <c r="H176">
        <f t="shared" si="489"/>
        <v>10623.016666666666</v>
      </c>
      <c r="I176">
        <f t="shared" si="490"/>
        <v>10726.983333333334</v>
      </c>
      <c r="J176">
        <f t="shared" si="491"/>
        <v>10782.516666666666</v>
      </c>
      <c r="K176">
        <f t="shared" si="492"/>
        <v>10886.483333333334</v>
      </c>
      <c r="L176">
        <f t="shared" si="493"/>
        <v>10942.016666666666</v>
      </c>
      <c r="M176" s="2">
        <f t="shared" si="494"/>
        <v>11045.983333333334</v>
      </c>
      <c r="N176">
        <f>'Index CPR'!N176</f>
        <v>26969.15</v>
      </c>
      <c r="O176">
        <f>'Index CPR'!O176</f>
        <v>27325.05</v>
      </c>
      <c r="P176">
        <f>'Index CPR'!P176</f>
        <v>26891.05</v>
      </c>
      <c r="Q176">
        <f>'Index CPR'!Q176</f>
        <v>27295.45</v>
      </c>
      <c r="R176">
        <f t="shared" si="495"/>
        <v>26581.983333333334</v>
      </c>
      <c r="S176">
        <f t="shared" si="496"/>
        <v>26736.516666666666</v>
      </c>
      <c r="T176">
        <f t="shared" si="497"/>
        <v>27015.983333333334</v>
      </c>
      <c r="U176">
        <f t="shared" si="498"/>
        <v>27170.516666666666</v>
      </c>
      <c r="V176">
        <f t="shared" si="499"/>
        <v>27449.983333333334</v>
      </c>
      <c r="W176">
        <f t="shared" si="500"/>
        <v>27604.516666666666</v>
      </c>
      <c r="X176" s="2">
        <f t="shared" si="501"/>
        <v>27883.983333333334</v>
      </c>
    </row>
    <row r="177" spans="1:24" x14ac:dyDescent="0.3">
      <c r="A177" s="39">
        <v>43497</v>
      </c>
      <c r="B177" s="10" t="s">
        <v>26</v>
      </c>
      <c r="C177">
        <f>'Index CPR'!C177</f>
        <v>10851.35</v>
      </c>
      <c r="D177" s="17">
        <f>'Index CPR'!D177</f>
        <v>10983.45</v>
      </c>
      <c r="E177" s="17">
        <f>'Index CPR'!E177</f>
        <v>10813.45</v>
      </c>
      <c r="F177" s="17">
        <f>'Index CPR'!F177</f>
        <v>10893.65</v>
      </c>
      <c r="G177">
        <f t="shared" si="488"/>
        <v>10640.25</v>
      </c>
      <c r="H177">
        <f t="shared" si="489"/>
        <v>10726.85</v>
      </c>
      <c r="I177">
        <f t="shared" si="490"/>
        <v>10810.25</v>
      </c>
      <c r="J177">
        <f t="shared" si="491"/>
        <v>10896.85</v>
      </c>
      <c r="K177">
        <f t="shared" si="492"/>
        <v>10980.25</v>
      </c>
      <c r="L177">
        <f t="shared" si="493"/>
        <v>11066.85</v>
      </c>
      <c r="M177" s="2">
        <f t="shared" si="494"/>
        <v>11150.25</v>
      </c>
      <c r="N177">
        <f>'Index CPR'!N177</f>
        <v>27334.55</v>
      </c>
      <c r="O177">
        <f>'Index CPR'!O177</f>
        <v>27533.05</v>
      </c>
      <c r="P177">
        <f>'Index CPR'!P177</f>
        <v>26930.45</v>
      </c>
      <c r="Q177">
        <f>'Index CPR'!Q177</f>
        <v>27085.95</v>
      </c>
      <c r="R177">
        <f t="shared" si="495"/>
        <v>26230.649999999998</v>
      </c>
      <c r="S177">
        <f t="shared" si="496"/>
        <v>26580.55</v>
      </c>
      <c r="T177">
        <f t="shared" si="497"/>
        <v>26833.249999999996</v>
      </c>
      <c r="U177">
        <f t="shared" si="498"/>
        <v>27183.149999999998</v>
      </c>
      <c r="V177">
        <f t="shared" si="499"/>
        <v>27435.849999999995</v>
      </c>
      <c r="W177">
        <f t="shared" si="500"/>
        <v>27785.749999999996</v>
      </c>
      <c r="X177" s="2">
        <f t="shared" si="501"/>
        <v>28038.449999999993</v>
      </c>
    </row>
    <row r="178" spans="1:24" x14ac:dyDescent="0.3">
      <c r="A178" s="39">
        <v>43500</v>
      </c>
      <c r="B178" s="10" t="s">
        <v>27</v>
      </c>
      <c r="C178">
        <f>'Index CPR'!C178</f>
        <v>10876.75</v>
      </c>
      <c r="D178" s="17">
        <f>'Index CPR'!D178</f>
        <v>10927.9</v>
      </c>
      <c r="E178" s="17">
        <f>'Index CPR'!E178</f>
        <v>10814.15</v>
      </c>
      <c r="F178" s="17">
        <f>'Index CPR'!F178</f>
        <v>10912.25</v>
      </c>
      <c r="G178">
        <f t="shared" ref="G178:G182" si="502">E178-2*(D178-J178)</f>
        <v>10727.883333333333</v>
      </c>
      <c r="H178">
        <f t="shared" ref="H178:H182" si="503">J178-(D178-E178)</f>
        <v>10771.016666666666</v>
      </c>
      <c r="I178">
        <f t="shared" ref="I178:I182" si="504">(2*J178)-D178</f>
        <v>10841.633333333333</v>
      </c>
      <c r="J178">
        <f t="shared" ref="J178:J182" si="505">SUM(D178:F178)/3</f>
        <v>10884.766666666666</v>
      </c>
      <c r="K178">
        <f t="shared" ref="K178:K182" si="506">(2*J178)-E178</f>
        <v>10955.383333333333</v>
      </c>
      <c r="L178">
        <f t="shared" ref="L178:L182" si="507">J178+(D178-E178)</f>
        <v>10998.516666666666</v>
      </c>
      <c r="M178" s="2">
        <f t="shared" ref="M178:M182" si="508">D178+2*(J178-E178)</f>
        <v>11069.133333333333</v>
      </c>
      <c r="N178">
        <f>'Index CPR'!N178</f>
        <v>26974</v>
      </c>
      <c r="O178">
        <f>'Index CPR'!O178</f>
        <v>27243.8</v>
      </c>
      <c r="P178">
        <f>'Index CPR'!P178</f>
        <v>26825.55</v>
      </c>
      <c r="Q178">
        <f>'Index CPR'!Q178</f>
        <v>27186.6</v>
      </c>
      <c r="R178">
        <f t="shared" ref="R178:R182" si="509">P178-2*(O178-U178)</f>
        <v>26508.583333333332</v>
      </c>
      <c r="S178">
        <f t="shared" ref="S178:S182" si="510">U178-(O178-P178)</f>
        <v>26667.066666666666</v>
      </c>
      <c r="T178">
        <f t="shared" ref="T178:T182" si="511">(2*U178)-O178</f>
        <v>26926.833333333332</v>
      </c>
      <c r="U178">
        <f t="shared" ref="U178:U182" si="512">SUM(O178:Q178)/3</f>
        <v>27085.316666666666</v>
      </c>
      <c r="V178">
        <f t="shared" ref="V178:V182" si="513">(2*U178)-P178</f>
        <v>27345.083333333332</v>
      </c>
      <c r="W178">
        <f t="shared" ref="W178:W182" si="514">U178+(O178-P178)</f>
        <v>27503.566666666666</v>
      </c>
      <c r="X178" s="2">
        <f t="shared" ref="X178:X182" si="515">O178+2*(U178-P178)</f>
        <v>27763.333333333332</v>
      </c>
    </row>
    <row r="179" spans="1:24" x14ac:dyDescent="0.3">
      <c r="A179" s="39">
        <v>43501</v>
      </c>
      <c r="B179" s="10" t="s">
        <v>28</v>
      </c>
      <c r="C179">
        <f>'Index CPR'!C179</f>
        <v>10908.65</v>
      </c>
      <c r="D179" s="17">
        <f>'Index CPR'!D179</f>
        <v>10956.7</v>
      </c>
      <c r="E179" s="17">
        <f>'Index CPR'!E179</f>
        <v>10886.7</v>
      </c>
      <c r="F179" s="17">
        <f>'Index CPR'!F179</f>
        <v>10934.35</v>
      </c>
      <c r="G179">
        <f t="shared" si="502"/>
        <v>10825.133333333331</v>
      </c>
      <c r="H179">
        <f t="shared" si="503"/>
        <v>10855.916666666666</v>
      </c>
      <c r="I179">
        <f t="shared" si="504"/>
        <v>10895.133333333331</v>
      </c>
      <c r="J179">
        <f t="shared" si="505"/>
        <v>10925.916666666666</v>
      </c>
      <c r="K179">
        <f t="shared" si="506"/>
        <v>10965.133333333331</v>
      </c>
      <c r="L179">
        <f t="shared" si="507"/>
        <v>10995.916666666666</v>
      </c>
      <c r="M179" s="2">
        <f t="shared" si="508"/>
        <v>11035.133333333331</v>
      </c>
      <c r="N179">
        <f>'Index CPR'!N179</f>
        <v>27226.05</v>
      </c>
      <c r="O179">
        <f>'Index CPR'!O179</f>
        <v>27348.25</v>
      </c>
      <c r="P179">
        <f>'Index CPR'!P179</f>
        <v>27153.200000000001</v>
      </c>
      <c r="Q179">
        <f>'Index CPR'!Q179</f>
        <v>27271.7</v>
      </c>
      <c r="R179">
        <f t="shared" si="509"/>
        <v>26972.133333333328</v>
      </c>
      <c r="S179">
        <f t="shared" si="510"/>
        <v>27062.666666666664</v>
      </c>
      <c r="T179">
        <f t="shared" si="511"/>
        <v>27167.183333333327</v>
      </c>
      <c r="U179">
        <f t="shared" si="512"/>
        <v>27257.716666666664</v>
      </c>
      <c r="V179">
        <f t="shared" si="513"/>
        <v>27362.233333333326</v>
      </c>
      <c r="W179">
        <f t="shared" si="514"/>
        <v>27452.766666666663</v>
      </c>
      <c r="X179" s="2">
        <f t="shared" si="515"/>
        <v>27557.283333333326</v>
      </c>
    </row>
    <row r="180" spans="1:24" x14ac:dyDescent="0.3">
      <c r="A180" s="39">
        <v>43502</v>
      </c>
      <c r="B180" s="10" t="s">
        <v>29</v>
      </c>
      <c r="C180">
        <f>'Index CPR'!C180</f>
        <v>10965.1</v>
      </c>
      <c r="D180" s="17">
        <f>'Index CPR'!D180</f>
        <v>11072.6</v>
      </c>
      <c r="E180" s="17">
        <f>'Index CPR'!E180</f>
        <v>10962.7</v>
      </c>
      <c r="F180" s="17">
        <f>'Index CPR'!F180</f>
        <v>11062.45</v>
      </c>
      <c r="G180">
        <f t="shared" si="502"/>
        <v>10882.666666666668</v>
      </c>
      <c r="H180">
        <f t="shared" si="503"/>
        <v>10922.683333333334</v>
      </c>
      <c r="I180">
        <f t="shared" si="504"/>
        <v>10992.566666666668</v>
      </c>
      <c r="J180">
        <f t="shared" si="505"/>
        <v>11032.583333333334</v>
      </c>
      <c r="K180">
        <f t="shared" si="506"/>
        <v>11102.466666666667</v>
      </c>
      <c r="L180">
        <f t="shared" si="507"/>
        <v>11142.483333333334</v>
      </c>
      <c r="M180" s="2">
        <f t="shared" si="508"/>
        <v>11212.366666666667</v>
      </c>
      <c r="N180">
        <f>'Index CPR'!N180</f>
        <v>27326.2</v>
      </c>
      <c r="O180">
        <f>'Index CPR'!O180</f>
        <v>27428.65</v>
      </c>
      <c r="P180">
        <f>'Index CPR'!P180</f>
        <v>27294.1</v>
      </c>
      <c r="Q180">
        <f>'Index CPR'!Q180</f>
        <v>27402.35</v>
      </c>
      <c r="R180">
        <f t="shared" si="509"/>
        <v>27186.866666666669</v>
      </c>
      <c r="S180">
        <f t="shared" si="510"/>
        <v>27240.483333333334</v>
      </c>
      <c r="T180">
        <f t="shared" si="511"/>
        <v>27321.416666666672</v>
      </c>
      <c r="U180">
        <f t="shared" si="512"/>
        <v>27375.033333333336</v>
      </c>
      <c r="V180">
        <f t="shared" si="513"/>
        <v>27455.966666666674</v>
      </c>
      <c r="W180">
        <f t="shared" si="514"/>
        <v>27509.583333333339</v>
      </c>
      <c r="X180" s="2">
        <f t="shared" si="515"/>
        <v>27590.516666666677</v>
      </c>
    </row>
    <row r="181" spans="1:24" x14ac:dyDescent="0.3">
      <c r="A181" s="39">
        <v>43503</v>
      </c>
      <c r="B181" s="10" t="s">
        <v>30</v>
      </c>
      <c r="C181">
        <f>'Index CPR'!C181</f>
        <v>11070.45</v>
      </c>
      <c r="D181" s="17">
        <f>'Index CPR'!D181</f>
        <v>11118.1</v>
      </c>
      <c r="E181" s="17">
        <f>'Index CPR'!E181</f>
        <v>11043.6</v>
      </c>
      <c r="F181" s="17">
        <f>'Index CPR'!F181</f>
        <v>11069.4</v>
      </c>
      <c r="G181">
        <f t="shared" si="502"/>
        <v>10961.466666666665</v>
      </c>
      <c r="H181">
        <f t="shared" si="503"/>
        <v>11002.533333333333</v>
      </c>
      <c r="I181">
        <f t="shared" si="504"/>
        <v>11035.966666666665</v>
      </c>
      <c r="J181">
        <f t="shared" si="505"/>
        <v>11077.033333333333</v>
      </c>
      <c r="K181">
        <f t="shared" si="506"/>
        <v>11110.466666666665</v>
      </c>
      <c r="L181">
        <f t="shared" si="507"/>
        <v>11151.533333333333</v>
      </c>
      <c r="M181" s="2">
        <f t="shared" si="508"/>
        <v>11184.966666666665</v>
      </c>
      <c r="N181">
        <f>'Index CPR'!N181</f>
        <v>27424.1</v>
      </c>
      <c r="O181">
        <f>'Index CPR'!O181</f>
        <v>27589.75</v>
      </c>
      <c r="P181">
        <f>'Index CPR'!P181</f>
        <v>27322.95</v>
      </c>
      <c r="Q181">
        <f>'Index CPR'!Q181</f>
        <v>27387.15</v>
      </c>
      <c r="R181">
        <f t="shared" si="509"/>
        <v>27010.016666666674</v>
      </c>
      <c r="S181">
        <f t="shared" si="510"/>
        <v>27166.483333333337</v>
      </c>
      <c r="T181">
        <f t="shared" si="511"/>
        <v>27276.816666666673</v>
      </c>
      <c r="U181">
        <f t="shared" si="512"/>
        <v>27433.283333333336</v>
      </c>
      <c r="V181">
        <f t="shared" si="513"/>
        <v>27543.616666666672</v>
      </c>
      <c r="W181">
        <f t="shared" si="514"/>
        <v>27700.083333333336</v>
      </c>
      <c r="X181" s="2">
        <f t="shared" si="515"/>
        <v>27810.416666666672</v>
      </c>
    </row>
    <row r="182" spans="1:24" x14ac:dyDescent="0.3">
      <c r="A182" s="39">
        <v>43504</v>
      </c>
      <c r="B182" s="10" t="s">
        <v>26</v>
      </c>
      <c r="C182">
        <f>'Index CPR'!C182</f>
        <v>11023.5</v>
      </c>
      <c r="D182" s="17">
        <f>'Index CPR'!D182</f>
        <v>11041.2</v>
      </c>
      <c r="E182" s="17">
        <f>'Index CPR'!E182</f>
        <v>10925.45</v>
      </c>
      <c r="F182" s="17">
        <f>'Index CPR'!F182</f>
        <v>10943.6</v>
      </c>
      <c r="G182">
        <f t="shared" si="502"/>
        <v>10783.216666666667</v>
      </c>
      <c r="H182">
        <f t="shared" si="503"/>
        <v>10854.333333333334</v>
      </c>
      <c r="I182">
        <f t="shared" si="504"/>
        <v>10898.966666666667</v>
      </c>
      <c r="J182">
        <f t="shared" si="505"/>
        <v>10970.083333333334</v>
      </c>
      <c r="K182">
        <f t="shared" si="506"/>
        <v>11014.716666666667</v>
      </c>
      <c r="L182">
        <f t="shared" si="507"/>
        <v>11085.833333333334</v>
      </c>
      <c r="M182" s="2">
        <f t="shared" si="508"/>
        <v>11130.466666666667</v>
      </c>
      <c r="N182">
        <f>'Index CPR'!N182</f>
        <v>27302.65</v>
      </c>
      <c r="O182">
        <f>'Index CPR'!O182</f>
        <v>27482.1</v>
      </c>
      <c r="P182">
        <f>'Index CPR'!P182</f>
        <v>27221.25</v>
      </c>
      <c r="Q182">
        <f>'Index CPR'!Q182</f>
        <v>27294.400000000001</v>
      </c>
      <c r="R182">
        <f t="shared" si="509"/>
        <v>26922.216666666667</v>
      </c>
      <c r="S182">
        <f t="shared" si="510"/>
        <v>27071.733333333334</v>
      </c>
      <c r="T182">
        <f t="shared" si="511"/>
        <v>27183.066666666666</v>
      </c>
      <c r="U182">
        <f t="shared" si="512"/>
        <v>27332.583333333332</v>
      </c>
      <c r="V182">
        <f t="shared" si="513"/>
        <v>27443.916666666664</v>
      </c>
      <c r="W182">
        <f t="shared" si="514"/>
        <v>27593.433333333331</v>
      </c>
      <c r="X182" s="2">
        <f t="shared" si="515"/>
        <v>27704.766666666663</v>
      </c>
    </row>
    <row r="183" spans="1:24" x14ac:dyDescent="0.3">
      <c r="A183" s="39">
        <v>43507</v>
      </c>
      <c r="B183" s="10" t="s">
        <v>27</v>
      </c>
      <c r="C183">
        <f>'Index CPR'!C183</f>
        <v>10930.9</v>
      </c>
      <c r="D183" s="17">
        <f>'Index CPR'!D183</f>
        <v>10930.9</v>
      </c>
      <c r="E183" s="17">
        <f>'Index CPR'!E183</f>
        <v>10857.1</v>
      </c>
      <c r="F183" s="17">
        <f>'Index CPR'!F183</f>
        <v>10888.8</v>
      </c>
      <c r="G183">
        <f t="shared" ref="G183:G187" si="516">E183-2*(D183-J183)</f>
        <v>10779.833333333334</v>
      </c>
      <c r="H183">
        <f t="shared" ref="H183:H187" si="517">J183-(D183-E183)</f>
        <v>10818.466666666667</v>
      </c>
      <c r="I183">
        <f t="shared" ref="I183:I187" si="518">(2*J183)-D183</f>
        <v>10853.633333333333</v>
      </c>
      <c r="J183">
        <f t="shared" ref="J183:J187" si="519">SUM(D183:F183)/3</f>
        <v>10892.266666666666</v>
      </c>
      <c r="K183">
        <f t="shared" ref="K183:K187" si="520">(2*J183)-E183</f>
        <v>10927.433333333332</v>
      </c>
      <c r="L183">
        <f t="shared" ref="L183:L187" si="521">J183+(D183-E183)</f>
        <v>10966.066666666666</v>
      </c>
      <c r="M183" s="2">
        <f t="shared" ref="M183:M187" si="522">D183+2*(J183-E183)</f>
        <v>11001.233333333332</v>
      </c>
      <c r="N183">
        <f>'Index CPR'!N183</f>
        <v>27240.5</v>
      </c>
      <c r="O183">
        <f>'Index CPR'!O183</f>
        <v>27305.9</v>
      </c>
      <c r="P183">
        <f>'Index CPR'!P183</f>
        <v>27151.55</v>
      </c>
      <c r="Q183">
        <f>'Index CPR'!Q183</f>
        <v>27227.8</v>
      </c>
      <c r="R183">
        <f t="shared" ref="R183:R187" si="523">P183-2*(O183-U183)</f>
        <v>26996.583333333332</v>
      </c>
      <c r="S183">
        <f t="shared" ref="S183:S187" si="524">U183-(O183-P183)</f>
        <v>27074.066666666666</v>
      </c>
      <c r="T183">
        <f t="shared" ref="T183:T187" si="525">(2*U183)-O183</f>
        <v>27150.933333333334</v>
      </c>
      <c r="U183">
        <f t="shared" ref="U183:U187" si="526">SUM(O183:Q183)/3</f>
        <v>27228.416666666668</v>
      </c>
      <c r="V183">
        <f t="shared" ref="V183:V187" si="527">(2*U183)-P183</f>
        <v>27305.283333333336</v>
      </c>
      <c r="W183">
        <f t="shared" ref="W183:W187" si="528">U183+(O183-P183)</f>
        <v>27382.76666666667</v>
      </c>
      <c r="X183" s="2">
        <f t="shared" ref="X183:X187" si="529">O183+2*(U183-P183)</f>
        <v>27459.633333333339</v>
      </c>
    </row>
    <row r="184" spans="1:24" x14ac:dyDescent="0.3">
      <c r="A184" s="39">
        <v>43508</v>
      </c>
      <c r="B184" s="10" t="s">
        <v>28</v>
      </c>
      <c r="C184">
        <f>'Index CPR'!C184</f>
        <v>10879.7</v>
      </c>
      <c r="D184" s="17">
        <f>'Index CPR'!D184</f>
        <v>10910.9</v>
      </c>
      <c r="E184" s="17">
        <f>'Index CPR'!E184</f>
        <v>10823.8</v>
      </c>
      <c r="F184" s="17">
        <f>'Index CPR'!F184</f>
        <v>10831.4</v>
      </c>
      <c r="G184">
        <f t="shared" si="516"/>
        <v>10712.733333333334</v>
      </c>
      <c r="H184">
        <f t="shared" si="517"/>
        <v>10768.266666666666</v>
      </c>
      <c r="I184">
        <f t="shared" si="518"/>
        <v>10799.833333333334</v>
      </c>
      <c r="J184">
        <f t="shared" si="519"/>
        <v>10855.366666666667</v>
      </c>
      <c r="K184">
        <f t="shared" si="520"/>
        <v>10886.933333333334</v>
      </c>
      <c r="L184">
        <f t="shared" si="521"/>
        <v>10942.466666666667</v>
      </c>
      <c r="M184" s="2">
        <f t="shared" si="522"/>
        <v>10974.033333333335</v>
      </c>
      <c r="N184">
        <f>'Index CPR'!N184</f>
        <v>27166.9</v>
      </c>
      <c r="O184">
        <f>'Index CPR'!O184</f>
        <v>27286.65</v>
      </c>
      <c r="P184">
        <f>'Index CPR'!P184</f>
        <v>26988.9</v>
      </c>
      <c r="Q184">
        <f>'Index CPR'!Q184</f>
        <v>27010.75</v>
      </c>
      <c r="R184">
        <f t="shared" si="523"/>
        <v>26606.466666666667</v>
      </c>
      <c r="S184">
        <f t="shared" si="524"/>
        <v>26797.683333333334</v>
      </c>
      <c r="T184">
        <f t="shared" si="525"/>
        <v>26904.216666666667</v>
      </c>
      <c r="U184">
        <f t="shared" si="526"/>
        <v>27095.433333333334</v>
      </c>
      <c r="V184">
        <f t="shared" si="527"/>
        <v>27201.966666666667</v>
      </c>
      <c r="W184">
        <f t="shared" si="528"/>
        <v>27393.183333333334</v>
      </c>
      <c r="X184" s="2">
        <f t="shared" si="529"/>
        <v>27499.716666666667</v>
      </c>
    </row>
    <row r="185" spans="1:24" x14ac:dyDescent="0.3">
      <c r="A185" s="39">
        <v>43509</v>
      </c>
      <c r="B185" s="10" t="s">
        <v>29</v>
      </c>
      <c r="C185">
        <f>'Index CPR'!C185</f>
        <v>10870.55</v>
      </c>
      <c r="D185" s="17">
        <f>'Index CPR'!D185</f>
        <v>10891.65</v>
      </c>
      <c r="E185" s="17">
        <f>'Index CPR'!E185</f>
        <v>10772.1</v>
      </c>
      <c r="F185" s="17">
        <f>'Index CPR'!F185</f>
        <v>10793.65</v>
      </c>
      <c r="G185">
        <f t="shared" si="516"/>
        <v>10627.066666666668</v>
      </c>
      <c r="H185">
        <f t="shared" si="517"/>
        <v>10699.583333333334</v>
      </c>
      <c r="I185">
        <f t="shared" si="518"/>
        <v>10746.616666666667</v>
      </c>
      <c r="J185">
        <f t="shared" si="519"/>
        <v>10819.133333333333</v>
      </c>
      <c r="K185">
        <f t="shared" si="520"/>
        <v>10866.166666666666</v>
      </c>
      <c r="L185">
        <f t="shared" si="521"/>
        <v>10938.683333333332</v>
      </c>
      <c r="M185" s="2">
        <f t="shared" si="522"/>
        <v>10985.716666666665</v>
      </c>
      <c r="N185">
        <f>'Index CPR'!N185</f>
        <v>27068.85</v>
      </c>
      <c r="O185">
        <f>'Index CPR'!O185</f>
        <v>27108</v>
      </c>
      <c r="P185">
        <f>'Index CPR'!P185</f>
        <v>26839.05</v>
      </c>
      <c r="Q185">
        <f>'Index CPR'!Q185</f>
        <v>26885.4</v>
      </c>
      <c r="R185">
        <f t="shared" si="523"/>
        <v>26511.350000000009</v>
      </c>
      <c r="S185">
        <f t="shared" si="524"/>
        <v>26675.200000000004</v>
      </c>
      <c r="T185">
        <f t="shared" si="525"/>
        <v>26780.30000000001</v>
      </c>
      <c r="U185">
        <f t="shared" si="526"/>
        <v>26944.150000000005</v>
      </c>
      <c r="V185">
        <f t="shared" si="527"/>
        <v>27049.250000000011</v>
      </c>
      <c r="W185">
        <f t="shared" si="528"/>
        <v>27213.100000000006</v>
      </c>
      <c r="X185" s="2">
        <f t="shared" si="529"/>
        <v>27318.200000000012</v>
      </c>
    </row>
    <row r="186" spans="1:24" x14ac:dyDescent="0.3">
      <c r="A186" s="39">
        <v>43510</v>
      </c>
      <c r="B186" s="10" t="s">
        <v>30</v>
      </c>
      <c r="C186">
        <f>'Index CPR'!C186</f>
        <v>10786.1</v>
      </c>
      <c r="D186" s="17">
        <f>'Index CPR'!D186</f>
        <v>10792.7</v>
      </c>
      <c r="E186" s="17">
        <f>'Index CPR'!E186</f>
        <v>10718.75</v>
      </c>
      <c r="F186" s="17">
        <f>'Index CPR'!F186</f>
        <v>10746.05</v>
      </c>
      <c r="G186">
        <f t="shared" si="516"/>
        <v>10638.349999999999</v>
      </c>
      <c r="H186">
        <f t="shared" si="517"/>
        <v>10678.55</v>
      </c>
      <c r="I186">
        <f t="shared" si="518"/>
        <v>10712.3</v>
      </c>
      <c r="J186">
        <f t="shared" si="519"/>
        <v>10752.5</v>
      </c>
      <c r="K186">
        <f t="shared" si="520"/>
        <v>10786.25</v>
      </c>
      <c r="L186">
        <f t="shared" si="521"/>
        <v>10826.45</v>
      </c>
      <c r="M186" s="2">
        <f t="shared" si="522"/>
        <v>10860.2</v>
      </c>
      <c r="N186">
        <f>'Index CPR'!N186</f>
        <v>26978</v>
      </c>
      <c r="O186">
        <f>'Index CPR'!O186</f>
        <v>27030</v>
      </c>
      <c r="P186">
        <f>'Index CPR'!P186</f>
        <v>26818.05</v>
      </c>
      <c r="Q186">
        <f>'Index CPR'!Q186</f>
        <v>26970.6</v>
      </c>
      <c r="R186">
        <f t="shared" si="523"/>
        <v>26637.149999999998</v>
      </c>
      <c r="S186">
        <f t="shared" si="524"/>
        <v>26727.599999999999</v>
      </c>
      <c r="T186">
        <f t="shared" si="525"/>
        <v>26849.1</v>
      </c>
      <c r="U186">
        <f t="shared" si="526"/>
        <v>26939.55</v>
      </c>
      <c r="V186">
        <f t="shared" si="527"/>
        <v>27061.05</v>
      </c>
      <c r="W186">
        <f t="shared" si="528"/>
        <v>27151.5</v>
      </c>
      <c r="X186" s="2">
        <f t="shared" si="529"/>
        <v>27273</v>
      </c>
    </row>
    <row r="187" spans="1:24" x14ac:dyDescent="0.3">
      <c r="A187" s="39">
        <v>43511</v>
      </c>
      <c r="B187" s="10" t="s">
        <v>26</v>
      </c>
      <c r="C187">
        <f>'Index CPR'!C187</f>
        <v>10780.25</v>
      </c>
      <c r="D187" s="17">
        <f>'Index CPR'!D187</f>
        <v>10785.75</v>
      </c>
      <c r="E187" s="17">
        <f>'Index CPR'!E187</f>
        <v>10620.4</v>
      </c>
      <c r="F187" s="17">
        <f>'Index CPR'!F187</f>
        <v>10724.4</v>
      </c>
      <c r="G187">
        <f t="shared" si="516"/>
        <v>10469.266666666668</v>
      </c>
      <c r="H187">
        <f t="shared" si="517"/>
        <v>10544.833333333334</v>
      </c>
      <c r="I187">
        <f t="shared" si="518"/>
        <v>10634.616666666669</v>
      </c>
      <c r="J187">
        <f t="shared" si="519"/>
        <v>10710.183333333334</v>
      </c>
      <c r="K187">
        <f t="shared" si="520"/>
        <v>10799.966666666669</v>
      </c>
      <c r="L187">
        <f t="shared" si="521"/>
        <v>10875.533333333335</v>
      </c>
      <c r="M187" s="2">
        <f t="shared" si="522"/>
        <v>10965.316666666669</v>
      </c>
      <c r="N187">
        <f>'Index CPR'!N187</f>
        <v>27017.200000000001</v>
      </c>
      <c r="O187">
        <f>'Index CPR'!O187</f>
        <v>27029.95</v>
      </c>
      <c r="P187">
        <f>'Index CPR'!P187</f>
        <v>26635.25</v>
      </c>
      <c r="Q187">
        <f>'Index CPR'!Q187</f>
        <v>26794.25</v>
      </c>
      <c r="R187">
        <f t="shared" si="523"/>
        <v>26214.98333333333</v>
      </c>
      <c r="S187">
        <f t="shared" si="524"/>
        <v>26425.116666666665</v>
      </c>
      <c r="T187">
        <f t="shared" si="525"/>
        <v>26609.683333333331</v>
      </c>
      <c r="U187">
        <f t="shared" si="526"/>
        <v>26819.816666666666</v>
      </c>
      <c r="V187">
        <f t="shared" si="527"/>
        <v>27004.383333333331</v>
      </c>
      <c r="W187">
        <f t="shared" si="528"/>
        <v>27214.516666666666</v>
      </c>
      <c r="X187" s="2">
        <f t="shared" si="529"/>
        <v>27399.083333333332</v>
      </c>
    </row>
    <row r="188" spans="1:24" x14ac:dyDescent="0.3">
      <c r="A188" s="39">
        <v>43514</v>
      </c>
      <c r="B188" s="10" t="s">
        <v>27</v>
      </c>
      <c r="C188">
        <f>'Index CPR'!C188</f>
        <v>10738.65</v>
      </c>
      <c r="D188" s="17">
        <f>'Index CPR'!D188</f>
        <v>10759.9</v>
      </c>
      <c r="E188" s="17">
        <f>'Index CPR'!E188</f>
        <v>10628.4</v>
      </c>
      <c r="F188" s="17">
        <f>'Index CPR'!F188</f>
        <v>10640.95</v>
      </c>
      <c r="G188">
        <f t="shared" ref="G188:G192" si="530">E188-2*(D188-J188)</f>
        <v>10461.433333333332</v>
      </c>
      <c r="H188">
        <f t="shared" ref="H188:H192" si="531">J188-(D188-E188)</f>
        <v>10544.916666666666</v>
      </c>
      <c r="I188">
        <f t="shared" ref="I188:I192" si="532">(2*J188)-D188</f>
        <v>10592.933333333332</v>
      </c>
      <c r="J188">
        <f t="shared" ref="J188:J192" si="533">SUM(D188:F188)/3</f>
        <v>10676.416666666666</v>
      </c>
      <c r="K188">
        <f t="shared" ref="K188:K192" si="534">(2*J188)-E188</f>
        <v>10724.433333333332</v>
      </c>
      <c r="L188">
        <f t="shared" ref="L188:L192" si="535">J188+(D188-E188)</f>
        <v>10807.916666666666</v>
      </c>
      <c r="M188" s="2">
        <f t="shared" ref="M188:M192" si="536">D188+2*(J188-E188)</f>
        <v>10855.933333333332</v>
      </c>
      <c r="N188">
        <f>'Index CPR'!N188</f>
        <v>26754.6</v>
      </c>
      <c r="O188">
        <f>'Index CPR'!O188</f>
        <v>26829.95</v>
      </c>
      <c r="P188">
        <f>'Index CPR'!P188</f>
        <v>26617.7</v>
      </c>
      <c r="Q188">
        <f>'Index CPR'!Q188</f>
        <v>26654.25</v>
      </c>
      <c r="R188">
        <f t="shared" ref="R188:R192" si="537">P188-2*(O188-U188)</f>
        <v>26359.066666666662</v>
      </c>
      <c r="S188">
        <f t="shared" ref="S188:S192" si="538">U188-(O188-P188)</f>
        <v>26488.383333333331</v>
      </c>
      <c r="T188">
        <f t="shared" ref="T188:T192" si="539">(2*U188)-O188</f>
        <v>26571.316666666662</v>
      </c>
      <c r="U188">
        <f t="shared" ref="U188:U192" si="540">SUM(O188:Q188)/3</f>
        <v>26700.633333333331</v>
      </c>
      <c r="V188">
        <f t="shared" ref="V188:V192" si="541">(2*U188)-P188</f>
        <v>26783.566666666662</v>
      </c>
      <c r="W188">
        <f t="shared" ref="W188:W192" si="542">U188+(O188-P188)</f>
        <v>26912.883333333331</v>
      </c>
      <c r="X188" s="2">
        <f t="shared" ref="X188:X192" si="543">O188+2*(U188-P188)</f>
        <v>26995.816666666662</v>
      </c>
    </row>
    <row r="189" spans="1:24" x14ac:dyDescent="0.3">
      <c r="A189" s="39">
        <v>43515</v>
      </c>
      <c r="B189" s="10" t="s">
        <v>28</v>
      </c>
      <c r="C189">
        <f>'Index CPR'!C189</f>
        <v>10636.7</v>
      </c>
      <c r="D189" s="17">
        <f>'Index CPR'!D189</f>
        <v>10722.85</v>
      </c>
      <c r="E189" s="17">
        <f>'Index CPR'!E189</f>
        <v>10585.65</v>
      </c>
      <c r="F189" s="17">
        <f>'Index CPR'!F189</f>
        <v>10604.35</v>
      </c>
      <c r="G189">
        <f t="shared" si="530"/>
        <v>10415.183333333332</v>
      </c>
      <c r="H189">
        <f t="shared" si="531"/>
        <v>10500.416666666666</v>
      </c>
      <c r="I189">
        <f t="shared" si="532"/>
        <v>10552.383333333333</v>
      </c>
      <c r="J189">
        <f t="shared" si="533"/>
        <v>10637.616666666667</v>
      </c>
      <c r="K189">
        <f t="shared" si="534"/>
        <v>10689.583333333334</v>
      </c>
      <c r="L189">
        <f t="shared" si="535"/>
        <v>10774.816666666668</v>
      </c>
      <c r="M189" s="2">
        <f t="shared" si="536"/>
        <v>10826.783333333335</v>
      </c>
      <c r="N189">
        <f>'Index CPR'!N189</f>
        <v>26666.55</v>
      </c>
      <c r="O189">
        <f>'Index CPR'!O189</f>
        <v>26996.45</v>
      </c>
      <c r="P189">
        <f>'Index CPR'!P189</f>
        <v>26625.599999999999</v>
      </c>
      <c r="Q189">
        <f>'Index CPR'!Q189</f>
        <v>26684.85</v>
      </c>
      <c r="R189">
        <f t="shared" si="537"/>
        <v>26170.633333333324</v>
      </c>
      <c r="S189">
        <f t="shared" si="538"/>
        <v>26398.116666666661</v>
      </c>
      <c r="T189">
        <f t="shared" si="539"/>
        <v>26541.483333333326</v>
      </c>
      <c r="U189">
        <f t="shared" si="540"/>
        <v>26768.966666666664</v>
      </c>
      <c r="V189">
        <f t="shared" si="541"/>
        <v>26912.333333333328</v>
      </c>
      <c r="W189">
        <f t="shared" si="542"/>
        <v>27139.816666666666</v>
      </c>
      <c r="X189" s="2">
        <f t="shared" si="543"/>
        <v>27283.183333333331</v>
      </c>
    </row>
    <row r="190" spans="1:24" x14ac:dyDescent="0.3">
      <c r="A190" s="39">
        <v>43516</v>
      </c>
      <c r="B190" s="10" t="s">
        <v>29</v>
      </c>
      <c r="C190">
        <f>'Index CPR'!C190</f>
        <v>10655.45</v>
      </c>
      <c r="D190" s="17">
        <f>'Index CPR'!D190</f>
        <v>10752.7</v>
      </c>
      <c r="E190" s="17">
        <f>'Index CPR'!E190</f>
        <v>10646.4</v>
      </c>
      <c r="F190" s="17">
        <f>'Index CPR'!F190</f>
        <v>10735.45</v>
      </c>
      <c r="G190">
        <f t="shared" si="530"/>
        <v>10564.033333333331</v>
      </c>
      <c r="H190">
        <f t="shared" si="531"/>
        <v>10605.216666666665</v>
      </c>
      <c r="I190">
        <f t="shared" si="532"/>
        <v>10670.333333333332</v>
      </c>
      <c r="J190">
        <f t="shared" si="533"/>
        <v>10711.516666666666</v>
      </c>
      <c r="K190">
        <f t="shared" si="534"/>
        <v>10776.633333333333</v>
      </c>
      <c r="L190">
        <f t="shared" si="535"/>
        <v>10817.816666666668</v>
      </c>
      <c r="M190" s="2">
        <f t="shared" si="536"/>
        <v>10882.933333333334</v>
      </c>
      <c r="N190">
        <f>'Index CPR'!N190</f>
        <v>26786</v>
      </c>
      <c r="O190">
        <f>'Index CPR'!O190</f>
        <v>26985.5</v>
      </c>
      <c r="P190">
        <f>'Index CPR'!P190</f>
        <v>26732.65</v>
      </c>
      <c r="Q190">
        <f>'Index CPR'!Q190</f>
        <v>26955.5</v>
      </c>
      <c r="R190">
        <f t="shared" si="537"/>
        <v>26544.083333333328</v>
      </c>
      <c r="S190">
        <f t="shared" si="538"/>
        <v>26638.366666666665</v>
      </c>
      <c r="T190">
        <f t="shared" si="539"/>
        <v>26796.933333333327</v>
      </c>
      <c r="U190">
        <f t="shared" si="540"/>
        <v>26891.216666666664</v>
      </c>
      <c r="V190">
        <f t="shared" si="541"/>
        <v>27049.783333333326</v>
      </c>
      <c r="W190">
        <f t="shared" si="542"/>
        <v>27144.066666666662</v>
      </c>
      <c r="X190" s="2">
        <f t="shared" si="543"/>
        <v>27302.633333333324</v>
      </c>
    </row>
    <row r="191" spans="1:24" x14ac:dyDescent="0.3">
      <c r="A191" s="39">
        <v>43517</v>
      </c>
      <c r="B191" s="10" t="s">
        <v>30</v>
      </c>
      <c r="C191">
        <f>'Index CPR'!C191</f>
        <v>10744.1</v>
      </c>
      <c r="D191" s="17">
        <f>'Index CPR'!D191</f>
        <v>10808.85</v>
      </c>
      <c r="E191" s="17">
        <f>'Index CPR'!E191</f>
        <v>10721.5</v>
      </c>
      <c r="F191" s="17">
        <f>'Index CPR'!F191</f>
        <v>10789.85</v>
      </c>
      <c r="G191">
        <f t="shared" si="530"/>
        <v>10650.599999999999</v>
      </c>
      <c r="H191">
        <f t="shared" si="531"/>
        <v>10686.05</v>
      </c>
      <c r="I191">
        <f t="shared" si="532"/>
        <v>10737.949999999999</v>
      </c>
      <c r="J191">
        <f t="shared" si="533"/>
        <v>10773.4</v>
      </c>
      <c r="K191">
        <f t="shared" si="534"/>
        <v>10825.3</v>
      </c>
      <c r="L191">
        <f t="shared" si="535"/>
        <v>10860.75</v>
      </c>
      <c r="M191" s="2">
        <f t="shared" si="536"/>
        <v>10912.65</v>
      </c>
      <c r="N191">
        <f>'Index CPR'!N191</f>
        <v>26994.75</v>
      </c>
      <c r="O191">
        <f>'Index CPR'!O191</f>
        <v>27100.9</v>
      </c>
      <c r="P191">
        <f>'Index CPR'!P191</f>
        <v>26973</v>
      </c>
      <c r="Q191">
        <f>'Index CPR'!Q191</f>
        <v>27052.400000000001</v>
      </c>
      <c r="R191">
        <f t="shared" si="537"/>
        <v>26855.4</v>
      </c>
      <c r="S191">
        <f t="shared" si="538"/>
        <v>26914.2</v>
      </c>
      <c r="T191">
        <f t="shared" si="539"/>
        <v>26983.300000000003</v>
      </c>
      <c r="U191">
        <f t="shared" si="540"/>
        <v>27042.100000000002</v>
      </c>
      <c r="V191">
        <f t="shared" si="541"/>
        <v>27111.200000000004</v>
      </c>
      <c r="W191">
        <f t="shared" si="542"/>
        <v>27170.000000000004</v>
      </c>
      <c r="X191" s="2">
        <f t="shared" si="543"/>
        <v>27239.100000000006</v>
      </c>
    </row>
    <row r="192" spans="1:24" x14ac:dyDescent="0.3">
      <c r="A192" s="39">
        <v>43518</v>
      </c>
      <c r="B192" s="10" t="s">
        <v>26</v>
      </c>
      <c r="C192">
        <f>'Index CPR'!C192</f>
        <v>10782.7</v>
      </c>
      <c r="D192" s="17">
        <f>'Index CPR'!D192</f>
        <v>10801.55</v>
      </c>
      <c r="E192" s="17">
        <f>'Index CPR'!E192</f>
        <v>10758.4</v>
      </c>
      <c r="F192" s="17">
        <f>'Index CPR'!F192</f>
        <v>10791.25</v>
      </c>
      <c r="G192">
        <f t="shared" si="530"/>
        <v>10722.766666666665</v>
      </c>
      <c r="H192">
        <f t="shared" si="531"/>
        <v>10740.583333333332</v>
      </c>
      <c r="I192">
        <f t="shared" si="532"/>
        <v>10765.916666666664</v>
      </c>
      <c r="J192">
        <f t="shared" si="533"/>
        <v>10783.733333333332</v>
      </c>
      <c r="K192">
        <f t="shared" si="534"/>
        <v>10809.066666666664</v>
      </c>
      <c r="L192">
        <f t="shared" si="535"/>
        <v>10826.883333333331</v>
      </c>
      <c r="M192" s="2">
        <f t="shared" si="536"/>
        <v>10852.216666666664</v>
      </c>
      <c r="N192">
        <f>'Index CPR'!N192</f>
        <v>26960.05</v>
      </c>
      <c r="O192">
        <f>'Index CPR'!O192</f>
        <v>26997.35</v>
      </c>
      <c r="P192">
        <f>'Index CPR'!P192</f>
        <v>26847.8</v>
      </c>
      <c r="Q192">
        <f>'Index CPR'!Q192</f>
        <v>26867.55</v>
      </c>
      <c r="R192">
        <f t="shared" si="537"/>
        <v>26661.566666666669</v>
      </c>
      <c r="S192">
        <f t="shared" si="538"/>
        <v>26754.683333333334</v>
      </c>
      <c r="T192">
        <f t="shared" si="539"/>
        <v>26811.116666666669</v>
      </c>
      <c r="U192">
        <f t="shared" si="540"/>
        <v>26904.233333333334</v>
      </c>
      <c r="V192">
        <f t="shared" si="541"/>
        <v>26960.666666666668</v>
      </c>
      <c r="W192">
        <f t="shared" si="542"/>
        <v>27053.783333333333</v>
      </c>
      <c r="X192" s="2">
        <f t="shared" si="543"/>
        <v>27110.216666666667</v>
      </c>
    </row>
    <row r="193" spans="1:24" x14ac:dyDescent="0.3">
      <c r="A193" s="39">
        <v>43521</v>
      </c>
      <c r="B193" s="10" t="s">
        <v>27</v>
      </c>
      <c r="C193">
        <f>'Index CPR'!C193</f>
        <v>10813.25</v>
      </c>
      <c r="D193" s="17">
        <f>'Index CPR'!D193</f>
        <v>10887.1</v>
      </c>
      <c r="E193" s="17">
        <f>'Index CPR'!E193</f>
        <v>10788.05</v>
      </c>
      <c r="F193" s="17">
        <f>'Index CPR'!F193</f>
        <v>10880.1</v>
      </c>
      <c r="G193">
        <f t="shared" ref="G193:G197" si="544">E193-2*(D193-J193)</f>
        <v>10717.349999999999</v>
      </c>
      <c r="H193">
        <f t="shared" ref="H193:H197" si="545">J193-(D193-E193)</f>
        <v>10752.699999999999</v>
      </c>
      <c r="I193">
        <f t="shared" ref="I193:I197" si="546">(2*J193)-D193</f>
        <v>10816.4</v>
      </c>
      <c r="J193">
        <f t="shared" ref="J193:J197" si="547">SUM(D193:F193)/3</f>
        <v>10851.75</v>
      </c>
      <c r="K193">
        <f t="shared" ref="K193:K197" si="548">(2*J193)-E193</f>
        <v>10915.45</v>
      </c>
      <c r="L193">
        <f t="shared" ref="L193:L197" si="549">J193+(D193-E193)</f>
        <v>10950.800000000001</v>
      </c>
      <c r="M193" s="2">
        <f t="shared" ref="M193:M197" si="550">D193+2*(J193-E193)</f>
        <v>11014.500000000002</v>
      </c>
      <c r="N193">
        <f>'Index CPR'!N193</f>
        <v>26934.2</v>
      </c>
      <c r="O193">
        <f>'Index CPR'!O193</f>
        <v>27197.1</v>
      </c>
      <c r="P193">
        <f>'Index CPR'!P193</f>
        <v>26932.65</v>
      </c>
      <c r="Q193">
        <f>'Index CPR'!Q193</f>
        <v>27159.25</v>
      </c>
      <c r="R193">
        <f t="shared" ref="R193:R197" si="551">P193-2*(O193-U193)</f>
        <v>26731.116666666669</v>
      </c>
      <c r="S193">
        <f t="shared" ref="S193:S197" si="552">U193-(O193-P193)</f>
        <v>26831.883333333335</v>
      </c>
      <c r="T193">
        <f t="shared" ref="T193:T197" si="553">(2*U193)-O193</f>
        <v>26995.566666666666</v>
      </c>
      <c r="U193">
        <f t="shared" ref="U193:U197" si="554">SUM(O193:Q193)/3</f>
        <v>27096.333333333332</v>
      </c>
      <c r="V193">
        <f t="shared" ref="V193:V197" si="555">(2*U193)-P193</f>
        <v>27260.016666666663</v>
      </c>
      <c r="W193">
        <f t="shared" ref="W193:W197" si="556">U193+(O193-P193)</f>
        <v>27360.783333333329</v>
      </c>
      <c r="X193" s="2">
        <f t="shared" ref="X193:X197" si="557">O193+2*(U193-P193)</f>
        <v>27524.46666666666</v>
      </c>
    </row>
    <row r="194" spans="1:24" x14ac:dyDescent="0.3">
      <c r="A194" s="39">
        <v>43522</v>
      </c>
      <c r="B194" s="10" t="s">
        <v>28</v>
      </c>
      <c r="C194">
        <f>'Index CPR'!C194</f>
        <v>10775.3</v>
      </c>
      <c r="D194" s="17">
        <f>'Index CPR'!D194</f>
        <v>10888.75</v>
      </c>
      <c r="E194" s="17">
        <f>'Index CPR'!E194</f>
        <v>10729.3</v>
      </c>
      <c r="F194" s="17">
        <f>'Index CPR'!F194</f>
        <v>10835.3</v>
      </c>
      <c r="G194">
        <f t="shared" si="544"/>
        <v>10587.366666666665</v>
      </c>
      <c r="H194">
        <f t="shared" si="545"/>
        <v>10658.333333333332</v>
      </c>
      <c r="I194">
        <f t="shared" si="546"/>
        <v>10746.816666666666</v>
      </c>
      <c r="J194">
        <f t="shared" si="547"/>
        <v>10817.783333333333</v>
      </c>
      <c r="K194">
        <f t="shared" si="548"/>
        <v>10906.266666666666</v>
      </c>
      <c r="L194">
        <f t="shared" si="549"/>
        <v>10977.233333333334</v>
      </c>
      <c r="M194" s="2">
        <f t="shared" si="550"/>
        <v>11065.716666666667</v>
      </c>
      <c r="N194">
        <f>'Index CPR'!N194</f>
        <v>26853.8</v>
      </c>
      <c r="O194">
        <f>'Index CPR'!O194</f>
        <v>27127.25</v>
      </c>
      <c r="P194">
        <f>'Index CPR'!P194</f>
        <v>26736.6</v>
      </c>
      <c r="Q194">
        <f>'Index CPR'!Q194</f>
        <v>26952.95</v>
      </c>
      <c r="R194">
        <f t="shared" si="551"/>
        <v>26359.966666666667</v>
      </c>
      <c r="S194">
        <f t="shared" si="552"/>
        <v>26548.283333333333</v>
      </c>
      <c r="T194">
        <f t="shared" si="553"/>
        <v>26750.616666666669</v>
      </c>
      <c r="U194">
        <f t="shared" si="554"/>
        <v>26938.933333333334</v>
      </c>
      <c r="V194">
        <f t="shared" si="555"/>
        <v>27141.26666666667</v>
      </c>
      <c r="W194">
        <f t="shared" si="556"/>
        <v>27329.583333333336</v>
      </c>
      <c r="X194" s="2">
        <f t="shared" si="557"/>
        <v>27531.916666666672</v>
      </c>
    </row>
    <row r="195" spans="1:24" x14ac:dyDescent="0.3">
      <c r="A195" s="39">
        <v>43523</v>
      </c>
      <c r="B195" s="10" t="s">
        <v>29</v>
      </c>
      <c r="C195">
        <f>'Index CPR'!C195</f>
        <v>10881.2</v>
      </c>
      <c r="D195" s="17">
        <f>'Index CPR'!D195</f>
        <v>10939.7</v>
      </c>
      <c r="E195" s="17">
        <f>'Index CPR'!E195</f>
        <v>10751.2</v>
      </c>
      <c r="F195" s="17">
        <f>'Index CPR'!F195</f>
        <v>10806.65</v>
      </c>
      <c r="G195">
        <f t="shared" si="544"/>
        <v>10536.833333333336</v>
      </c>
      <c r="H195">
        <f t="shared" si="545"/>
        <v>10644.016666666668</v>
      </c>
      <c r="I195">
        <f t="shared" si="546"/>
        <v>10725.333333333336</v>
      </c>
      <c r="J195">
        <f t="shared" si="547"/>
        <v>10832.516666666668</v>
      </c>
      <c r="K195">
        <f t="shared" si="548"/>
        <v>10913.833333333336</v>
      </c>
      <c r="L195">
        <f t="shared" si="549"/>
        <v>11021.016666666668</v>
      </c>
      <c r="M195" s="2">
        <f t="shared" si="550"/>
        <v>11102.333333333336</v>
      </c>
      <c r="N195">
        <f>'Index CPR'!N195</f>
        <v>27078.1</v>
      </c>
      <c r="O195">
        <f>'Index CPR'!O195</f>
        <v>27189.45</v>
      </c>
      <c r="P195">
        <f>'Index CPR'!P195</f>
        <v>26719.4</v>
      </c>
      <c r="Q195">
        <f>'Index CPR'!Q195</f>
        <v>26799.3</v>
      </c>
      <c r="R195">
        <f t="shared" si="551"/>
        <v>26145.933333333342</v>
      </c>
      <c r="S195">
        <f t="shared" si="552"/>
        <v>26432.666666666672</v>
      </c>
      <c r="T195">
        <f t="shared" si="553"/>
        <v>26615.983333333341</v>
      </c>
      <c r="U195">
        <f t="shared" si="554"/>
        <v>26902.716666666671</v>
      </c>
      <c r="V195">
        <f t="shared" si="555"/>
        <v>27086.03333333334</v>
      </c>
      <c r="W195">
        <f t="shared" si="556"/>
        <v>27372.76666666667</v>
      </c>
      <c r="X195" s="2">
        <f t="shared" si="557"/>
        <v>27556.083333333339</v>
      </c>
    </row>
    <row r="196" spans="1:24" x14ac:dyDescent="0.3">
      <c r="A196" s="39">
        <v>43524</v>
      </c>
      <c r="B196" s="10" t="s">
        <v>30</v>
      </c>
      <c r="C196">
        <f>'Index CPR'!C196</f>
        <v>10865.7</v>
      </c>
      <c r="D196" s="17">
        <f>'Index CPR'!D196</f>
        <v>10865.7</v>
      </c>
      <c r="E196" s="17">
        <f>'Index CPR'!E196</f>
        <v>10784.85</v>
      </c>
      <c r="F196" s="17">
        <f>'Index CPR'!F196</f>
        <v>10792.5</v>
      </c>
      <c r="G196">
        <f t="shared" si="544"/>
        <v>10682.15</v>
      </c>
      <c r="H196">
        <f t="shared" si="545"/>
        <v>10733.5</v>
      </c>
      <c r="I196">
        <f t="shared" si="546"/>
        <v>10763</v>
      </c>
      <c r="J196">
        <f t="shared" si="547"/>
        <v>10814.35</v>
      </c>
      <c r="K196">
        <f t="shared" si="548"/>
        <v>10843.85</v>
      </c>
      <c r="L196">
        <f t="shared" si="549"/>
        <v>10895.2</v>
      </c>
      <c r="M196" s="2">
        <f t="shared" si="550"/>
        <v>10924.7</v>
      </c>
      <c r="N196">
        <f>'Index CPR'!N196</f>
        <v>26878</v>
      </c>
      <c r="O196">
        <f>'Index CPR'!O196</f>
        <v>26920.5</v>
      </c>
      <c r="P196">
        <f>'Index CPR'!P196</f>
        <v>26762.55</v>
      </c>
      <c r="Q196">
        <f>'Index CPR'!Q196</f>
        <v>26789.9</v>
      </c>
      <c r="R196">
        <f t="shared" si="551"/>
        <v>26570.183333333338</v>
      </c>
      <c r="S196">
        <f t="shared" si="552"/>
        <v>26666.366666666669</v>
      </c>
      <c r="T196">
        <f t="shared" si="553"/>
        <v>26728.133333333339</v>
      </c>
      <c r="U196">
        <f t="shared" si="554"/>
        <v>26824.316666666669</v>
      </c>
      <c r="V196">
        <f t="shared" si="555"/>
        <v>26886.083333333339</v>
      </c>
      <c r="W196">
        <f t="shared" si="556"/>
        <v>26982.26666666667</v>
      </c>
      <c r="X196" s="2">
        <f t="shared" si="557"/>
        <v>27044.03333333334</v>
      </c>
    </row>
    <row r="197" spans="1:24" x14ac:dyDescent="0.3">
      <c r="A197" s="39">
        <v>43525</v>
      </c>
      <c r="B197" s="10" t="s">
        <v>26</v>
      </c>
      <c r="C197">
        <f>'Index CPR'!C197</f>
        <v>10842.65</v>
      </c>
      <c r="D197" s="17">
        <f>'Index CPR'!D197</f>
        <v>10877.9</v>
      </c>
      <c r="E197" s="17">
        <f>'Index CPR'!E197</f>
        <v>10823.1</v>
      </c>
      <c r="F197" s="17">
        <f>'Index CPR'!F197</f>
        <v>10863.5</v>
      </c>
      <c r="G197">
        <f t="shared" si="544"/>
        <v>10776.966666666669</v>
      </c>
      <c r="H197">
        <f t="shared" si="545"/>
        <v>10800.033333333335</v>
      </c>
      <c r="I197">
        <f t="shared" si="546"/>
        <v>10831.766666666668</v>
      </c>
      <c r="J197">
        <f t="shared" si="547"/>
        <v>10854.833333333334</v>
      </c>
      <c r="K197">
        <f t="shared" si="548"/>
        <v>10886.566666666668</v>
      </c>
      <c r="L197">
        <f t="shared" si="549"/>
        <v>10909.633333333333</v>
      </c>
      <c r="M197" s="2">
        <f t="shared" si="550"/>
        <v>10941.366666666667</v>
      </c>
      <c r="N197">
        <f>'Index CPR'!N197</f>
        <v>26941</v>
      </c>
      <c r="O197">
        <f>'Index CPR'!O197</f>
        <v>27076.55</v>
      </c>
      <c r="P197">
        <f>'Index CPR'!P197</f>
        <v>26928.9</v>
      </c>
      <c r="Q197">
        <f>'Index CPR'!Q197</f>
        <v>27043.9</v>
      </c>
      <c r="R197">
        <f t="shared" si="551"/>
        <v>26808.700000000004</v>
      </c>
      <c r="S197">
        <f t="shared" si="552"/>
        <v>26868.800000000003</v>
      </c>
      <c r="T197">
        <f t="shared" si="553"/>
        <v>26956.350000000002</v>
      </c>
      <c r="U197">
        <f t="shared" si="554"/>
        <v>27016.45</v>
      </c>
      <c r="V197">
        <f t="shared" si="555"/>
        <v>27104</v>
      </c>
      <c r="W197">
        <f t="shared" si="556"/>
        <v>27164.1</v>
      </c>
      <c r="X197" s="2">
        <f t="shared" si="557"/>
        <v>27251.649999999998</v>
      </c>
    </row>
    <row r="198" spans="1:24" x14ac:dyDescent="0.3">
      <c r="A198" s="39">
        <v>43529</v>
      </c>
      <c r="B198" s="10" t="s">
        <v>28</v>
      </c>
      <c r="C198">
        <f>'Index CPR'!C198</f>
        <v>10864.85</v>
      </c>
      <c r="D198" s="17">
        <f>'Index CPR'!D198</f>
        <v>10994.9</v>
      </c>
      <c r="E198" s="17">
        <f>'Index CPR'!E198</f>
        <v>10817</v>
      </c>
      <c r="F198" s="17">
        <f>'Index CPR'!F198</f>
        <v>10987.45</v>
      </c>
      <c r="G198">
        <f t="shared" ref="G198:G206" si="558">E198-2*(D198-J198)</f>
        <v>10693.433333333338</v>
      </c>
      <c r="H198">
        <f t="shared" ref="H198:H206" si="559">J198-(D198-E198)</f>
        <v>10755.216666666669</v>
      </c>
      <c r="I198">
        <f t="shared" ref="I198:I206" si="560">(2*J198)-D198</f>
        <v>10871.333333333338</v>
      </c>
      <c r="J198">
        <f t="shared" ref="J198:J206" si="561">SUM(D198:F198)/3</f>
        <v>10933.116666666669</v>
      </c>
      <c r="K198">
        <f t="shared" ref="K198:K206" si="562">(2*J198)-E198</f>
        <v>11049.233333333337</v>
      </c>
      <c r="L198">
        <f t="shared" ref="L198:L206" si="563">J198+(D198-E198)</f>
        <v>11111.016666666668</v>
      </c>
      <c r="M198" s="2">
        <f t="shared" ref="M198:M206" si="564">D198+2*(J198-E198)</f>
        <v>11227.133333333337</v>
      </c>
      <c r="N198">
        <f>'Index CPR'!N198</f>
        <v>27068.15</v>
      </c>
      <c r="O198">
        <f>'Index CPR'!O198</f>
        <v>27580.75</v>
      </c>
      <c r="P198">
        <f>'Index CPR'!P198</f>
        <v>26958.1</v>
      </c>
      <c r="Q198">
        <f>'Index CPR'!Q198</f>
        <v>27554.05</v>
      </c>
      <c r="R198">
        <f t="shared" ref="R198:R206" si="565">P198-2*(O198-U198)</f>
        <v>26525.199999999997</v>
      </c>
      <c r="S198">
        <f t="shared" ref="S198:S206" si="566">U198-(O198-P198)</f>
        <v>26741.649999999998</v>
      </c>
      <c r="T198">
        <f t="shared" ref="T198:T206" si="567">(2*U198)-O198</f>
        <v>27147.85</v>
      </c>
      <c r="U198">
        <f t="shared" ref="U198:U206" si="568">SUM(O198:Q198)/3</f>
        <v>27364.3</v>
      </c>
      <c r="V198">
        <f t="shared" ref="V198:V206" si="569">(2*U198)-P198</f>
        <v>27770.5</v>
      </c>
      <c r="W198">
        <f t="shared" ref="W198:W206" si="570">U198+(O198-P198)</f>
        <v>27986.95</v>
      </c>
      <c r="X198" s="2">
        <f t="shared" ref="X198:X206" si="571">O198+2*(U198-P198)</f>
        <v>28393.15</v>
      </c>
    </row>
    <row r="199" spans="1:24" x14ac:dyDescent="0.3">
      <c r="A199" s="39">
        <v>43530</v>
      </c>
      <c r="B199" s="10" t="s">
        <v>29</v>
      </c>
      <c r="C199">
        <f>'Index CPR'!C199</f>
        <v>11024.85</v>
      </c>
      <c r="D199" s="17">
        <f>'Index CPR'!D199</f>
        <v>11062.3</v>
      </c>
      <c r="E199" s="17">
        <f>'Index CPR'!E199</f>
        <v>10998.85</v>
      </c>
      <c r="F199" s="17">
        <f>'Index CPR'!F199</f>
        <v>11053</v>
      </c>
      <c r="G199">
        <f t="shared" si="558"/>
        <v>10950.350000000004</v>
      </c>
      <c r="H199">
        <f t="shared" si="559"/>
        <v>10974.600000000002</v>
      </c>
      <c r="I199">
        <f t="shared" si="560"/>
        <v>11013.800000000003</v>
      </c>
      <c r="J199">
        <f t="shared" si="561"/>
        <v>11038.050000000001</v>
      </c>
      <c r="K199">
        <f t="shared" si="562"/>
        <v>11077.250000000002</v>
      </c>
      <c r="L199">
        <f t="shared" si="563"/>
        <v>11101.5</v>
      </c>
      <c r="M199" s="2">
        <f t="shared" si="564"/>
        <v>11140.7</v>
      </c>
      <c r="N199">
        <f>'Index CPR'!N199</f>
        <v>27618.1</v>
      </c>
      <c r="O199">
        <f>'Index CPR'!O199</f>
        <v>27681.65</v>
      </c>
      <c r="P199">
        <f>'Index CPR'!P199</f>
        <v>27492.05</v>
      </c>
      <c r="Q199">
        <f>'Index CPR'!Q199</f>
        <v>27625.65</v>
      </c>
      <c r="R199">
        <f t="shared" si="565"/>
        <v>27328.316666666669</v>
      </c>
      <c r="S199">
        <f t="shared" si="566"/>
        <v>27410.183333333334</v>
      </c>
      <c r="T199">
        <f t="shared" si="567"/>
        <v>27517.916666666672</v>
      </c>
      <c r="U199">
        <f t="shared" si="568"/>
        <v>27599.783333333336</v>
      </c>
      <c r="V199">
        <f t="shared" si="569"/>
        <v>27707.516666666674</v>
      </c>
      <c r="W199">
        <f t="shared" si="570"/>
        <v>27789.383333333339</v>
      </c>
      <c r="X199" s="2">
        <f t="shared" si="571"/>
        <v>27897.116666666676</v>
      </c>
    </row>
    <row r="200" spans="1:24" x14ac:dyDescent="0.3">
      <c r="A200" s="39">
        <v>43531</v>
      </c>
      <c r="B200" s="10" t="s">
        <v>30</v>
      </c>
      <c r="C200">
        <f>'Index CPR'!C200</f>
        <v>11077.95</v>
      </c>
      <c r="D200" s="17">
        <f>'Index CPR'!D200</f>
        <v>11089.05</v>
      </c>
      <c r="E200" s="17">
        <f>'Index CPR'!E200</f>
        <v>11027.1</v>
      </c>
      <c r="F200" s="17">
        <f>'Index CPR'!F200</f>
        <v>11058.2</v>
      </c>
      <c r="G200">
        <f t="shared" si="558"/>
        <v>10965.233333333339</v>
      </c>
      <c r="H200">
        <f t="shared" si="559"/>
        <v>10996.16666666667</v>
      </c>
      <c r="I200">
        <f t="shared" si="560"/>
        <v>11027.183333333338</v>
      </c>
      <c r="J200">
        <f t="shared" si="561"/>
        <v>11058.116666666669</v>
      </c>
      <c r="K200">
        <f t="shared" si="562"/>
        <v>11089.133333333337</v>
      </c>
      <c r="L200">
        <f t="shared" si="563"/>
        <v>11120.066666666668</v>
      </c>
      <c r="M200" s="2">
        <f t="shared" si="564"/>
        <v>11151.083333333336</v>
      </c>
      <c r="N200">
        <f>'Index CPR'!N200</f>
        <v>27661</v>
      </c>
      <c r="O200">
        <f>'Index CPR'!O200</f>
        <v>27815.5</v>
      </c>
      <c r="P200">
        <f>'Index CPR'!P200</f>
        <v>27560</v>
      </c>
      <c r="Q200">
        <f>'Index CPR'!Q200</f>
        <v>27764.6</v>
      </c>
      <c r="R200">
        <f t="shared" si="565"/>
        <v>27355.733333333337</v>
      </c>
      <c r="S200">
        <f t="shared" si="566"/>
        <v>27457.866666666669</v>
      </c>
      <c r="T200">
        <f t="shared" si="567"/>
        <v>27611.233333333337</v>
      </c>
      <c r="U200">
        <f t="shared" si="568"/>
        <v>27713.366666666669</v>
      </c>
      <c r="V200">
        <f t="shared" si="569"/>
        <v>27866.733333333337</v>
      </c>
      <c r="W200">
        <f t="shared" si="570"/>
        <v>27968.866666666669</v>
      </c>
      <c r="X200" s="2">
        <f t="shared" si="571"/>
        <v>28122.233333333337</v>
      </c>
    </row>
    <row r="201" spans="1:24" x14ac:dyDescent="0.3">
      <c r="A201" s="39">
        <v>43532</v>
      </c>
      <c r="B201" s="10" t="s">
        <v>26</v>
      </c>
      <c r="C201">
        <f>'Index CPR'!C201</f>
        <v>11038.85</v>
      </c>
      <c r="D201" s="17">
        <f>'Index CPR'!D201</f>
        <v>11049</v>
      </c>
      <c r="E201" s="17">
        <f>'Index CPR'!E201</f>
        <v>11008.95</v>
      </c>
      <c r="F201" s="17">
        <f>'Index CPR'!F201</f>
        <v>11035.4</v>
      </c>
      <c r="G201">
        <f t="shared" si="558"/>
        <v>10973.183333333334</v>
      </c>
      <c r="H201">
        <f t="shared" si="559"/>
        <v>10991.066666666668</v>
      </c>
      <c r="I201">
        <f t="shared" si="560"/>
        <v>11013.233333333334</v>
      </c>
      <c r="J201">
        <f t="shared" si="561"/>
        <v>11031.116666666667</v>
      </c>
      <c r="K201">
        <f t="shared" si="562"/>
        <v>11053.283333333333</v>
      </c>
      <c r="L201">
        <f t="shared" si="563"/>
        <v>11071.166666666666</v>
      </c>
      <c r="M201" s="2">
        <f t="shared" si="564"/>
        <v>11093.333333333332</v>
      </c>
      <c r="N201">
        <f>'Index CPR'!N201</f>
        <v>27686.15</v>
      </c>
      <c r="O201">
        <f>'Index CPR'!O201</f>
        <v>27811.35</v>
      </c>
      <c r="P201">
        <f>'Index CPR'!P201</f>
        <v>27645.4</v>
      </c>
      <c r="Q201">
        <f>'Index CPR'!Q201</f>
        <v>27761.8</v>
      </c>
      <c r="R201">
        <f t="shared" si="565"/>
        <v>27501.733333333337</v>
      </c>
      <c r="S201">
        <f t="shared" si="566"/>
        <v>27573.566666666669</v>
      </c>
      <c r="T201">
        <f t="shared" si="567"/>
        <v>27667.683333333334</v>
      </c>
      <c r="U201">
        <f t="shared" si="568"/>
        <v>27739.516666666666</v>
      </c>
      <c r="V201">
        <f t="shared" si="569"/>
        <v>27833.633333333331</v>
      </c>
      <c r="W201">
        <f t="shared" si="570"/>
        <v>27905.466666666664</v>
      </c>
      <c r="X201" s="2">
        <f t="shared" si="571"/>
        <v>27999.583333333328</v>
      </c>
    </row>
    <row r="202" spans="1:24" x14ac:dyDescent="0.3">
      <c r="A202" s="39">
        <v>43535</v>
      </c>
      <c r="B202" s="10" t="s">
        <v>27</v>
      </c>
      <c r="C202">
        <f>'Index CPR'!C202</f>
        <v>11068.75</v>
      </c>
      <c r="D202" s="17">
        <f>'Index CPR'!D202</f>
        <v>11180.9</v>
      </c>
      <c r="E202" s="17">
        <f>'Index CPR'!E202</f>
        <v>11059.85</v>
      </c>
      <c r="F202" s="17">
        <f>'Index CPR'!F202</f>
        <v>11168.05</v>
      </c>
      <c r="G202">
        <f t="shared" si="558"/>
        <v>10970.583333333338</v>
      </c>
      <c r="H202">
        <f t="shared" si="559"/>
        <v>11015.216666666669</v>
      </c>
      <c r="I202">
        <f t="shared" si="560"/>
        <v>11091.633333333337</v>
      </c>
      <c r="J202">
        <f t="shared" si="561"/>
        <v>11136.266666666668</v>
      </c>
      <c r="K202">
        <f t="shared" si="562"/>
        <v>11212.683333333336</v>
      </c>
      <c r="L202">
        <f t="shared" si="563"/>
        <v>11257.316666666668</v>
      </c>
      <c r="M202" s="2">
        <f t="shared" si="564"/>
        <v>11333.733333333335</v>
      </c>
      <c r="N202">
        <f>'Index CPR'!N202</f>
        <v>27840.1</v>
      </c>
      <c r="O202">
        <f>'Index CPR'!O202</f>
        <v>28035.599999999999</v>
      </c>
      <c r="P202">
        <f>'Index CPR'!P202</f>
        <v>27791.25</v>
      </c>
      <c r="Q202">
        <f>'Index CPR'!Q202</f>
        <v>27966.65</v>
      </c>
      <c r="R202">
        <f t="shared" si="565"/>
        <v>27582.383333333339</v>
      </c>
      <c r="S202">
        <f t="shared" si="566"/>
        <v>27686.816666666669</v>
      </c>
      <c r="T202">
        <f t="shared" si="567"/>
        <v>27826.733333333337</v>
      </c>
      <c r="U202">
        <f t="shared" si="568"/>
        <v>27931.166666666668</v>
      </c>
      <c r="V202">
        <f t="shared" si="569"/>
        <v>28071.083333333336</v>
      </c>
      <c r="W202">
        <f t="shared" si="570"/>
        <v>28175.516666666666</v>
      </c>
      <c r="X202" s="2">
        <f t="shared" si="571"/>
        <v>28315.433333333334</v>
      </c>
    </row>
    <row r="203" spans="1:24" x14ac:dyDescent="0.3">
      <c r="A203" s="39">
        <v>43536</v>
      </c>
      <c r="B203" s="10" t="s">
        <v>28</v>
      </c>
      <c r="C203">
        <f>'Index CPR'!C203</f>
        <v>11231.35</v>
      </c>
      <c r="D203" s="17">
        <f>'Index CPR'!D203</f>
        <v>11320.4</v>
      </c>
      <c r="E203" s="17">
        <f>'Index CPR'!E203</f>
        <v>11227</v>
      </c>
      <c r="F203" s="17">
        <f>'Index CPR'!F203</f>
        <v>11301.2</v>
      </c>
      <c r="G203">
        <f t="shared" si="558"/>
        <v>11151.933333333338</v>
      </c>
      <c r="H203">
        <f t="shared" si="559"/>
        <v>11189.466666666669</v>
      </c>
      <c r="I203">
        <f t="shared" si="560"/>
        <v>11245.333333333338</v>
      </c>
      <c r="J203">
        <f t="shared" si="561"/>
        <v>11282.866666666669</v>
      </c>
      <c r="K203">
        <f t="shared" si="562"/>
        <v>11338.733333333337</v>
      </c>
      <c r="L203">
        <f t="shared" si="563"/>
        <v>11376.266666666668</v>
      </c>
      <c r="M203" s="2">
        <f t="shared" si="564"/>
        <v>11432.133333333337</v>
      </c>
      <c r="N203">
        <f>'Index CPR'!N203</f>
        <v>28168.2</v>
      </c>
      <c r="O203">
        <f>'Index CPR'!O203</f>
        <v>28488.1</v>
      </c>
      <c r="P203">
        <f>'Index CPR'!P203</f>
        <v>28142.25</v>
      </c>
      <c r="Q203">
        <f>'Index CPR'!Q203</f>
        <v>28443.7</v>
      </c>
      <c r="R203">
        <f t="shared" si="565"/>
        <v>27882.083333333336</v>
      </c>
      <c r="S203">
        <f t="shared" si="566"/>
        <v>28012.166666666668</v>
      </c>
      <c r="T203">
        <f t="shared" si="567"/>
        <v>28227.933333333334</v>
      </c>
      <c r="U203">
        <f t="shared" si="568"/>
        <v>28358.016666666666</v>
      </c>
      <c r="V203">
        <f t="shared" si="569"/>
        <v>28573.783333333333</v>
      </c>
      <c r="W203">
        <f t="shared" si="570"/>
        <v>28703.866666666665</v>
      </c>
      <c r="X203" s="2">
        <f t="shared" si="571"/>
        <v>28919.633333333331</v>
      </c>
    </row>
    <row r="204" spans="1:24" x14ac:dyDescent="0.3">
      <c r="A204" s="39">
        <v>43537</v>
      </c>
      <c r="B204" s="10" t="s">
        <v>29</v>
      </c>
      <c r="C204">
        <f>'Index CPR'!C204</f>
        <v>11326.2</v>
      </c>
      <c r="D204" s="17">
        <f>'Index CPR'!D204</f>
        <v>11352.3</v>
      </c>
      <c r="E204" s="17">
        <f>'Index CPR'!E204</f>
        <v>11276.6</v>
      </c>
      <c r="F204" s="17">
        <f>'Index CPR'!F204</f>
        <v>11341.7</v>
      </c>
      <c r="G204">
        <f t="shared" si="558"/>
        <v>11219.066666666671</v>
      </c>
      <c r="H204">
        <f t="shared" si="559"/>
        <v>11247.833333333336</v>
      </c>
      <c r="I204">
        <f t="shared" si="560"/>
        <v>11294.76666666667</v>
      </c>
      <c r="J204">
        <f t="shared" si="561"/>
        <v>11323.533333333335</v>
      </c>
      <c r="K204">
        <f t="shared" si="562"/>
        <v>11370.466666666669</v>
      </c>
      <c r="L204">
        <f t="shared" si="563"/>
        <v>11399.233333333334</v>
      </c>
      <c r="M204" s="2">
        <f t="shared" si="564"/>
        <v>11446.166666666668</v>
      </c>
      <c r="N204">
        <f>'Index CPR'!N204</f>
        <v>28480.3</v>
      </c>
      <c r="O204">
        <f>'Index CPR'!O204</f>
        <v>28927.7</v>
      </c>
      <c r="P204">
        <f>'Index CPR'!P204</f>
        <v>28353.65</v>
      </c>
      <c r="Q204">
        <f>'Index CPR'!Q204</f>
        <v>28884.3</v>
      </c>
      <c r="R204">
        <f t="shared" si="565"/>
        <v>27942.01666666667</v>
      </c>
      <c r="S204">
        <f t="shared" si="566"/>
        <v>28147.833333333336</v>
      </c>
      <c r="T204">
        <f t="shared" si="567"/>
        <v>28516.066666666669</v>
      </c>
      <c r="U204">
        <f t="shared" si="568"/>
        <v>28721.883333333335</v>
      </c>
      <c r="V204">
        <f t="shared" si="569"/>
        <v>29090.116666666669</v>
      </c>
      <c r="W204">
        <f t="shared" si="570"/>
        <v>29295.933333333334</v>
      </c>
      <c r="X204" s="2">
        <f t="shared" si="571"/>
        <v>29664.166666666668</v>
      </c>
    </row>
    <row r="205" spans="1:24" x14ac:dyDescent="0.3">
      <c r="A205" s="39">
        <v>43538</v>
      </c>
      <c r="B205" s="10" t="s">
        <v>30</v>
      </c>
      <c r="C205">
        <f>'Index CPR'!C205</f>
        <v>11382.5</v>
      </c>
      <c r="D205" s="17">
        <f>'Index CPR'!D205</f>
        <v>11383.45</v>
      </c>
      <c r="E205" s="17">
        <f>'Index CPR'!E205</f>
        <v>11313.75</v>
      </c>
      <c r="F205" s="17">
        <f>'Index CPR'!F205</f>
        <v>11343.25</v>
      </c>
      <c r="G205">
        <f t="shared" si="558"/>
        <v>11240.48333333333</v>
      </c>
      <c r="H205">
        <f t="shared" si="559"/>
        <v>11277.116666666665</v>
      </c>
      <c r="I205">
        <f t="shared" si="560"/>
        <v>11310.183333333331</v>
      </c>
      <c r="J205">
        <f t="shared" si="561"/>
        <v>11346.816666666666</v>
      </c>
      <c r="K205">
        <f t="shared" si="562"/>
        <v>11379.883333333331</v>
      </c>
      <c r="L205">
        <f t="shared" si="563"/>
        <v>11416.516666666666</v>
      </c>
      <c r="M205" s="2">
        <f t="shared" si="564"/>
        <v>11449.583333333332</v>
      </c>
      <c r="N205">
        <f>'Index CPR'!N205</f>
        <v>29028.9</v>
      </c>
      <c r="O205">
        <f>'Index CPR'!O205</f>
        <v>29070.35</v>
      </c>
      <c r="P205">
        <f>'Index CPR'!P205</f>
        <v>28819.75</v>
      </c>
      <c r="Q205">
        <f>'Index CPR'!Q205</f>
        <v>28923.1</v>
      </c>
      <c r="R205">
        <f t="shared" si="565"/>
        <v>28554.51666666667</v>
      </c>
      <c r="S205">
        <f t="shared" si="566"/>
        <v>28687.133333333335</v>
      </c>
      <c r="T205">
        <f t="shared" si="567"/>
        <v>28805.116666666669</v>
      </c>
      <c r="U205">
        <f t="shared" si="568"/>
        <v>28937.733333333334</v>
      </c>
      <c r="V205">
        <f t="shared" si="569"/>
        <v>29055.716666666667</v>
      </c>
      <c r="W205">
        <f t="shared" si="570"/>
        <v>29188.333333333332</v>
      </c>
      <c r="X205" s="2">
        <f t="shared" si="571"/>
        <v>29306.316666666666</v>
      </c>
    </row>
    <row r="206" spans="1:24" x14ac:dyDescent="0.3">
      <c r="A206" s="39">
        <v>43539</v>
      </c>
      <c r="B206" s="10" t="s">
        <v>26</v>
      </c>
      <c r="C206">
        <f>'Index CPR'!C206</f>
        <v>11376.85</v>
      </c>
      <c r="D206" s="17">
        <f>'Index CPR'!D206</f>
        <v>11487</v>
      </c>
      <c r="E206" s="17">
        <f>'Index CPR'!E206</f>
        <v>11370.8</v>
      </c>
      <c r="F206" s="17">
        <f>'Index CPR'!F206</f>
        <v>11426.85</v>
      </c>
      <c r="G206">
        <f t="shared" si="558"/>
        <v>11253.233333333334</v>
      </c>
      <c r="H206">
        <f t="shared" si="559"/>
        <v>11312.016666666666</v>
      </c>
      <c r="I206">
        <f t="shared" si="560"/>
        <v>11369.433333333334</v>
      </c>
      <c r="J206">
        <f t="shared" si="561"/>
        <v>11428.216666666667</v>
      </c>
      <c r="K206">
        <f t="shared" si="562"/>
        <v>11485.633333333335</v>
      </c>
      <c r="L206">
        <f t="shared" si="563"/>
        <v>11544.416666666668</v>
      </c>
      <c r="M206" s="2">
        <f t="shared" si="564"/>
        <v>11601.833333333336</v>
      </c>
      <c r="N206">
        <f>'Index CPR'!N206</f>
        <v>29007</v>
      </c>
      <c r="O206">
        <f>'Index CPR'!O206</f>
        <v>29520.7</v>
      </c>
      <c r="P206">
        <f>'Index CPR'!P206</f>
        <v>28990.85</v>
      </c>
      <c r="Q206">
        <f>'Index CPR'!Q206</f>
        <v>29381.45</v>
      </c>
      <c r="R206">
        <f t="shared" si="565"/>
        <v>28544.783333333333</v>
      </c>
      <c r="S206">
        <f t="shared" si="566"/>
        <v>28767.816666666666</v>
      </c>
      <c r="T206">
        <f t="shared" si="567"/>
        <v>29074.633333333335</v>
      </c>
      <c r="U206">
        <f t="shared" si="568"/>
        <v>29297.666666666668</v>
      </c>
      <c r="V206">
        <f t="shared" si="569"/>
        <v>29604.483333333337</v>
      </c>
      <c r="W206">
        <f t="shared" si="570"/>
        <v>29827.51666666667</v>
      </c>
      <c r="X206" s="2">
        <f t="shared" si="571"/>
        <v>30134.333333333339</v>
      </c>
    </row>
    <row r="207" spans="1:24" x14ac:dyDescent="0.3">
      <c r="A207" s="39">
        <v>43542</v>
      </c>
      <c r="B207" s="10" t="s">
        <v>27</v>
      </c>
      <c r="C207">
        <f>'Index CPR'!C207</f>
        <v>11473.85</v>
      </c>
      <c r="D207" s="17">
        <f>'Index CPR'!D207</f>
        <v>11530.15</v>
      </c>
      <c r="E207" s="17">
        <f>'Index CPR'!E207</f>
        <v>11412.5</v>
      </c>
      <c r="F207" s="17">
        <f>'Index CPR'!F207</f>
        <v>11462.2</v>
      </c>
      <c r="G207">
        <f t="shared" ref="G207:G224" si="572">E207-2*(D207-J207)</f>
        <v>11288.76666666667</v>
      </c>
      <c r="H207">
        <f t="shared" ref="H207:H224" si="573">J207-(D207-E207)</f>
        <v>11350.633333333335</v>
      </c>
      <c r="I207">
        <f t="shared" ref="I207:I224" si="574">(2*J207)-D207</f>
        <v>11406.41666666667</v>
      </c>
      <c r="J207">
        <f t="shared" ref="J207:J224" si="575">SUM(D207:F207)/3</f>
        <v>11468.283333333335</v>
      </c>
      <c r="K207">
        <f t="shared" ref="K207:K224" si="576">(2*J207)-E207</f>
        <v>11524.066666666669</v>
      </c>
      <c r="L207">
        <f t="shared" ref="L207:L224" si="577">J207+(D207-E207)</f>
        <v>11585.933333333334</v>
      </c>
      <c r="M207" s="2">
        <f t="shared" ref="M207:M224" si="578">D207+2*(J207-E207)</f>
        <v>11641.716666666669</v>
      </c>
      <c r="N207">
        <f>'Index CPR'!N207</f>
        <v>29521.599999999999</v>
      </c>
      <c r="O207">
        <f>'Index CPR'!O207</f>
        <v>29812</v>
      </c>
      <c r="P207">
        <f>'Index CPR'!P207</f>
        <v>29361.65</v>
      </c>
      <c r="Q207">
        <f>'Index CPR'!Q207</f>
        <v>29596.1</v>
      </c>
      <c r="R207">
        <f t="shared" ref="R207:R227" si="579">P207-2*(O207-U207)</f>
        <v>28917.483333333337</v>
      </c>
      <c r="S207">
        <f t="shared" ref="S207:S227" si="580">U207-(O207-P207)</f>
        <v>29139.566666666669</v>
      </c>
      <c r="T207">
        <f t="shared" ref="T207:T227" si="581">(2*U207)-O207</f>
        <v>29367.833333333336</v>
      </c>
      <c r="U207">
        <f t="shared" ref="U207:U227" si="582">SUM(O207:Q207)/3</f>
        <v>29589.916666666668</v>
      </c>
      <c r="V207">
        <f t="shared" ref="V207:V227" si="583">(2*U207)-P207</f>
        <v>29818.183333333334</v>
      </c>
      <c r="W207">
        <f t="shared" ref="W207:W227" si="584">U207+(O207-P207)</f>
        <v>30040.266666666666</v>
      </c>
      <c r="X207" s="2">
        <f t="shared" ref="X207:X227" si="585">O207+2*(U207-P207)</f>
        <v>30268.533333333333</v>
      </c>
    </row>
    <row r="208" spans="1:24" x14ac:dyDescent="0.3">
      <c r="A208" s="39">
        <v>43543</v>
      </c>
      <c r="B208" s="10" t="s">
        <v>28</v>
      </c>
      <c r="C208">
        <f>'Index CPR'!C208</f>
        <v>11500.3</v>
      </c>
      <c r="D208" s="17">
        <f>'Index CPR'!D208</f>
        <v>11543.85</v>
      </c>
      <c r="E208" s="17">
        <f>'Index CPR'!E208</f>
        <v>11451.25</v>
      </c>
      <c r="F208" s="17">
        <f>'Index CPR'!F208</f>
        <v>11532.4</v>
      </c>
      <c r="G208">
        <f t="shared" si="572"/>
        <v>11381.883333333331</v>
      </c>
      <c r="H208">
        <f t="shared" si="573"/>
        <v>11416.566666666666</v>
      </c>
      <c r="I208">
        <f t="shared" si="574"/>
        <v>11474.483333333332</v>
      </c>
      <c r="J208">
        <f t="shared" si="575"/>
        <v>11509.166666666666</v>
      </c>
      <c r="K208">
        <f t="shared" si="576"/>
        <v>11567.083333333332</v>
      </c>
      <c r="L208">
        <f t="shared" si="577"/>
        <v>11601.766666666666</v>
      </c>
      <c r="M208" s="2">
        <f t="shared" si="578"/>
        <v>11659.683333333332</v>
      </c>
      <c r="N208">
        <f>'Index CPR'!N208</f>
        <v>29702.6</v>
      </c>
      <c r="O208">
        <f>'Index CPR'!O208</f>
        <v>29799.75</v>
      </c>
      <c r="P208">
        <f>'Index CPR'!P208</f>
        <v>29547.7</v>
      </c>
      <c r="Q208">
        <f>'Index CPR'!Q208</f>
        <v>29767.85</v>
      </c>
      <c r="R208">
        <f t="shared" si="579"/>
        <v>29358.399999999991</v>
      </c>
      <c r="S208">
        <f t="shared" si="580"/>
        <v>29453.049999999996</v>
      </c>
      <c r="T208">
        <f t="shared" si="581"/>
        <v>29610.44999999999</v>
      </c>
      <c r="U208">
        <f t="shared" si="582"/>
        <v>29705.099999999995</v>
      </c>
      <c r="V208">
        <f t="shared" si="583"/>
        <v>29862.499999999989</v>
      </c>
      <c r="W208">
        <f t="shared" si="584"/>
        <v>29957.149999999994</v>
      </c>
      <c r="X208" s="2">
        <f t="shared" si="585"/>
        <v>30114.549999999988</v>
      </c>
    </row>
    <row r="209" spans="1:24" x14ac:dyDescent="0.3">
      <c r="A209" s="39">
        <v>43544</v>
      </c>
      <c r="B209" s="10" t="s">
        <v>29</v>
      </c>
      <c r="C209">
        <f>'Index CPR'!C209</f>
        <v>11553.35</v>
      </c>
      <c r="D209" s="17">
        <f>'Index CPR'!D209</f>
        <v>11556.1</v>
      </c>
      <c r="E209" s="17">
        <f>'Index CPR'!E209</f>
        <v>11503.1</v>
      </c>
      <c r="F209" s="17">
        <f>'Index CPR'!F209</f>
        <v>11521.05</v>
      </c>
      <c r="G209">
        <f t="shared" si="572"/>
        <v>11444.4</v>
      </c>
      <c r="H209">
        <f t="shared" si="573"/>
        <v>11473.75</v>
      </c>
      <c r="I209">
        <f t="shared" si="574"/>
        <v>11497.4</v>
      </c>
      <c r="J209">
        <f t="shared" si="575"/>
        <v>11526.75</v>
      </c>
      <c r="K209">
        <f t="shared" si="576"/>
        <v>11550.4</v>
      </c>
      <c r="L209">
        <f t="shared" si="577"/>
        <v>11579.75</v>
      </c>
      <c r="M209" s="2">
        <f t="shared" si="578"/>
        <v>11603.4</v>
      </c>
      <c r="N209">
        <f>'Index CPR'!N209</f>
        <v>29769.65</v>
      </c>
      <c r="O209">
        <f>'Index CPR'!O209</f>
        <v>29885.200000000001</v>
      </c>
      <c r="P209">
        <f>'Index CPR'!P209</f>
        <v>29633.5</v>
      </c>
      <c r="Q209">
        <f>'Index CPR'!Q209</f>
        <v>29832.2</v>
      </c>
      <c r="R209">
        <f t="shared" si="579"/>
        <v>29430.366666666661</v>
      </c>
      <c r="S209">
        <f t="shared" si="580"/>
        <v>29531.933333333331</v>
      </c>
      <c r="T209">
        <f t="shared" si="581"/>
        <v>29682.066666666662</v>
      </c>
      <c r="U209">
        <f t="shared" si="582"/>
        <v>29783.633333333331</v>
      </c>
      <c r="V209">
        <f t="shared" si="583"/>
        <v>29933.766666666663</v>
      </c>
      <c r="W209">
        <f t="shared" si="584"/>
        <v>30035.333333333332</v>
      </c>
      <c r="X209" s="2">
        <f t="shared" si="585"/>
        <v>30185.466666666664</v>
      </c>
    </row>
    <row r="210" spans="1:24" x14ac:dyDescent="0.3">
      <c r="A210" s="39">
        <v>43546</v>
      </c>
      <c r="B210" s="10" t="s">
        <v>26</v>
      </c>
      <c r="C210">
        <f>'Index CPR'!C210</f>
        <v>11549.2</v>
      </c>
      <c r="D210" s="17">
        <f>'Index CPR'!D210</f>
        <v>11572.8</v>
      </c>
      <c r="E210" s="17">
        <f>'Index CPR'!E210</f>
        <v>11434.55</v>
      </c>
      <c r="F210" s="17">
        <f>'Index CPR'!F210</f>
        <v>11456.9</v>
      </c>
      <c r="G210">
        <f t="shared" si="572"/>
        <v>11265.116666666669</v>
      </c>
      <c r="H210">
        <f t="shared" si="573"/>
        <v>11349.833333333334</v>
      </c>
      <c r="I210">
        <f t="shared" si="574"/>
        <v>11403.366666666669</v>
      </c>
      <c r="J210">
        <f t="shared" si="575"/>
        <v>11488.083333333334</v>
      </c>
      <c r="K210">
        <f t="shared" si="576"/>
        <v>11541.616666666669</v>
      </c>
      <c r="L210">
        <f t="shared" si="577"/>
        <v>11626.333333333334</v>
      </c>
      <c r="M210" s="2">
        <f t="shared" si="578"/>
        <v>11679.866666666669</v>
      </c>
      <c r="N210">
        <f>'Index CPR'!N210</f>
        <v>29920.75</v>
      </c>
      <c r="O210">
        <f>'Index CPR'!O210</f>
        <v>30008.1</v>
      </c>
      <c r="P210">
        <f>'Index CPR'!P210</f>
        <v>29508.7</v>
      </c>
      <c r="Q210">
        <f>'Index CPR'!Q210</f>
        <v>29582.5</v>
      </c>
      <c r="R210">
        <f t="shared" si="579"/>
        <v>28892.033333333336</v>
      </c>
      <c r="S210">
        <f t="shared" si="580"/>
        <v>29200.366666666669</v>
      </c>
      <c r="T210">
        <f t="shared" si="581"/>
        <v>29391.433333333334</v>
      </c>
      <c r="U210">
        <f t="shared" si="582"/>
        <v>29699.766666666666</v>
      </c>
      <c r="V210">
        <f t="shared" si="583"/>
        <v>29890.833333333332</v>
      </c>
      <c r="W210">
        <f t="shared" si="584"/>
        <v>30199.166666666664</v>
      </c>
      <c r="X210" s="2">
        <f t="shared" si="585"/>
        <v>30390.23333333333</v>
      </c>
    </row>
    <row r="211" spans="1:24" x14ac:dyDescent="0.3">
      <c r="A211" s="39">
        <v>43549</v>
      </c>
      <c r="B211" s="10" t="s">
        <v>27</v>
      </c>
      <c r="C211">
        <f>'Index CPR'!C211</f>
        <v>11395.65</v>
      </c>
      <c r="D211" s="17">
        <f>'Index CPR'!D211</f>
        <v>11395.65</v>
      </c>
      <c r="E211" s="17">
        <f>'Index CPR'!E211</f>
        <v>11311.6</v>
      </c>
      <c r="F211" s="17">
        <f>'Index CPR'!F211</f>
        <v>11354.25</v>
      </c>
      <c r="G211">
        <f t="shared" si="572"/>
        <v>11227.966666666669</v>
      </c>
      <c r="H211">
        <f t="shared" si="573"/>
        <v>11269.783333333335</v>
      </c>
      <c r="I211">
        <f t="shared" si="574"/>
        <v>11312.016666666668</v>
      </c>
      <c r="J211">
        <f t="shared" si="575"/>
        <v>11353.833333333334</v>
      </c>
      <c r="K211">
        <f t="shared" si="576"/>
        <v>11396.066666666668</v>
      </c>
      <c r="L211">
        <f t="shared" si="577"/>
        <v>11437.883333333333</v>
      </c>
      <c r="M211" s="2">
        <f t="shared" si="578"/>
        <v>11480.116666666667</v>
      </c>
      <c r="N211">
        <f>'Index CPR'!N211</f>
        <v>29329.4</v>
      </c>
      <c r="O211">
        <f>'Index CPR'!O211</f>
        <v>29329.4</v>
      </c>
      <c r="P211">
        <f>'Index CPR'!P211</f>
        <v>29156.25</v>
      </c>
      <c r="Q211">
        <f>'Index CPR'!Q211</f>
        <v>29281.200000000001</v>
      </c>
      <c r="R211">
        <f t="shared" si="579"/>
        <v>29008.683333333334</v>
      </c>
      <c r="S211">
        <f t="shared" si="580"/>
        <v>29082.466666666667</v>
      </c>
      <c r="T211">
        <f t="shared" si="581"/>
        <v>29181.833333333336</v>
      </c>
      <c r="U211">
        <f t="shared" si="582"/>
        <v>29255.616666666669</v>
      </c>
      <c r="V211">
        <f t="shared" si="583"/>
        <v>29354.983333333337</v>
      </c>
      <c r="W211">
        <f t="shared" si="584"/>
        <v>29428.76666666667</v>
      </c>
      <c r="X211" s="2">
        <f t="shared" si="585"/>
        <v>29528.133333333339</v>
      </c>
    </row>
    <row r="212" spans="1:24" x14ac:dyDescent="0.3">
      <c r="A212" s="39">
        <v>43550</v>
      </c>
      <c r="B212" s="10" t="s">
        <v>28</v>
      </c>
      <c r="C212">
        <f>'Index CPR'!C212</f>
        <v>11375.2</v>
      </c>
      <c r="D212" s="17">
        <f>'Index CPR'!D212</f>
        <v>11496.75</v>
      </c>
      <c r="E212" s="17">
        <f>'Index CPR'!E212</f>
        <v>11352.45</v>
      </c>
      <c r="F212" s="17">
        <f>'Index CPR'!F212</f>
        <v>11483.25</v>
      </c>
      <c r="G212">
        <f t="shared" si="572"/>
        <v>11247.25</v>
      </c>
      <c r="H212">
        <f t="shared" si="573"/>
        <v>11299.85</v>
      </c>
      <c r="I212">
        <f t="shared" si="574"/>
        <v>11391.55</v>
      </c>
      <c r="J212">
        <f t="shared" si="575"/>
        <v>11444.15</v>
      </c>
      <c r="K212">
        <f t="shared" si="576"/>
        <v>11535.849999999999</v>
      </c>
      <c r="L212">
        <f t="shared" si="577"/>
        <v>11588.449999999999</v>
      </c>
      <c r="M212" s="2">
        <f t="shared" si="578"/>
        <v>11680.149999999998</v>
      </c>
      <c r="N212">
        <f>'Index CPR'!N212</f>
        <v>29300.400000000001</v>
      </c>
      <c r="O212">
        <f>'Index CPR'!O212</f>
        <v>29950.15</v>
      </c>
      <c r="P212">
        <f>'Index CPR'!P212</f>
        <v>29278.5</v>
      </c>
      <c r="Q212">
        <f>'Index CPR'!Q212</f>
        <v>29882.15</v>
      </c>
      <c r="R212">
        <f t="shared" si="579"/>
        <v>28785.4</v>
      </c>
      <c r="S212">
        <f t="shared" si="580"/>
        <v>29031.95</v>
      </c>
      <c r="T212">
        <f t="shared" si="581"/>
        <v>29457.050000000003</v>
      </c>
      <c r="U212">
        <f t="shared" si="582"/>
        <v>29703.600000000002</v>
      </c>
      <c r="V212">
        <f t="shared" si="583"/>
        <v>30128.700000000004</v>
      </c>
      <c r="W212">
        <f t="shared" si="584"/>
        <v>30375.250000000004</v>
      </c>
      <c r="X212" s="2">
        <f t="shared" si="585"/>
        <v>30800.350000000006</v>
      </c>
    </row>
    <row r="213" spans="1:24" x14ac:dyDescent="0.3">
      <c r="A213" s="39">
        <v>43551</v>
      </c>
      <c r="B213" s="10" t="s">
        <v>29</v>
      </c>
      <c r="C213">
        <f>'Index CPR'!C213</f>
        <v>11531.45</v>
      </c>
      <c r="D213" s="17">
        <f>'Index CPR'!D213</f>
        <v>11546.2</v>
      </c>
      <c r="E213" s="17">
        <f>'Index CPR'!E213</f>
        <v>11413</v>
      </c>
      <c r="F213" s="17">
        <f>'Index CPR'!F213</f>
        <v>11445.05</v>
      </c>
      <c r="G213">
        <f t="shared" si="572"/>
        <v>11256.766666666666</v>
      </c>
      <c r="H213">
        <f t="shared" si="573"/>
        <v>11334.883333333333</v>
      </c>
      <c r="I213">
        <f t="shared" si="574"/>
        <v>11389.966666666667</v>
      </c>
      <c r="J213">
        <f t="shared" si="575"/>
        <v>11468.083333333334</v>
      </c>
      <c r="K213">
        <f t="shared" si="576"/>
        <v>11523.166666666668</v>
      </c>
      <c r="L213">
        <f t="shared" si="577"/>
        <v>11601.283333333335</v>
      </c>
      <c r="M213" s="2">
        <f t="shared" si="578"/>
        <v>11656.366666666669</v>
      </c>
      <c r="N213">
        <f>'Index CPR'!N213</f>
        <v>30034.15</v>
      </c>
      <c r="O213">
        <f>'Index CPR'!O213</f>
        <v>30262.55</v>
      </c>
      <c r="P213">
        <f>'Index CPR'!P213</f>
        <v>29790.25</v>
      </c>
      <c r="Q213">
        <f>'Index CPR'!Q213</f>
        <v>30019.8</v>
      </c>
      <c r="R213">
        <f t="shared" si="579"/>
        <v>29313.550000000003</v>
      </c>
      <c r="S213">
        <f t="shared" si="580"/>
        <v>29551.9</v>
      </c>
      <c r="T213">
        <f t="shared" si="581"/>
        <v>29785.850000000002</v>
      </c>
      <c r="U213">
        <f t="shared" si="582"/>
        <v>30024.2</v>
      </c>
      <c r="V213">
        <f t="shared" si="583"/>
        <v>30258.15</v>
      </c>
      <c r="W213">
        <f t="shared" si="584"/>
        <v>30496.5</v>
      </c>
      <c r="X213" s="2">
        <f t="shared" si="585"/>
        <v>30730.45</v>
      </c>
    </row>
    <row r="214" spans="1:24" x14ac:dyDescent="0.3">
      <c r="A214" s="39">
        <v>43552</v>
      </c>
      <c r="B214" s="10" t="s">
        <v>30</v>
      </c>
      <c r="C214">
        <f>'Index CPR'!C214</f>
        <v>11463.65</v>
      </c>
      <c r="D214" s="17">
        <f>'Index CPR'!D214</f>
        <v>11588.5</v>
      </c>
      <c r="E214" s="17">
        <f>'Index CPR'!E214</f>
        <v>11452.45</v>
      </c>
      <c r="F214" s="17">
        <f>'Index CPR'!F214</f>
        <v>11570</v>
      </c>
      <c r="G214">
        <f t="shared" si="572"/>
        <v>11349.416666666664</v>
      </c>
      <c r="H214">
        <f t="shared" si="573"/>
        <v>11400.933333333332</v>
      </c>
      <c r="I214">
        <f t="shared" si="574"/>
        <v>11485.466666666664</v>
      </c>
      <c r="J214">
        <f t="shared" si="575"/>
        <v>11536.983333333332</v>
      </c>
      <c r="K214">
        <f t="shared" si="576"/>
        <v>11621.516666666663</v>
      </c>
      <c r="L214">
        <f t="shared" si="577"/>
        <v>11673.033333333331</v>
      </c>
      <c r="M214" s="2">
        <f t="shared" si="578"/>
        <v>11757.566666666662</v>
      </c>
      <c r="N214">
        <f>'Index CPR'!N214</f>
        <v>30064.799999999999</v>
      </c>
      <c r="O214">
        <f>'Index CPR'!O214</f>
        <v>30496.05</v>
      </c>
      <c r="P214">
        <f>'Index CPR'!P214</f>
        <v>29969.1</v>
      </c>
      <c r="Q214">
        <f>'Index CPR'!Q214</f>
        <v>30420.55</v>
      </c>
      <c r="R214">
        <f t="shared" si="579"/>
        <v>29567.466666666667</v>
      </c>
      <c r="S214">
        <f t="shared" si="580"/>
        <v>29768.283333333333</v>
      </c>
      <c r="T214">
        <f t="shared" si="581"/>
        <v>30094.416666666668</v>
      </c>
      <c r="U214">
        <f t="shared" si="582"/>
        <v>30295.233333333334</v>
      </c>
      <c r="V214">
        <f t="shared" si="583"/>
        <v>30621.366666666669</v>
      </c>
      <c r="W214">
        <f t="shared" si="584"/>
        <v>30822.183333333334</v>
      </c>
      <c r="X214" s="2">
        <f t="shared" si="585"/>
        <v>31148.316666666669</v>
      </c>
    </row>
    <row r="215" spans="1:24" x14ac:dyDescent="0.3">
      <c r="A215" s="39">
        <v>43553</v>
      </c>
      <c r="B215" s="10" t="s">
        <v>26</v>
      </c>
      <c r="C215">
        <f>'Index CPR'!C215</f>
        <v>11625.45</v>
      </c>
      <c r="D215" s="17">
        <f>'Index CPR'!D215</f>
        <v>11630.35</v>
      </c>
      <c r="E215" s="17">
        <f>'Index CPR'!E215</f>
        <v>11570.15</v>
      </c>
      <c r="F215" s="17">
        <f>'Index CPR'!F215</f>
        <v>11623.9</v>
      </c>
      <c r="G215">
        <f t="shared" si="572"/>
        <v>11525.716666666665</v>
      </c>
      <c r="H215">
        <f t="shared" si="573"/>
        <v>11547.933333333332</v>
      </c>
      <c r="I215">
        <f t="shared" si="574"/>
        <v>11585.916666666666</v>
      </c>
      <c r="J215">
        <f t="shared" si="575"/>
        <v>11608.133333333333</v>
      </c>
      <c r="K215">
        <f t="shared" si="576"/>
        <v>11646.116666666667</v>
      </c>
      <c r="L215">
        <f t="shared" si="577"/>
        <v>11668.333333333334</v>
      </c>
      <c r="M215" s="2">
        <f t="shared" si="578"/>
        <v>11706.316666666668</v>
      </c>
      <c r="N215">
        <f>'Index CPR'!N215</f>
        <v>30480.35</v>
      </c>
      <c r="O215">
        <f>'Index CPR'!O215</f>
        <v>30499.15</v>
      </c>
      <c r="P215">
        <f>'Index CPR'!P215</f>
        <v>30235.9</v>
      </c>
      <c r="Q215">
        <f>'Index CPR'!Q215</f>
        <v>30426.799999999999</v>
      </c>
      <c r="R215">
        <f t="shared" si="579"/>
        <v>30012.166666666672</v>
      </c>
      <c r="S215">
        <f t="shared" si="580"/>
        <v>30124.033333333336</v>
      </c>
      <c r="T215">
        <f t="shared" si="581"/>
        <v>30275.416666666672</v>
      </c>
      <c r="U215">
        <f t="shared" si="582"/>
        <v>30387.283333333336</v>
      </c>
      <c r="V215">
        <f t="shared" si="583"/>
        <v>30538.666666666672</v>
      </c>
      <c r="W215">
        <f t="shared" si="584"/>
        <v>30650.533333333336</v>
      </c>
      <c r="X215" s="2">
        <f t="shared" si="585"/>
        <v>30801.916666666672</v>
      </c>
    </row>
    <row r="216" spans="1:24" x14ac:dyDescent="0.3">
      <c r="A216" s="39">
        <v>43556</v>
      </c>
      <c r="B216" s="10" t="s">
        <v>27</v>
      </c>
      <c r="C216">
        <f>'Index CPR'!C216</f>
        <v>11665.2</v>
      </c>
      <c r="D216" s="17">
        <f>'Index CPR'!D216</f>
        <v>11738.1</v>
      </c>
      <c r="E216" s="17">
        <f>'Index CPR'!E216</f>
        <v>11644.75</v>
      </c>
      <c r="F216" s="17">
        <f>'Index CPR'!F216</f>
        <v>11669.15</v>
      </c>
      <c r="G216">
        <f t="shared" si="572"/>
        <v>11536.55</v>
      </c>
      <c r="H216">
        <f t="shared" si="573"/>
        <v>11590.65</v>
      </c>
      <c r="I216">
        <f t="shared" si="574"/>
        <v>11629.9</v>
      </c>
      <c r="J216">
        <f t="shared" si="575"/>
        <v>11684</v>
      </c>
      <c r="K216">
        <f t="shared" si="576"/>
        <v>11723.25</v>
      </c>
      <c r="L216">
        <f t="shared" si="577"/>
        <v>11777.35</v>
      </c>
      <c r="M216" s="2">
        <f t="shared" si="578"/>
        <v>11816.6</v>
      </c>
      <c r="N216">
        <f>'Index CPR'!N216</f>
        <v>30537.599999999999</v>
      </c>
      <c r="O216">
        <f>'Index CPR'!O216</f>
        <v>30648.1</v>
      </c>
      <c r="P216">
        <f>'Index CPR'!P216</f>
        <v>30218.35</v>
      </c>
      <c r="Q216">
        <f>'Index CPR'!Q216</f>
        <v>30326.5</v>
      </c>
      <c r="R216">
        <f t="shared" si="579"/>
        <v>29717.449999999997</v>
      </c>
      <c r="S216">
        <f t="shared" si="580"/>
        <v>29967.899999999998</v>
      </c>
      <c r="T216">
        <f t="shared" si="581"/>
        <v>30147.199999999997</v>
      </c>
      <c r="U216">
        <f t="shared" si="582"/>
        <v>30397.649999999998</v>
      </c>
      <c r="V216">
        <f t="shared" si="583"/>
        <v>30576.949999999997</v>
      </c>
      <c r="W216">
        <f t="shared" si="584"/>
        <v>30827.399999999998</v>
      </c>
      <c r="X216" s="2">
        <f t="shared" si="585"/>
        <v>31006.699999999997</v>
      </c>
    </row>
    <row r="217" spans="1:24" x14ac:dyDescent="0.3">
      <c r="A217" s="39">
        <v>43557</v>
      </c>
      <c r="B217" s="10" t="s">
        <v>28</v>
      </c>
      <c r="C217">
        <f>'Index CPR'!C217</f>
        <v>11711.55</v>
      </c>
      <c r="D217" s="17">
        <f>'Index CPR'!D217</f>
        <v>11729.35</v>
      </c>
      <c r="E217" s="17">
        <f>'Index CPR'!E217</f>
        <v>11655.85</v>
      </c>
      <c r="F217" s="17">
        <f>'Index CPR'!F217</f>
        <v>11713.2</v>
      </c>
      <c r="G217">
        <f t="shared" si="572"/>
        <v>11596.083333333334</v>
      </c>
      <c r="H217">
        <f t="shared" si="573"/>
        <v>11625.966666666667</v>
      </c>
      <c r="I217">
        <f t="shared" si="574"/>
        <v>11669.583333333334</v>
      </c>
      <c r="J217">
        <f t="shared" si="575"/>
        <v>11699.466666666667</v>
      </c>
      <c r="K217">
        <f t="shared" si="576"/>
        <v>11743.083333333334</v>
      </c>
      <c r="L217">
        <f t="shared" si="577"/>
        <v>11772.966666666667</v>
      </c>
      <c r="M217" s="2">
        <f t="shared" si="578"/>
        <v>11816.583333333334</v>
      </c>
      <c r="N217">
        <f>'Index CPR'!N217</f>
        <v>30450.1</v>
      </c>
      <c r="O217">
        <f>'Index CPR'!O217</f>
        <v>30452.9</v>
      </c>
      <c r="P217">
        <f>'Index CPR'!P217</f>
        <v>30155.85</v>
      </c>
      <c r="Q217">
        <f>'Index CPR'!Q217</f>
        <v>30354.25</v>
      </c>
      <c r="R217">
        <f t="shared" si="579"/>
        <v>29892.049999999996</v>
      </c>
      <c r="S217">
        <f t="shared" si="580"/>
        <v>30023.949999999997</v>
      </c>
      <c r="T217">
        <f t="shared" si="581"/>
        <v>30189.1</v>
      </c>
      <c r="U217">
        <f t="shared" si="582"/>
        <v>30321</v>
      </c>
      <c r="V217">
        <f t="shared" si="583"/>
        <v>30486.15</v>
      </c>
      <c r="W217">
        <f t="shared" si="584"/>
        <v>30618.050000000003</v>
      </c>
      <c r="X217" s="2">
        <f t="shared" si="585"/>
        <v>30783.200000000004</v>
      </c>
    </row>
    <row r="218" spans="1:24" x14ac:dyDescent="0.3">
      <c r="A218" s="39">
        <v>43558</v>
      </c>
      <c r="B218" s="10" t="s">
        <v>29</v>
      </c>
      <c r="C218">
        <f>'Index CPR'!C218</f>
        <v>11735.3</v>
      </c>
      <c r="D218" s="17">
        <f>'Index CPR'!D218</f>
        <v>11761</v>
      </c>
      <c r="E218" s="17">
        <f>'Index CPR'!E218</f>
        <v>11629.15</v>
      </c>
      <c r="F218" s="17">
        <f>'Index CPR'!F218</f>
        <v>11643.95</v>
      </c>
      <c r="G218">
        <f t="shared" si="572"/>
        <v>11463.216666666669</v>
      </c>
      <c r="H218">
        <f t="shared" si="573"/>
        <v>11546.183333333334</v>
      </c>
      <c r="I218">
        <f t="shared" si="574"/>
        <v>11595.066666666669</v>
      </c>
      <c r="J218">
        <f t="shared" si="575"/>
        <v>11678.033333333335</v>
      </c>
      <c r="K218">
        <f t="shared" si="576"/>
        <v>11726.91666666667</v>
      </c>
      <c r="L218">
        <f t="shared" si="577"/>
        <v>11809.883333333335</v>
      </c>
      <c r="M218" s="2">
        <f t="shared" si="578"/>
        <v>11858.76666666667</v>
      </c>
      <c r="N218">
        <f>'Index CPR'!N218</f>
        <v>30440.85</v>
      </c>
      <c r="O218">
        <f>'Index CPR'!O218</f>
        <v>30602.55</v>
      </c>
      <c r="P218">
        <f>'Index CPR'!P218</f>
        <v>30036.25</v>
      </c>
      <c r="Q218">
        <f>'Index CPR'!Q218</f>
        <v>30093.3</v>
      </c>
      <c r="R218">
        <f t="shared" si="579"/>
        <v>29319.216666666674</v>
      </c>
      <c r="S218">
        <f t="shared" si="580"/>
        <v>29677.733333333337</v>
      </c>
      <c r="T218">
        <f t="shared" si="581"/>
        <v>29885.516666666674</v>
      </c>
      <c r="U218">
        <f t="shared" si="582"/>
        <v>30244.033333333336</v>
      </c>
      <c r="V218">
        <f t="shared" si="583"/>
        <v>30451.816666666673</v>
      </c>
      <c r="W218">
        <f t="shared" si="584"/>
        <v>30810.333333333336</v>
      </c>
      <c r="X218" s="2">
        <f t="shared" si="585"/>
        <v>31018.116666666672</v>
      </c>
    </row>
    <row r="219" spans="1:24" x14ac:dyDescent="0.3">
      <c r="A219" s="39">
        <v>43559</v>
      </c>
      <c r="B219" s="10" t="s">
        <v>30</v>
      </c>
      <c r="C219">
        <f>'Index CPR'!C219</f>
        <v>11660.2</v>
      </c>
      <c r="D219" s="17">
        <f>'Index CPR'!D219</f>
        <v>11662.55</v>
      </c>
      <c r="E219" s="17">
        <f>'Index CPR'!E219</f>
        <v>11559.2</v>
      </c>
      <c r="F219" s="17">
        <f>'Index CPR'!F219</f>
        <v>11598</v>
      </c>
      <c r="G219">
        <f t="shared" si="572"/>
        <v>11447.26666666667</v>
      </c>
      <c r="H219">
        <f t="shared" si="573"/>
        <v>11503.233333333335</v>
      </c>
      <c r="I219">
        <f t="shared" si="574"/>
        <v>11550.616666666669</v>
      </c>
      <c r="J219">
        <f t="shared" si="575"/>
        <v>11606.583333333334</v>
      </c>
      <c r="K219">
        <f t="shared" si="576"/>
        <v>11653.966666666667</v>
      </c>
      <c r="L219">
        <f t="shared" si="577"/>
        <v>11709.933333333332</v>
      </c>
      <c r="M219" s="2">
        <f t="shared" si="578"/>
        <v>11757.316666666666</v>
      </c>
      <c r="N219">
        <f>'Index CPR'!N219</f>
        <v>30147.3</v>
      </c>
      <c r="O219">
        <f>'Index CPR'!O219</f>
        <v>30245.7</v>
      </c>
      <c r="P219">
        <f>'Index CPR'!P219</f>
        <v>29809.9</v>
      </c>
      <c r="Q219">
        <f>'Index CPR'!Q219</f>
        <v>29904.9</v>
      </c>
      <c r="R219">
        <f t="shared" si="579"/>
        <v>29292.166666666664</v>
      </c>
      <c r="S219">
        <f t="shared" si="580"/>
        <v>29551.033333333333</v>
      </c>
      <c r="T219">
        <f t="shared" si="581"/>
        <v>29727.966666666664</v>
      </c>
      <c r="U219">
        <f t="shared" si="582"/>
        <v>29986.833333333332</v>
      </c>
      <c r="V219">
        <f t="shared" si="583"/>
        <v>30163.766666666663</v>
      </c>
      <c r="W219">
        <f t="shared" si="584"/>
        <v>30422.633333333331</v>
      </c>
      <c r="X219" s="2">
        <f t="shared" si="585"/>
        <v>30599.566666666662</v>
      </c>
    </row>
    <row r="220" spans="1:24" x14ac:dyDescent="0.3">
      <c r="A220" s="39">
        <v>43560</v>
      </c>
      <c r="B220" s="10" t="s">
        <v>26</v>
      </c>
      <c r="C220">
        <f>'Index CPR'!C220</f>
        <v>11638.4</v>
      </c>
      <c r="D220" s="17">
        <f>'Index CPR'!D220</f>
        <v>11689.65</v>
      </c>
      <c r="E220" s="17">
        <f>'Index CPR'!E220</f>
        <v>11609.5</v>
      </c>
      <c r="F220" s="17">
        <f>'Index CPR'!F220</f>
        <v>11665.95</v>
      </c>
      <c r="G220">
        <f t="shared" si="572"/>
        <v>11540.26666666667</v>
      </c>
      <c r="H220">
        <f t="shared" si="573"/>
        <v>11574.883333333335</v>
      </c>
      <c r="I220">
        <f t="shared" si="574"/>
        <v>11620.41666666667</v>
      </c>
      <c r="J220">
        <f t="shared" si="575"/>
        <v>11655.033333333335</v>
      </c>
      <c r="K220">
        <f t="shared" si="576"/>
        <v>11700.566666666669</v>
      </c>
      <c r="L220">
        <f t="shared" si="577"/>
        <v>11735.183333333334</v>
      </c>
      <c r="M220" s="2">
        <f t="shared" si="578"/>
        <v>11780.716666666669</v>
      </c>
      <c r="N220">
        <f>'Index CPR'!N220</f>
        <v>30002.85</v>
      </c>
      <c r="O220">
        <f>'Index CPR'!O220</f>
        <v>30174</v>
      </c>
      <c r="P220">
        <f>'Index CPR'!P220</f>
        <v>29850</v>
      </c>
      <c r="Q220">
        <f>'Index CPR'!Q220</f>
        <v>30084.65</v>
      </c>
      <c r="R220">
        <f t="shared" si="579"/>
        <v>29574.433333333327</v>
      </c>
      <c r="S220">
        <f t="shared" si="580"/>
        <v>29712.216666666664</v>
      </c>
      <c r="T220">
        <f t="shared" si="581"/>
        <v>29898.433333333327</v>
      </c>
      <c r="U220">
        <f t="shared" si="582"/>
        <v>30036.216666666664</v>
      </c>
      <c r="V220">
        <f t="shared" si="583"/>
        <v>30222.433333333327</v>
      </c>
      <c r="W220">
        <f t="shared" si="584"/>
        <v>30360.216666666664</v>
      </c>
      <c r="X220" s="2">
        <f t="shared" si="585"/>
        <v>30546.433333333327</v>
      </c>
    </row>
    <row r="221" spans="1:24" x14ac:dyDescent="0.3">
      <c r="A221" s="39">
        <v>43563</v>
      </c>
      <c r="B221" s="10" t="s">
        <v>27</v>
      </c>
      <c r="C221">
        <f>'Index CPR'!C221</f>
        <v>11704.35</v>
      </c>
      <c r="D221" s="17">
        <f>'Index CPR'!D221</f>
        <v>11710.3</v>
      </c>
      <c r="E221" s="17">
        <f>'Index CPR'!E221</f>
        <v>11549.1</v>
      </c>
      <c r="F221" s="17">
        <f>'Index CPR'!F221</f>
        <v>11604.5</v>
      </c>
      <c r="G221">
        <f t="shared" si="572"/>
        <v>11371.100000000004</v>
      </c>
      <c r="H221">
        <f t="shared" si="573"/>
        <v>11460.100000000002</v>
      </c>
      <c r="I221">
        <f t="shared" si="574"/>
        <v>11532.300000000003</v>
      </c>
      <c r="J221">
        <f t="shared" si="575"/>
        <v>11621.300000000001</v>
      </c>
      <c r="K221">
        <f t="shared" si="576"/>
        <v>11693.500000000002</v>
      </c>
      <c r="L221">
        <f t="shared" si="577"/>
        <v>11782.5</v>
      </c>
      <c r="M221" s="2">
        <f t="shared" si="578"/>
        <v>11854.7</v>
      </c>
      <c r="N221">
        <f>'Index CPR'!N221</f>
        <v>30201.5</v>
      </c>
      <c r="O221">
        <f>'Index CPR'!O221</f>
        <v>30232.05</v>
      </c>
      <c r="P221">
        <f>'Index CPR'!P221</f>
        <v>29716.6</v>
      </c>
      <c r="Q221">
        <f>'Index CPR'!Q221</f>
        <v>29845.3</v>
      </c>
      <c r="R221">
        <f t="shared" si="579"/>
        <v>29115.133333333331</v>
      </c>
      <c r="S221">
        <f t="shared" si="580"/>
        <v>29415.866666666665</v>
      </c>
      <c r="T221">
        <f t="shared" si="581"/>
        <v>29630.583333333332</v>
      </c>
      <c r="U221">
        <f t="shared" si="582"/>
        <v>29931.316666666666</v>
      </c>
      <c r="V221">
        <f t="shared" si="583"/>
        <v>30146.033333333333</v>
      </c>
      <c r="W221">
        <f t="shared" si="584"/>
        <v>30446.766666666666</v>
      </c>
      <c r="X221" s="2">
        <f t="shared" si="585"/>
        <v>30661.483333333334</v>
      </c>
    </row>
    <row r="222" spans="1:24" x14ac:dyDescent="0.3">
      <c r="A222" s="39">
        <v>43564</v>
      </c>
      <c r="B222" s="10" t="s">
        <v>28</v>
      </c>
      <c r="C222">
        <f>'Index CPR'!C222</f>
        <v>11612.05</v>
      </c>
      <c r="D222" s="17">
        <f>'Index CPR'!D222</f>
        <v>11683.9</v>
      </c>
      <c r="E222" s="17">
        <f>'Index CPR'!E222</f>
        <v>11569.7</v>
      </c>
      <c r="F222" s="17">
        <f>'Index CPR'!F222</f>
        <v>11671.95</v>
      </c>
      <c r="G222">
        <f t="shared" si="572"/>
        <v>11485.600000000002</v>
      </c>
      <c r="H222">
        <f t="shared" si="573"/>
        <v>11527.650000000001</v>
      </c>
      <c r="I222">
        <f t="shared" si="574"/>
        <v>11599.800000000001</v>
      </c>
      <c r="J222">
        <f t="shared" si="575"/>
        <v>11641.85</v>
      </c>
      <c r="K222">
        <f t="shared" si="576"/>
        <v>11714</v>
      </c>
      <c r="L222">
        <f t="shared" si="577"/>
        <v>11756.05</v>
      </c>
      <c r="M222" s="2">
        <f t="shared" si="578"/>
        <v>11828.199999999999</v>
      </c>
      <c r="N222">
        <f>'Index CPR'!N222</f>
        <v>29901.5</v>
      </c>
      <c r="O222">
        <f>'Index CPR'!O222</f>
        <v>30165.05</v>
      </c>
      <c r="P222">
        <f>'Index CPR'!P222</f>
        <v>29703.55</v>
      </c>
      <c r="Q222">
        <f>'Index CPR'!Q222</f>
        <v>30113.85</v>
      </c>
      <c r="R222">
        <f t="shared" si="579"/>
        <v>29361.749999999996</v>
      </c>
      <c r="S222">
        <f t="shared" si="580"/>
        <v>29532.649999999998</v>
      </c>
      <c r="T222">
        <f t="shared" si="581"/>
        <v>29823.249999999996</v>
      </c>
      <c r="U222">
        <f t="shared" si="582"/>
        <v>29994.149999999998</v>
      </c>
      <c r="V222">
        <f t="shared" si="583"/>
        <v>30284.749999999996</v>
      </c>
      <c r="W222">
        <f t="shared" si="584"/>
        <v>30455.649999999998</v>
      </c>
      <c r="X222" s="2">
        <f t="shared" si="585"/>
        <v>30746.249999999996</v>
      </c>
    </row>
    <row r="223" spans="1:24" x14ac:dyDescent="0.3">
      <c r="A223" s="39">
        <v>43565</v>
      </c>
      <c r="B223" s="10" t="s">
        <v>29</v>
      </c>
      <c r="C223">
        <f>'Index CPR'!C223</f>
        <v>11646.85</v>
      </c>
      <c r="D223" s="17">
        <f>'Index CPR'!D223</f>
        <v>11680.05</v>
      </c>
      <c r="E223" s="17">
        <f>'Index CPR'!E223</f>
        <v>11571.75</v>
      </c>
      <c r="F223" s="17">
        <f>'Index CPR'!F223</f>
        <v>11584.3</v>
      </c>
      <c r="G223">
        <f t="shared" si="572"/>
        <v>11435.716666666667</v>
      </c>
      <c r="H223">
        <f t="shared" si="573"/>
        <v>11503.733333333334</v>
      </c>
      <c r="I223">
        <f t="shared" si="574"/>
        <v>11544.016666666666</v>
      </c>
      <c r="J223">
        <f t="shared" si="575"/>
        <v>11612.033333333333</v>
      </c>
      <c r="K223">
        <f t="shared" si="576"/>
        <v>11652.316666666666</v>
      </c>
      <c r="L223">
        <f t="shared" si="577"/>
        <v>11720.333333333332</v>
      </c>
      <c r="M223" s="2">
        <f t="shared" si="578"/>
        <v>11760.616666666665</v>
      </c>
      <c r="N223">
        <f>'Index CPR'!N223</f>
        <v>29916.6</v>
      </c>
      <c r="O223">
        <f>'Index CPR'!O223</f>
        <v>30155.75</v>
      </c>
      <c r="P223">
        <f>'Index CPR'!P223</f>
        <v>29768.1</v>
      </c>
      <c r="Q223">
        <f>'Index CPR'!Q223</f>
        <v>29803.5</v>
      </c>
      <c r="R223">
        <f t="shared" si="579"/>
        <v>29274.833333333336</v>
      </c>
      <c r="S223">
        <f t="shared" si="580"/>
        <v>29521.466666666667</v>
      </c>
      <c r="T223">
        <f t="shared" si="581"/>
        <v>29662.483333333337</v>
      </c>
      <c r="U223">
        <f t="shared" si="582"/>
        <v>29909.116666666669</v>
      </c>
      <c r="V223">
        <f t="shared" si="583"/>
        <v>30050.133333333339</v>
      </c>
      <c r="W223">
        <f t="shared" si="584"/>
        <v>30296.76666666667</v>
      </c>
      <c r="X223" s="2">
        <f t="shared" si="585"/>
        <v>30437.78333333334</v>
      </c>
    </row>
    <row r="224" spans="1:24" x14ac:dyDescent="0.3">
      <c r="A224" s="39">
        <v>43566</v>
      </c>
      <c r="B224" s="10" t="s">
        <v>30</v>
      </c>
      <c r="C224">
        <f>'Index CPR'!C224</f>
        <v>11592.55</v>
      </c>
      <c r="D224" s="17">
        <f>'Index CPR'!D224</f>
        <v>11606.7</v>
      </c>
      <c r="E224" s="17">
        <f>'Index CPR'!E224</f>
        <v>11550.55</v>
      </c>
      <c r="F224" s="17">
        <f>'Index CPR'!F224</f>
        <v>11596.7</v>
      </c>
      <c r="G224">
        <f t="shared" si="572"/>
        <v>11506.449999999997</v>
      </c>
      <c r="H224">
        <f t="shared" si="573"/>
        <v>11528.499999999998</v>
      </c>
      <c r="I224">
        <f t="shared" si="574"/>
        <v>11562.599999999999</v>
      </c>
      <c r="J224">
        <f t="shared" si="575"/>
        <v>11584.65</v>
      </c>
      <c r="K224">
        <f t="shared" si="576"/>
        <v>11618.75</v>
      </c>
      <c r="L224">
        <f t="shared" si="577"/>
        <v>11640.800000000001</v>
      </c>
      <c r="M224" s="2">
        <f t="shared" si="578"/>
        <v>11674.900000000001</v>
      </c>
      <c r="N224">
        <f>'Index CPR'!N224</f>
        <v>29841.85</v>
      </c>
      <c r="O224">
        <f>'Index CPR'!O224</f>
        <v>29852.25</v>
      </c>
      <c r="P224">
        <f>'Index CPR'!P224</f>
        <v>29640.25</v>
      </c>
      <c r="Q224">
        <f>'Index CPR'!Q224</f>
        <v>29786.1</v>
      </c>
      <c r="R224">
        <f t="shared" si="579"/>
        <v>29454.816666666673</v>
      </c>
      <c r="S224">
        <f t="shared" si="580"/>
        <v>29547.533333333336</v>
      </c>
      <c r="T224">
        <f t="shared" si="581"/>
        <v>29666.816666666673</v>
      </c>
      <c r="U224">
        <f t="shared" si="582"/>
        <v>29759.533333333336</v>
      </c>
      <c r="V224">
        <f t="shared" si="583"/>
        <v>29878.816666666673</v>
      </c>
      <c r="W224">
        <f t="shared" si="584"/>
        <v>29971.533333333336</v>
      </c>
      <c r="X224" s="2">
        <f t="shared" si="585"/>
        <v>30090.816666666673</v>
      </c>
    </row>
    <row r="225" spans="1:24" x14ac:dyDescent="0.3">
      <c r="A225" s="39">
        <v>43567</v>
      </c>
      <c r="B225" s="10" t="s">
        <v>26</v>
      </c>
      <c r="C225">
        <f>'Index CPR'!C225</f>
        <v>11612.85</v>
      </c>
      <c r="D225" s="17">
        <f>'Index CPR'!D225</f>
        <v>11657.35</v>
      </c>
      <c r="E225" s="17">
        <f>'Index CPR'!E225</f>
        <v>11578.8</v>
      </c>
      <c r="F225" s="17">
        <f>'Index CPR'!F225</f>
        <v>11643.45</v>
      </c>
      <c r="G225">
        <f t="shared" ref="G225:G227" si="586">E225-2*(D225-J225)</f>
        <v>11517.166666666668</v>
      </c>
      <c r="H225">
        <f t="shared" ref="H225:H227" si="587">J225-(D225-E225)</f>
        <v>11547.983333333334</v>
      </c>
      <c r="I225">
        <f t="shared" ref="I225:I227" si="588">(2*J225)-D225</f>
        <v>11595.716666666669</v>
      </c>
      <c r="J225">
        <f t="shared" ref="J225:J227" si="589">SUM(D225:F225)/3</f>
        <v>11626.533333333335</v>
      </c>
      <c r="K225">
        <f t="shared" ref="K225:K227" si="590">(2*J225)-E225</f>
        <v>11674.26666666667</v>
      </c>
      <c r="L225">
        <f t="shared" ref="L225:L227" si="591">J225+(D225-E225)</f>
        <v>11705.083333333336</v>
      </c>
      <c r="M225" s="2">
        <f t="shared" ref="M225:M227" si="592">D225+2*(J225-E225)</f>
        <v>11752.816666666671</v>
      </c>
      <c r="N225">
        <f>'Index CPR'!N225</f>
        <v>29780.55</v>
      </c>
      <c r="O225">
        <f>'Index CPR'!O225</f>
        <v>30000.95</v>
      </c>
      <c r="P225">
        <f>'Index CPR'!P225</f>
        <v>29707</v>
      </c>
      <c r="Q225">
        <f>'Index CPR'!Q225</f>
        <v>29938.55</v>
      </c>
      <c r="R225">
        <f t="shared" si="579"/>
        <v>29469.433333333334</v>
      </c>
      <c r="S225">
        <f t="shared" si="580"/>
        <v>29588.216666666667</v>
      </c>
      <c r="T225">
        <f t="shared" si="581"/>
        <v>29763.383333333335</v>
      </c>
      <c r="U225">
        <f t="shared" si="582"/>
        <v>29882.166666666668</v>
      </c>
      <c r="V225">
        <f t="shared" si="583"/>
        <v>30057.333333333336</v>
      </c>
      <c r="W225">
        <f t="shared" si="584"/>
        <v>30176.116666666669</v>
      </c>
      <c r="X225" s="2">
        <f t="shared" si="585"/>
        <v>30351.283333333336</v>
      </c>
    </row>
    <row r="226" spans="1:24" x14ac:dyDescent="0.3">
      <c r="A226" s="39">
        <v>43570</v>
      </c>
      <c r="B226" s="10" t="s">
        <v>27</v>
      </c>
      <c r="C226">
        <f>'Index CPR'!C226</f>
        <v>11667</v>
      </c>
      <c r="D226" s="17">
        <f>'Index CPR'!D226</f>
        <v>11704.6</v>
      </c>
      <c r="E226" s="17">
        <f>'Index CPR'!E226</f>
        <v>11648.25</v>
      </c>
      <c r="F226" s="17">
        <f>'Index CPR'!F226</f>
        <v>11690.35</v>
      </c>
      <c r="G226">
        <f t="shared" si="586"/>
        <v>11601.183333333331</v>
      </c>
      <c r="H226">
        <f t="shared" si="587"/>
        <v>11624.716666666665</v>
      </c>
      <c r="I226">
        <f t="shared" si="588"/>
        <v>11657.533333333331</v>
      </c>
      <c r="J226">
        <f t="shared" si="589"/>
        <v>11681.066666666666</v>
      </c>
      <c r="K226">
        <f t="shared" si="590"/>
        <v>11713.883333333331</v>
      </c>
      <c r="L226">
        <f t="shared" si="591"/>
        <v>11737.416666666666</v>
      </c>
      <c r="M226" s="2">
        <f t="shared" si="592"/>
        <v>11770.233333333332</v>
      </c>
      <c r="N226">
        <f>'Index CPR'!N226</f>
        <v>29983.5</v>
      </c>
      <c r="O226">
        <f>'Index CPR'!O226</f>
        <v>30163.1</v>
      </c>
      <c r="P226">
        <f>'Index CPR'!P226</f>
        <v>29919.1</v>
      </c>
      <c r="Q226">
        <f>'Index CPR'!Q226</f>
        <v>30104.25</v>
      </c>
      <c r="R226">
        <f t="shared" si="579"/>
        <v>29717.199999999997</v>
      </c>
      <c r="S226">
        <f t="shared" si="580"/>
        <v>29818.149999999998</v>
      </c>
      <c r="T226">
        <f t="shared" si="581"/>
        <v>29961.199999999997</v>
      </c>
      <c r="U226">
        <f t="shared" si="582"/>
        <v>30062.149999999998</v>
      </c>
      <c r="V226">
        <f t="shared" si="583"/>
        <v>30205.199999999997</v>
      </c>
      <c r="W226">
        <f t="shared" si="584"/>
        <v>30306.149999999998</v>
      </c>
      <c r="X226" s="2">
        <f t="shared" si="585"/>
        <v>30449.199999999997</v>
      </c>
    </row>
    <row r="227" spans="1:24" x14ac:dyDescent="0.3">
      <c r="A227" s="39">
        <v>43571</v>
      </c>
      <c r="B227" s="10" t="s">
        <v>28</v>
      </c>
      <c r="C227">
        <f>'Index CPR'!C227</f>
        <v>11736.2</v>
      </c>
      <c r="D227" s="17">
        <f>'Index CPR'!D227</f>
        <v>11810.95</v>
      </c>
      <c r="E227" s="17">
        <f>'Index CPR'!E227</f>
        <v>11731.55</v>
      </c>
      <c r="F227" s="17">
        <f>'Index CPR'!F227</f>
        <v>11787.15</v>
      </c>
      <c r="G227">
        <f t="shared" si="586"/>
        <v>11662.75</v>
      </c>
      <c r="H227">
        <f t="shared" si="587"/>
        <v>11697.15</v>
      </c>
      <c r="I227">
        <f t="shared" si="588"/>
        <v>11742.150000000001</v>
      </c>
      <c r="J227">
        <f t="shared" si="589"/>
        <v>11776.550000000001</v>
      </c>
      <c r="K227">
        <f t="shared" si="590"/>
        <v>11821.550000000003</v>
      </c>
      <c r="L227">
        <f t="shared" si="591"/>
        <v>11855.950000000003</v>
      </c>
      <c r="M227" s="2">
        <f t="shared" si="592"/>
        <v>11900.950000000004</v>
      </c>
      <c r="N227">
        <f>'Index CPR'!N227</f>
        <v>30236.25</v>
      </c>
      <c r="O227">
        <f>'Index CPR'!O227</f>
        <v>30590.95</v>
      </c>
      <c r="P227">
        <f>'Index CPR'!P227</f>
        <v>30228.2</v>
      </c>
      <c r="Q227">
        <f>'Index CPR'!Q227</f>
        <v>30531.35</v>
      </c>
      <c r="R227">
        <f t="shared" si="579"/>
        <v>29946.633333333335</v>
      </c>
      <c r="S227">
        <f t="shared" si="580"/>
        <v>30087.416666666668</v>
      </c>
      <c r="T227">
        <f t="shared" si="581"/>
        <v>30309.383333333335</v>
      </c>
      <c r="U227">
        <f t="shared" si="582"/>
        <v>30450.166666666668</v>
      </c>
      <c r="V227">
        <f t="shared" si="583"/>
        <v>30672.133333333335</v>
      </c>
      <c r="W227">
        <f t="shared" si="584"/>
        <v>30812.916666666668</v>
      </c>
      <c r="X227" s="2">
        <f t="shared" si="585"/>
        <v>31034.883333333335</v>
      </c>
    </row>
    <row r="228" spans="1:24" x14ac:dyDescent="0.3">
      <c r="A228" s="39">
        <v>43573</v>
      </c>
      <c r="B228" s="10" t="s">
        <v>30</v>
      </c>
      <c r="C228">
        <f>'Index CPR'!C228</f>
        <v>11856.15</v>
      </c>
      <c r="D228" s="17">
        <f>'Index CPR'!D228</f>
        <v>11856.15</v>
      </c>
      <c r="E228" s="17">
        <f>'Index CPR'!E228</f>
        <v>11738.5</v>
      </c>
      <c r="F228" s="17">
        <f>'Index CPR'!F228</f>
        <v>11752.8</v>
      </c>
      <c r="G228">
        <f t="shared" ref="G228:G233" si="593">E228-2*(D228-J228)</f>
        <v>11591.166666666664</v>
      </c>
      <c r="H228">
        <f t="shared" ref="H228:H233" si="594">J228-(D228-E228)</f>
        <v>11664.833333333332</v>
      </c>
      <c r="I228">
        <f t="shared" ref="I228:I233" si="595">(2*J228)-D228</f>
        <v>11708.816666666664</v>
      </c>
      <c r="J228">
        <f t="shared" ref="J228:J233" si="596">SUM(D228:F228)/3</f>
        <v>11782.483333333332</v>
      </c>
      <c r="K228">
        <f t="shared" ref="K228:K233" si="597">(2*J228)-E228</f>
        <v>11826.466666666664</v>
      </c>
      <c r="L228">
        <f t="shared" ref="L228:L233" si="598">J228+(D228-E228)</f>
        <v>11900.133333333331</v>
      </c>
      <c r="M228" s="2">
        <f t="shared" ref="M228:M233" si="599">D228+2*(J228-E228)</f>
        <v>11944.116666666663</v>
      </c>
      <c r="N228">
        <f>'Index CPR'!N228</f>
        <v>30656.5</v>
      </c>
      <c r="O228">
        <f>'Index CPR'!O228</f>
        <v>30669.8</v>
      </c>
      <c r="P228">
        <f>'Index CPR'!P228</f>
        <v>30142.2</v>
      </c>
      <c r="Q228">
        <f>'Index CPR'!Q228</f>
        <v>30223.4</v>
      </c>
      <c r="R228">
        <f t="shared" ref="R228:R233" si="600">P228-2*(O228-U228)</f>
        <v>29492.866666666665</v>
      </c>
      <c r="S228">
        <f t="shared" ref="S228:S233" si="601">U228-(O228-P228)</f>
        <v>29817.533333333333</v>
      </c>
      <c r="T228">
        <f t="shared" ref="T228:T233" si="602">(2*U228)-O228</f>
        <v>30020.466666666664</v>
      </c>
      <c r="U228">
        <f t="shared" ref="U228:U233" si="603">SUM(O228:Q228)/3</f>
        <v>30345.133333333331</v>
      </c>
      <c r="V228">
        <f t="shared" ref="V228:V233" si="604">(2*U228)-P228</f>
        <v>30548.066666666662</v>
      </c>
      <c r="W228">
        <f t="shared" ref="W228:W233" si="605">U228+(O228-P228)</f>
        <v>30872.73333333333</v>
      </c>
      <c r="X228" s="2">
        <f t="shared" ref="X228:X233" si="606">O228+2*(U228-P228)</f>
        <v>31075.666666666661</v>
      </c>
    </row>
    <row r="229" spans="1:24" x14ac:dyDescent="0.3">
      <c r="A229" s="39">
        <v>43577</v>
      </c>
      <c r="B229" s="10" t="s">
        <v>27</v>
      </c>
      <c r="C229">
        <f>'Index CPR'!C229</f>
        <v>11727.05</v>
      </c>
      <c r="D229" s="17">
        <f>'Index CPR'!D229</f>
        <v>11727.05</v>
      </c>
      <c r="E229" s="17">
        <f>'Index CPR'!E229</f>
        <v>11583.95</v>
      </c>
      <c r="F229" s="17">
        <f>'Index CPR'!F229</f>
        <v>11594.45</v>
      </c>
      <c r="G229">
        <f t="shared" si="593"/>
        <v>11400.150000000001</v>
      </c>
      <c r="H229">
        <f t="shared" si="594"/>
        <v>11492.050000000001</v>
      </c>
      <c r="I229">
        <f t="shared" si="595"/>
        <v>11543.25</v>
      </c>
      <c r="J229">
        <f t="shared" si="596"/>
        <v>11635.15</v>
      </c>
      <c r="K229">
        <f t="shared" si="597"/>
        <v>11686.349999999999</v>
      </c>
      <c r="L229">
        <f t="shared" si="598"/>
        <v>11778.249999999998</v>
      </c>
      <c r="M229" s="2">
        <f t="shared" si="599"/>
        <v>11829.449999999997</v>
      </c>
      <c r="N229">
        <f>'Index CPR'!N229</f>
        <v>30282.5</v>
      </c>
      <c r="O229">
        <f>'Index CPR'!O229</f>
        <v>30289.9</v>
      </c>
      <c r="P229">
        <f>'Index CPR'!P229</f>
        <v>29647.55</v>
      </c>
      <c r="Q229">
        <f>'Index CPR'!Q229</f>
        <v>29687.95</v>
      </c>
      <c r="R229">
        <f t="shared" si="600"/>
        <v>28818.016666666659</v>
      </c>
      <c r="S229">
        <f t="shared" si="601"/>
        <v>29232.783333333329</v>
      </c>
      <c r="T229">
        <f t="shared" si="602"/>
        <v>29460.366666666661</v>
      </c>
      <c r="U229">
        <f t="shared" si="603"/>
        <v>29875.133333333331</v>
      </c>
      <c r="V229">
        <f t="shared" si="604"/>
        <v>30102.716666666664</v>
      </c>
      <c r="W229">
        <f t="shared" si="605"/>
        <v>30517.483333333334</v>
      </c>
      <c r="X229" s="2">
        <f t="shared" si="606"/>
        <v>30745.066666666666</v>
      </c>
    </row>
    <row r="230" spans="1:24" x14ac:dyDescent="0.3">
      <c r="A230" s="39">
        <v>43578</v>
      </c>
      <c r="B230" s="10" t="s">
        <v>28</v>
      </c>
      <c r="C230">
        <f>'Index CPR'!C230</f>
        <v>11612.95</v>
      </c>
      <c r="D230" s="17">
        <f>'Index CPR'!D230</f>
        <v>11645.95</v>
      </c>
      <c r="E230" s="17">
        <f>'Index CPR'!E230</f>
        <v>11564.8</v>
      </c>
      <c r="F230" s="17">
        <f>'Index CPR'!F230</f>
        <v>11575.95</v>
      </c>
      <c r="G230">
        <f t="shared" si="593"/>
        <v>11464.033333333329</v>
      </c>
      <c r="H230">
        <f t="shared" si="594"/>
        <v>11514.416666666664</v>
      </c>
      <c r="I230">
        <f t="shared" si="595"/>
        <v>11545.183333333331</v>
      </c>
      <c r="J230">
        <f t="shared" si="596"/>
        <v>11595.566666666666</v>
      </c>
      <c r="K230">
        <f t="shared" si="597"/>
        <v>11626.333333333332</v>
      </c>
      <c r="L230">
        <f t="shared" si="598"/>
        <v>11676.716666666667</v>
      </c>
      <c r="M230" s="2">
        <f t="shared" si="599"/>
        <v>11707.483333333334</v>
      </c>
      <c r="N230">
        <f>'Index CPR'!N230</f>
        <v>29761.95</v>
      </c>
      <c r="O230">
        <f>'Index CPR'!O230</f>
        <v>29906.5</v>
      </c>
      <c r="P230">
        <f>'Index CPR'!P230</f>
        <v>29455.45</v>
      </c>
      <c r="Q230">
        <f>'Index CPR'!Q230</f>
        <v>29479.7</v>
      </c>
      <c r="R230">
        <f t="shared" si="600"/>
        <v>28870.216666666664</v>
      </c>
      <c r="S230">
        <f t="shared" si="601"/>
        <v>29162.833333333332</v>
      </c>
      <c r="T230">
        <f t="shared" si="602"/>
        <v>29321.266666666663</v>
      </c>
      <c r="U230">
        <f t="shared" si="603"/>
        <v>29613.883333333331</v>
      </c>
      <c r="V230">
        <f t="shared" si="604"/>
        <v>29772.316666666662</v>
      </c>
      <c r="W230">
        <f t="shared" si="605"/>
        <v>30064.933333333331</v>
      </c>
      <c r="X230" s="2">
        <f t="shared" si="606"/>
        <v>30223.366666666661</v>
      </c>
    </row>
    <row r="231" spans="1:24" x14ac:dyDescent="0.3">
      <c r="A231" s="39">
        <v>43579</v>
      </c>
      <c r="B231" s="10" t="s">
        <v>29</v>
      </c>
      <c r="C231">
        <f>'Index CPR'!C231</f>
        <v>11601.5</v>
      </c>
      <c r="D231" s="17">
        <f>'Index CPR'!D231</f>
        <v>11740.85</v>
      </c>
      <c r="E231" s="17">
        <f>'Index CPR'!E231</f>
        <v>11578.85</v>
      </c>
      <c r="F231" s="17">
        <f>'Index CPR'!F231</f>
        <v>11726.15</v>
      </c>
      <c r="G231">
        <f t="shared" si="593"/>
        <v>11461.049999999997</v>
      </c>
      <c r="H231">
        <f t="shared" si="594"/>
        <v>11519.949999999999</v>
      </c>
      <c r="I231">
        <f t="shared" si="595"/>
        <v>11623.049999999997</v>
      </c>
      <c r="J231">
        <f t="shared" si="596"/>
        <v>11681.949999999999</v>
      </c>
      <c r="K231">
        <f t="shared" si="597"/>
        <v>11785.049999999997</v>
      </c>
      <c r="L231">
        <f t="shared" si="598"/>
        <v>11843.949999999999</v>
      </c>
      <c r="M231" s="2">
        <f t="shared" si="599"/>
        <v>11947.049999999997</v>
      </c>
      <c r="N231">
        <f>'Index CPR'!N231</f>
        <v>29550.5</v>
      </c>
      <c r="O231">
        <f>'Index CPR'!O231</f>
        <v>29914.85</v>
      </c>
      <c r="P231">
        <f>'Index CPR'!P231</f>
        <v>29435.05</v>
      </c>
      <c r="Q231">
        <f>'Index CPR'!Q231</f>
        <v>29860.799999999999</v>
      </c>
      <c r="R231">
        <f t="shared" si="600"/>
        <v>29079.149999999998</v>
      </c>
      <c r="S231">
        <f t="shared" si="601"/>
        <v>29257.1</v>
      </c>
      <c r="T231">
        <f t="shared" si="602"/>
        <v>29558.949999999997</v>
      </c>
      <c r="U231">
        <f t="shared" si="603"/>
        <v>29736.899999999998</v>
      </c>
      <c r="V231">
        <f t="shared" si="604"/>
        <v>30038.749999999996</v>
      </c>
      <c r="W231">
        <f t="shared" si="605"/>
        <v>30216.699999999997</v>
      </c>
      <c r="X231" s="2">
        <f t="shared" si="606"/>
        <v>30518.549999999996</v>
      </c>
    </row>
    <row r="232" spans="1:24" x14ac:dyDescent="0.3">
      <c r="A232" s="39">
        <v>43580</v>
      </c>
      <c r="B232" s="10" t="s">
        <v>30</v>
      </c>
      <c r="C232">
        <f>'Index CPR'!C232</f>
        <v>11735.7</v>
      </c>
      <c r="D232" s="17">
        <f>'Index CPR'!D232</f>
        <v>11796.75</v>
      </c>
      <c r="E232" s="17">
        <f>'Index CPR'!E232</f>
        <v>11624.3</v>
      </c>
      <c r="F232" s="17">
        <f>'Index CPR'!F232</f>
        <v>11641.8</v>
      </c>
      <c r="G232">
        <f t="shared" si="593"/>
        <v>11406.033333333333</v>
      </c>
      <c r="H232">
        <f t="shared" si="594"/>
        <v>11515.166666666666</v>
      </c>
      <c r="I232">
        <f t="shared" si="595"/>
        <v>11578.483333333334</v>
      </c>
      <c r="J232">
        <f t="shared" si="596"/>
        <v>11687.616666666667</v>
      </c>
      <c r="K232">
        <f t="shared" si="597"/>
        <v>11750.933333333334</v>
      </c>
      <c r="L232">
        <f t="shared" si="598"/>
        <v>11860.066666666668</v>
      </c>
      <c r="M232" s="2">
        <f t="shared" si="599"/>
        <v>11923.383333333335</v>
      </c>
      <c r="N232">
        <f>'Index CPR'!N232</f>
        <v>29927.05</v>
      </c>
      <c r="O232">
        <f>'Index CPR'!O232</f>
        <v>30057.7</v>
      </c>
      <c r="P232">
        <f>'Index CPR'!P232</f>
        <v>29511.95</v>
      </c>
      <c r="Q232">
        <f>'Index CPR'!Q232</f>
        <v>29561.35</v>
      </c>
      <c r="R232">
        <f t="shared" si="600"/>
        <v>28817.216666666664</v>
      </c>
      <c r="S232">
        <f t="shared" si="601"/>
        <v>29164.583333333332</v>
      </c>
      <c r="T232">
        <f t="shared" si="602"/>
        <v>29362.966666666664</v>
      </c>
      <c r="U232">
        <f t="shared" si="603"/>
        <v>29710.333333333332</v>
      </c>
      <c r="V232">
        <f t="shared" si="604"/>
        <v>29908.716666666664</v>
      </c>
      <c r="W232">
        <f t="shared" si="605"/>
        <v>30256.083333333332</v>
      </c>
      <c r="X232" s="2">
        <f t="shared" si="606"/>
        <v>30454.466666666664</v>
      </c>
    </row>
    <row r="233" spans="1:24" x14ac:dyDescent="0.3">
      <c r="A233" s="39">
        <v>43581</v>
      </c>
      <c r="B233" s="10" t="s">
        <v>26</v>
      </c>
      <c r="C233">
        <f>'Index CPR'!C233</f>
        <v>11683.75</v>
      </c>
      <c r="D233" s="17">
        <f>'Index CPR'!D233</f>
        <v>11762.9</v>
      </c>
      <c r="E233" s="17">
        <f>'Index CPR'!E233</f>
        <v>11661.75</v>
      </c>
      <c r="F233" s="17">
        <f>'Index CPR'!F233</f>
        <v>11754.65</v>
      </c>
      <c r="G233">
        <f t="shared" si="593"/>
        <v>11588.816666666669</v>
      </c>
      <c r="H233">
        <f t="shared" si="594"/>
        <v>11625.283333333335</v>
      </c>
      <c r="I233">
        <f t="shared" si="595"/>
        <v>11689.966666666669</v>
      </c>
      <c r="J233">
        <f t="shared" si="596"/>
        <v>11726.433333333334</v>
      </c>
      <c r="K233">
        <f t="shared" si="597"/>
        <v>11791.116666666669</v>
      </c>
      <c r="L233">
        <f t="shared" si="598"/>
        <v>11827.583333333334</v>
      </c>
      <c r="M233" s="2">
        <f t="shared" si="599"/>
        <v>11892.266666666668</v>
      </c>
      <c r="N233">
        <f>'Index CPR'!N233</f>
        <v>29764.85</v>
      </c>
      <c r="O233">
        <f>'Index CPR'!O233</f>
        <v>30048.2</v>
      </c>
      <c r="P233">
        <f>'Index CPR'!P233</f>
        <v>29563.15</v>
      </c>
      <c r="Q233">
        <f>'Index CPR'!Q233</f>
        <v>30013.5</v>
      </c>
      <c r="R233">
        <f t="shared" si="600"/>
        <v>29216.65</v>
      </c>
      <c r="S233">
        <f t="shared" si="601"/>
        <v>29389.9</v>
      </c>
      <c r="T233">
        <f t="shared" si="602"/>
        <v>29701.7</v>
      </c>
      <c r="U233">
        <f t="shared" si="603"/>
        <v>29874.95</v>
      </c>
      <c r="V233">
        <f t="shared" si="604"/>
        <v>30186.75</v>
      </c>
      <c r="W233">
        <f t="shared" si="605"/>
        <v>30360</v>
      </c>
      <c r="X233" s="2">
        <f t="shared" si="606"/>
        <v>30671.8</v>
      </c>
    </row>
    <row r="234" spans="1:24" x14ac:dyDescent="0.3">
      <c r="A234" s="39">
        <v>43585</v>
      </c>
      <c r="B234" s="10" t="s">
        <v>28</v>
      </c>
      <c r="C234">
        <f>'Index CPR'!C234</f>
        <v>11748.75</v>
      </c>
      <c r="D234" s="17">
        <f>'Index CPR'!D234</f>
        <v>11756.25</v>
      </c>
      <c r="E234" s="17">
        <f>'Index CPR'!E234</f>
        <v>11655.9</v>
      </c>
      <c r="F234" s="17">
        <f>'Index CPR'!F234</f>
        <v>11748.15</v>
      </c>
      <c r="G234">
        <f t="shared" ref="G234:G256" si="607">E234-2*(D234-J234)</f>
        <v>11583.6</v>
      </c>
      <c r="H234">
        <f t="shared" ref="H234:H256" si="608">J234-(D234-E234)</f>
        <v>11619.75</v>
      </c>
      <c r="I234">
        <f t="shared" ref="I234:I256" si="609">(2*J234)-D234</f>
        <v>11683.95</v>
      </c>
      <c r="J234">
        <f t="shared" ref="J234:J256" si="610">SUM(D234:F234)/3</f>
        <v>11720.1</v>
      </c>
      <c r="K234">
        <f t="shared" ref="K234:K256" si="611">(2*J234)-E234</f>
        <v>11784.300000000001</v>
      </c>
      <c r="L234">
        <f t="shared" ref="L234:L256" si="612">J234+(D234-E234)</f>
        <v>11820.45</v>
      </c>
      <c r="M234" s="2">
        <f t="shared" ref="M234:M256" si="613">D234+2*(J234-E234)</f>
        <v>11884.650000000001</v>
      </c>
      <c r="N234">
        <f>'Index CPR'!N234</f>
        <v>29920.400000000001</v>
      </c>
      <c r="O234">
        <f>'Index CPR'!O234</f>
        <v>29920.400000000001</v>
      </c>
      <c r="P234">
        <f>'Index CPR'!P234</f>
        <v>29550.05</v>
      </c>
      <c r="Q234">
        <f>'Index CPR'!Q234</f>
        <v>29764.799999999999</v>
      </c>
      <c r="R234">
        <f t="shared" ref="R234:R256" si="614">P234-2*(O234-U234)</f>
        <v>29199.416666666661</v>
      </c>
      <c r="S234">
        <f t="shared" ref="S234:S256" si="615">U234-(O234-P234)</f>
        <v>29374.73333333333</v>
      </c>
      <c r="T234">
        <f t="shared" ref="T234:T256" si="616">(2*U234)-O234</f>
        <v>29569.766666666663</v>
      </c>
      <c r="U234">
        <f t="shared" ref="U234:U256" si="617">SUM(O234:Q234)/3</f>
        <v>29745.083333333332</v>
      </c>
      <c r="V234">
        <f t="shared" ref="V234:V256" si="618">(2*U234)-P234</f>
        <v>29940.116666666665</v>
      </c>
      <c r="W234">
        <f t="shared" ref="W234:W256" si="619">U234+(O234-P234)</f>
        <v>30115.433333333334</v>
      </c>
      <c r="X234" s="2">
        <f t="shared" ref="X234:X256" si="620">O234+2*(U234-P234)</f>
        <v>30310.466666666667</v>
      </c>
    </row>
    <row r="235" spans="1:24" x14ac:dyDescent="0.3">
      <c r="A235" s="39">
        <v>43587</v>
      </c>
      <c r="B235" s="10" t="s">
        <v>30</v>
      </c>
      <c r="C235">
        <f>'Index CPR'!C235</f>
        <v>11725.55</v>
      </c>
      <c r="D235" s="17">
        <f>'Index CPR'!D235</f>
        <v>11789.3</v>
      </c>
      <c r="E235" s="17">
        <f>'Index CPR'!E235</f>
        <v>11699.55</v>
      </c>
      <c r="F235" s="17">
        <f>'Index CPR'!F235</f>
        <v>11724.75</v>
      </c>
      <c r="G235">
        <f t="shared" si="607"/>
        <v>11596.683333333334</v>
      </c>
      <c r="H235">
        <f t="shared" si="608"/>
        <v>11648.116666666667</v>
      </c>
      <c r="I235">
        <f t="shared" si="609"/>
        <v>11686.433333333334</v>
      </c>
      <c r="J235">
        <f t="shared" si="610"/>
        <v>11737.866666666667</v>
      </c>
      <c r="K235">
        <f t="shared" si="611"/>
        <v>11776.183333333334</v>
      </c>
      <c r="L235">
        <f t="shared" si="612"/>
        <v>11827.616666666667</v>
      </c>
      <c r="M235" s="2">
        <f t="shared" si="613"/>
        <v>11865.933333333334</v>
      </c>
      <c r="N235">
        <f>'Index CPR'!N235</f>
        <v>29699.8</v>
      </c>
      <c r="O235">
        <f>'Index CPR'!O235</f>
        <v>29919.35</v>
      </c>
      <c r="P235">
        <f>'Index CPR'!P235</f>
        <v>29638.799999999999</v>
      </c>
      <c r="Q235">
        <f>'Index CPR'!Q235</f>
        <v>29708.6</v>
      </c>
      <c r="R235">
        <f t="shared" si="614"/>
        <v>29311.266666666666</v>
      </c>
      <c r="S235">
        <f t="shared" si="615"/>
        <v>29475.033333333333</v>
      </c>
      <c r="T235">
        <f t="shared" si="616"/>
        <v>29591.816666666666</v>
      </c>
      <c r="U235">
        <f t="shared" si="617"/>
        <v>29755.583333333332</v>
      </c>
      <c r="V235">
        <f t="shared" si="618"/>
        <v>29872.366666666665</v>
      </c>
      <c r="W235">
        <f t="shared" si="619"/>
        <v>30036.133333333331</v>
      </c>
      <c r="X235" s="2">
        <f t="shared" si="620"/>
        <v>30152.916666666664</v>
      </c>
    </row>
    <row r="236" spans="1:24" x14ac:dyDescent="0.3">
      <c r="A236" s="39">
        <v>43588</v>
      </c>
      <c r="B236" s="10" t="s">
        <v>26</v>
      </c>
      <c r="C236">
        <f>'Index CPR'!C236</f>
        <v>11722.6</v>
      </c>
      <c r="D236" s="17">
        <f>'Index CPR'!D236</f>
        <v>11770.9</v>
      </c>
      <c r="E236" s="17">
        <f>'Index CPR'!E236</f>
        <v>11699.35</v>
      </c>
      <c r="F236" s="17">
        <f>'Index CPR'!F236</f>
        <v>11712.25</v>
      </c>
      <c r="G236">
        <f t="shared" si="607"/>
        <v>11612.550000000001</v>
      </c>
      <c r="H236">
        <f t="shared" si="608"/>
        <v>11655.95</v>
      </c>
      <c r="I236">
        <f t="shared" si="609"/>
        <v>11684.1</v>
      </c>
      <c r="J236">
        <f t="shared" si="610"/>
        <v>11727.5</v>
      </c>
      <c r="K236">
        <f t="shared" si="611"/>
        <v>11755.65</v>
      </c>
      <c r="L236">
        <f t="shared" si="612"/>
        <v>11799.05</v>
      </c>
      <c r="M236" s="2">
        <f t="shared" si="613"/>
        <v>11827.199999999999</v>
      </c>
      <c r="N236">
        <f>'Index CPR'!N236</f>
        <v>29811.65</v>
      </c>
      <c r="O236">
        <f>'Index CPR'!O236</f>
        <v>30121.75</v>
      </c>
      <c r="P236">
        <f>'Index CPR'!P236</f>
        <v>29795.1</v>
      </c>
      <c r="Q236">
        <f>'Index CPR'!Q236</f>
        <v>29954.15</v>
      </c>
      <c r="R236">
        <f t="shared" si="614"/>
        <v>29465.599999999999</v>
      </c>
      <c r="S236">
        <f t="shared" si="615"/>
        <v>29630.35</v>
      </c>
      <c r="T236">
        <f t="shared" si="616"/>
        <v>29792.25</v>
      </c>
      <c r="U236">
        <f t="shared" si="617"/>
        <v>29957</v>
      </c>
      <c r="V236">
        <f t="shared" si="618"/>
        <v>30118.9</v>
      </c>
      <c r="W236">
        <f t="shared" si="619"/>
        <v>30283.65</v>
      </c>
      <c r="X236" s="2">
        <f t="shared" si="620"/>
        <v>30445.550000000003</v>
      </c>
    </row>
    <row r="237" spans="1:24" x14ac:dyDescent="0.3">
      <c r="A237" s="39">
        <v>43591</v>
      </c>
      <c r="B237" s="10" t="s">
        <v>27</v>
      </c>
      <c r="C237">
        <f>'Index CPR'!C237</f>
        <v>11605.8</v>
      </c>
      <c r="D237" s="17">
        <f>'Index CPR'!D237</f>
        <v>11635.55</v>
      </c>
      <c r="E237" s="17">
        <f>'Index CPR'!E237</f>
        <v>11571.35</v>
      </c>
      <c r="F237" s="17">
        <f>'Index CPR'!F237</f>
        <v>11598.25</v>
      </c>
      <c r="G237">
        <f t="shared" si="607"/>
        <v>11503.683333333336</v>
      </c>
      <c r="H237">
        <f t="shared" si="608"/>
        <v>11537.516666666668</v>
      </c>
      <c r="I237">
        <f t="shared" si="609"/>
        <v>11567.883333333335</v>
      </c>
      <c r="J237">
        <f t="shared" si="610"/>
        <v>11601.716666666667</v>
      </c>
      <c r="K237">
        <f t="shared" si="611"/>
        <v>11632.083333333334</v>
      </c>
      <c r="L237">
        <f t="shared" si="612"/>
        <v>11665.916666666666</v>
      </c>
      <c r="M237" s="2">
        <f t="shared" si="613"/>
        <v>11696.283333333333</v>
      </c>
      <c r="N237">
        <f>'Index CPR'!N237</f>
        <v>29626.5</v>
      </c>
      <c r="O237">
        <f>'Index CPR'!O237</f>
        <v>29757.4</v>
      </c>
      <c r="P237">
        <f>'Index CPR'!P237</f>
        <v>29528.6</v>
      </c>
      <c r="Q237">
        <f>'Index CPR'!Q237</f>
        <v>29618.45</v>
      </c>
      <c r="R237">
        <f t="shared" si="614"/>
        <v>29283.433333333327</v>
      </c>
      <c r="S237">
        <f t="shared" si="615"/>
        <v>29406.016666666663</v>
      </c>
      <c r="T237">
        <f t="shared" si="616"/>
        <v>29512.23333333333</v>
      </c>
      <c r="U237">
        <f t="shared" si="617"/>
        <v>29634.816666666666</v>
      </c>
      <c r="V237">
        <f t="shared" si="618"/>
        <v>29741.033333333333</v>
      </c>
      <c r="W237">
        <f t="shared" si="619"/>
        <v>29863.616666666669</v>
      </c>
      <c r="X237" s="2">
        <f t="shared" si="620"/>
        <v>29969.833333333336</v>
      </c>
    </row>
    <row r="238" spans="1:24" x14ac:dyDescent="0.3">
      <c r="A238" s="39">
        <v>43592</v>
      </c>
      <c r="B238" s="10" t="s">
        <v>28</v>
      </c>
      <c r="C238">
        <f>'Index CPR'!C238</f>
        <v>11651.5</v>
      </c>
      <c r="D238" s="17">
        <f>'Index CPR'!D238</f>
        <v>11657.05</v>
      </c>
      <c r="E238" s="17">
        <f>'Index CPR'!E238</f>
        <v>11484.45</v>
      </c>
      <c r="F238" s="17">
        <f>'Index CPR'!F238</f>
        <v>11497.9</v>
      </c>
      <c r="G238">
        <f t="shared" si="607"/>
        <v>11263.283333333336</v>
      </c>
      <c r="H238">
        <f t="shared" si="608"/>
        <v>11373.866666666669</v>
      </c>
      <c r="I238">
        <f t="shared" si="609"/>
        <v>11435.883333333335</v>
      </c>
      <c r="J238">
        <f t="shared" si="610"/>
        <v>11546.466666666667</v>
      </c>
      <c r="K238">
        <f t="shared" si="611"/>
        <v>11608.483333333334</v>
      </c>
      <c r="L238">
        <f t="shared" si="612"/>
        <v>11719.066666666666</v>
      </c>
      <c r="M238" s="2">
        <f t="shared" si="613"/>
        <v>11781.083333333332</v>
      </c>
      <c r="N238">
        <f>'Index CPR'!N238</f>
        <v>29749.55</v>
      </c>
      <c r="O238">
        <f>'Index CPR'!O238</f>
        <v>29835.5</v>
      </c>
      <c r="P238">
        <f>'Index CPR'!P238</f>
        <v>29244.25</v>
      </c>
      <c r="Q238">
        <f>'Index CPR'!Q238</f>
        <v>29288.2</v>
      </c>
      <c r="R238">
        <f t="shared" si="614"/>
        <v>28485.216666666667</v>
      </c>
      <c r="S238">
        <f t="shared" si="615"/>
        <v>28864.733333333334</v>
      </c>
      <c r="T238">
        <f t="shared" si="616"/>
        <v>29076.466666666667</v>
      </c>
      <c r="U238">
        <f t="shared" si="617"/>
        <v>29455.983333333334</v>
      </c>
      <c r="V238">
        <f t="shared" si="618"/>
        <v>29667.716666666667</v>
      </c>
      <c r="W238">
        <f t="shared" si="619"/>
        <v>30047.233333333334</v>
      </c>
      <c r="X238" s="2">
        <f t="shared" si="620"/>
        <v>30258.966666666667</v>
      </c>
    </row>
    <row r="239" spans="1:24" x14ac:dyDescent="0.3">
      <c r="A239" s="39">
        <v>43593</v>
      </c>
      <c r="B239" s="10" t="s">
        <v>29</v>
      </c>
      <c r="C239">
        <f>'Index CPR'!C239</f>
        <v>11478.7</v>
      </c>
      <c r="D239" s="17">
        <f>'Index CPR'!D239</f>
        <v>11479.1</v>
      </c>
      <c r="E239" s="17">
        <f>'Index CPR'!E239</f>
        <v>11346.95</v>
      </c>
      <c r="F239" s="17">
        <f>'Index CPR'!F239</f>
        <v>11359.45</v>
      </c>
      <c r="G239">
        <f t="shared" si="607"/>
        <v>11179.083333333332</v>
      </c>
      <c r="H239">
        <f t="shared" si="608"/>
        <v>11263.016666666666</v>
      </c>
      <c r="I239">
        <f t="shared" si="609"/>
        <v>11311.233333333332</v>
      </c>
      <c r="J239">
        <f t="shared" si="610"/>
        <v>11395.166666666666</v>
      </c>
      <c r="K239">
        <f t="shared" si="611"/>
        <v>11443.383333333331</v>
      </c>
      <c r="L239">
        <f t="shared" si="612"/>
        <v>11527.316666666666</v>
      </c>
      <c r="M239" s="2">
        <f t="shared" si="613"/>
        <v>11575.533333333331</v>
      </c>
      <c r="N239">
        <f>'Index CPR'!N239</f>
        <v>29261.3</v>
      </c>
      <c r="O239">
        <f>'Index CPR'!O239</f>
        <v>29261.3</v>
      </c>
      <c r="P239">
        <f>'Index CPR'!P239</f>
        <v>28951.35</v>
      </c>
      <c r="Q239">
        <f>'Index CPR'!Q239</f>
        <v>28994.400000000001</v>
      </c>
      <c r="R239">
        <f t="shared" si="614"/>
        <v>28566.783333333326</v>
      </c>
      <c r="S239">
        <f t="shared" si="615"/>
        <v>28759.066666666662</v>
      </c>
      <c r="T239">
        <f t="shared" si="616"/>
        <v>28876.733333333326</v>
      </c>
      <c r="U239">
        <f t="shared" si="617"/>
        <v>29069.016666666663</v>
      </c>
      <c r="V239">
        <f t="shared" si="618"/>
        <v>29186.683333333327</v>
      </c>
      <c r="W239">
        <f t="shared" si="619"/>
        <v>29378.966666666664</v>
      </c>
      <c r="X239" s="2">
        <f t="shared" si="620"/>
        <v>29496.633333333328</v>
      </c>
    </row>
    <row r="240" spans="1:24" x14ac:dyDescent="0.3">
      <c r="A240" s="39">
        <v>43594</v>
      </c>
      <c r="B240" s="10" t="s">
        <v>30</v>
      </c>
      <c r="C240">
        <f>'Index CPR'!C240</f>
        <v>11322.4</v>
      </c>
      <c r="D240" s="17">
        <f>'Index CPR'!D240</f>
        <v>11357.6</v>
      </c>
      <c r="E240" s="17">
        <f>'Index CPR'!E240</f>
        <v>11255.05</v>
      </c>
      <c r="F240" s="17">
        <f>'Index CPR'!F240</f>
        <v>11301.8</v>
      </c>
      <c r="G240">
        <f t="shared" si="607"/>
        <v>11149.48333333333</v>
      </c>
      <c r="H240">
        <f t="shared" si="608"/>
        <v>11202.266666666665</v>
      </c>
      <c r="I240">
        <f t="shared" si="609"/>
        <v>11252.033333333331</v>
      </c>
      <c r="J240">
        <f t="shared" si="610"/>
        <v>11304.816666666666</v>
      </c>
      <c r="K240">
        <f t="shared" si="611"/>
        <v>11354.583333333332</v>
      </c>
      <c r="L240">
        <f t="shared" si="612"/>
        <v>11407.366666666667</v>
      </c>
      <c r="M240" s="2">
        <f t="shared" si="613"/>
        <v>11457.133333333333</v>
      </c>
      <c r="N240">
        <f>'Index CPR'!N240</f>
        <v>28893.95</v>
      </c>
      <c r="O240">
        <f>'Index CPR'!O240</f>
        <v>29040.3</v>
      </c>
      <c r="P240">
        <f>'Index CPR'!P240</f>
        <v>28784.65</v>
      </c>
      <c r="Q240">
        <f>'Index CPR'!Q240</f>
        <v>28884.6</v>
      </c>
      <c r="R240">
        <f t="shared" si="614"/>
        <v>28510.416666666664</v>
      </c>
      <c r="S240">
        <f t="shared" si="615"/>
        <v>28647.533333333333</v>
      </c>
      <c r="T240">
        <f t="shared" si="616"/>
        <v>28766.066666666662</v>
      </c>
      <c r="U240">
        <f t="shared" si="617"/>
        <v>28903.183333333331</v>
      </c>
      <c r="V240">
        <f t="shared" si="618"/>
        <v>29021.71666666666</v>
      </c>
      <c r="W240">
        <f t="shared" si="619"/>
        <v>29158.833333333328</v>
      </c>
      <c r="X240" s="2">
        <f t="shared" si="620"/>
        <v>29277.366666666658</v>
      </c>
    </row>
    <row r="241" spans="1:24" x14ac:dyDescent="0.3">
      <c r="A241" s="39">
        <v>43595</v>
      </c>
      <c r="B241" s="10" t="s">
        <v>26</v>
      </c>
      <c r="C241">
        <f>'Index CPR'!C241</f>
        <v>11314.15</v>
      </c>
      <c r="D241" s="17">
        <f>'Index CPR'!D241</f>
        <v>11345.8</v>
      </c>
      <c r="E241" s="17">
        <f>'Index CPR'!E241</f>
        <v>11251.05</v>
      </c>
      <c r="F241" s="17">
        <f>'Index CPR'!F241</f>
        <v>11278.9</v>
      </c>
      <c r="G241">
        <f t="shared" si="607"/>
        <v>11143.283333333333</v>
      </c>
      <c r="H241">
        <f t="shared" si="608"/>
        <v>11197.166666666666</v>
      </c>
      <c r="I241">
        <f t="shared" si="609"/>
        <v>11238.033333333333</v>
      </c>
      <c r="J241">
        <f t="shared" si="610"/>
        <v>11291.916666666666</v>
      </c>
      <c r="K241">
        <f t="shared" si="611"/>
        <v>11332.783333333333</v>
      </c>
      <c r="L241">
        <f t="shared" si="612"/>
        <v>11386.666666666666</v>
      </c>
      <c r="M241" s="2">
        <f t="shared" si="613"/>
        <v>11427.533333333333</v>
      </c>
      <c r="N241">
        <f>'Index CPR'!N241</f>
        <v>28927.599999999999</v>
      </c>
      <c r="O241">
        <f>'Index CPR'!O241</f>
        <v>29202.85</v>
      </c>
      <c r="P241">
        <f>'Index CPR'!P241</f>
        <v>28900.1</v>
      </c>
      <c r="Q241">
        <f>'Index CPR'!Q241</f>
        <v>29040.5</v>
      </c>
      <c r="R241">
        <f t="shared" si="614"/>
        <v>28590.033333333333</v>
      </c>
      <c r="S241">
        <f t="shared" si="615"/>
        <v>28745.066666666666</v>
      </c>
      <c r="T241">
        <f t="shared" si="616"/>
        <v>28892.783333333333</v>
      </c>
      <c r="U241">
        <f t="shared" si="617"/>
        <v>29047.816666666666</v>
      </c>
      <c r="V241">
        <f t="shared" si="618"/>
        <v>29195.533333333333</v>
      </c>
      <c r="W241">
        <f t="shared" si="619"/>
        <v>29350.566666666666</v>
      </c>
      <c r="X241" s="2">
        <f t="shared" si="620"/>
        <v>29498.283333333333</v>
      </c>
    </row>
    <row r="242" spans="1:24" x14ac:dyDescent="0.3">
      <c r="A242" s="39">
        <v>43598</v>
      </c>
      <c r="B242" s="10" t="s">
        <v>27</v>
      </c>
      <c r="C242">
        <f>'Index CPR'!C242</f>
        <v>11258.7</v>
      </c>
      <c r="D242" s="17">
        <f>'Index CPR'!D242</f>
        <v>11300.2</v>
      </c>
      <c r="E242" s="17">
        <f>'Index CPR'!E242</f>
        <v>11125.6</v>
      </c>
      <c r="F242" s="17">
        <f>'Index CPR'!F242</f>
        <v>11148.2</v>
      </c>
      <c r="G242">
        <f t="shared" si="607"/>
        <v>10907.866666666667</v>
      </c>
      <c r="H242">
        <f t="shared" si="608"/>
        <v>11016.733333333334</v>
      </c>
      <c r="I242">
        <f t="shared" si="609"/>
        <v>11082.466666666667</v>
      </c>
      <c r="J242">
        <f t="shared" si="610"/>
        <v>11191.333333333334</v>
      </c>
      <c r="K242">
        <f t="shared" si="611"/>
        <v>11257.066666666668</v>
      </c>
      <c r="L242">
        <f t="shared" si="612"/>
        <v>11365.933333333334</v>
      </c>
      <c r="M242" s="2">
        <f t="shared" si="613"/>
        <v>11431.666666666668</v>
      </c>
      <c r="N242">
        <f>'Index CPR'!N242</f>
        <v>29026.65</v>
      </c>
      <c r="O242">
        <f>'Index CPR'!O242</f>
        <v>29049.05</v>
      </c>
      <c r="P242">
        <f>'Index CPR'!P242</f>
        <v>28621.1</v>
      </c>
      <c r="Q242">
        <f>'Index CPR'!Q242</f>
        <v>28659.95</v>
      </c>
      <c r="R242">
        <f t="shared" si="614"/>
        <v>28076.399999999994</v>
      </c>
      <c r="S242">
        <f t="shared" si="615"/>
        <v>28348.749999999996</v>
      </c>
      <c r="T242">
        <f t="shared" si="616"/>
        <v>28504.349999999995</v>
      </c>
      <c r="U242">
        <f t="shared" si="617"/>
        <v>28776.699999999997</v>
      </c>
      <c r="V242">
        <f t="shared" si="618"/>
        <v>28932.299999999996</v>
      </c>
      <c r="W242">
        <f t="shared" si="619"/>
        <v>29204.649999999998</v>
      </c>
      <c r="X242" s="2">
        <f t="shared" si="620"/>
        <v>29360.249999999996</v>
      </c>
    </row>
    <row r="243" spans="1:24" x14ac:dyDescent="0.3">
      <c r="A243" s="39">
        <v>43599</v>
      </c>
      <c r="B243" s="10" t="s">
        <v>28</v>
      </c>
      <c r="C243">
        <f>'Index CPR'!C243</f>
        <v>11151.65</v>
      </c>
      <c r="D243" s="17">
        <f>'Index CPR'!D243</f>
        <v>11294.75</v>
      </c>
      <c r="E243" s="17">
        <f>'Index CPR'!E243</f>
        <v>11108.3</v>
      </c>
      <c r="F243" s="17">
        <f>'Index CPR'!F243</f>
        <v>11222.05</v>
      </c>
      <c r="G243">
        <f t="shared" si="607"/>
        <v>10935.533333333333</v>
      </c>
      <c r="H243">
        <f t="shared" si="608"/>
        <v>11021.916666666666</v>
      </c>
      <c r="I243">
        <f t="shared" si="609"/>
        <v>11121.983333333334</v>
      </c>
      <c r="J243">
        <f t="shared" si="610"/>
        <v>11208.366666666667</v>
      </c>
      <c r="K243">
        <f t="shared" si="611"/>
        <v>11308.433333333334</v>
      </c>
      <c r="L243">
        <f t="shared" si="612"/>
        <v>11394.816666666668</v>
      </c>
      <c r="M243" s="2">
        <f t="shared" si="613"/>
        <v>11494.883333333335</v>
      </c>
      <c r="N243">
        <f>'Index CPR'!N243</f>
        <v>28718.75</v>
      </c>
      <c r="O243">
        <f>'Index CPR'!O243</f>
        <v>29058.3</v>
      </c>
      <c r="P243">
        <f>'Index CPR'!P243</f>
        <v>28582.6</v>
      </c>
      <c r="Q243">
        <f>'Index CPR'!Q243</f>
        <v>28829.200000000001</v>
      </c>
      <c r="R243">
        <f t="shared" si="614"/>
        <v>28112.73333333333</v>
      </c>
      <c r="S243">
        <f t="shared" si="615"/>
        <v>28347.666666666664</v>
      </c>
      <c r="T243">
        <f t="shared" si="616"/>
        <v>28588.433333333331</v>
      </c>
      <c r="U243">
        <f t="shared" si="617"/>
        <v>28823.366666666665</v>
      </c>
      <c r="V243">
        <f t="shared" si="618"/>
        <v>29064.133333333331</v>
      </c>
      <c r="W243">
        <f t="shared" si="619"/>
        <v>29299.066666666666</v>
      </c>
      <c r="X243" s="2">
        <f t="shared" si="620"/>
        <v>29539.833333333332</v>
      </c>
    </row>
    <row r="244" spans="1:24" x14ac:dyDescent="0.3">
      <c r="A244" s="39">
        <v>43600</v>
      </c>
      <c r="B244" s="10" t="s">
        <v>29</v>
      </c>
      <c r="C244">
        <f>'Index CPR'!C244</f>
        <v>11271.7</v>
      </c>
      <c r="D244" s="17">
        <f>'Index CPR'!D244</f>
        <v>11286.8</v>
      </c>
      <c r="E244" s="17">
        <f>'Index CPR'!E244</f>
        <v>11136.95</v>
      </c>
      <c r="F244" s="17">
        <f>'Index CPR'!F244</f>
        <v>11157</v>
      </c>
      <c r="G244">
        <f t="shared" si="607"/>
        <v>10950.51666666667</v>
      </c>
      <c r="H244">
        <f t="shared" si="608"/>
        <v>11043.733333333335</v>
      </c>
      <c r="I244">
        <f t="shared" si="609"/>
        <v>11100.366666666669</v>
      </c>
      <c r="J244">
        <f t="shared" si="610"/>
        <v>11193.583333333334</v>
      </c>
      <c r="K244">
        <f t="shared" si="611"/>
        <v>11250.216666666667</v>
      </c>
      <c r="L244">
        <f t="shared" si="612"/>
        <v>11343.433333333332</v>
      </c>
      <c r="M244" s="2">
        <f t="shared" si="613"/>
        <v>11400.066666666666</v>
      </c>
      <c r="N244">
        <f>'Index CPR'!N244</f>
        <v>28925.45</v>
      </c>
      <c r="O244">
        <f>'Index CPR'!O244</f>
        <v>28983.15</v>
      </c>
      <c r="P244">
        <f>'Index CPR'!P244</f>
        <v>28555.15</v>
      </c>
      <c r="Q244">
        <f>'Index CPR'!Q244</f>
        <v>28616.45</v>
      </c>
      <c r="R244">
        <f t="shared" si="614"/>
        <v>28025.35</v>
      </c>
      <c r="S244">
        <f t="shared" si="615"/>
        <v>28290.25</v>
      </c>
      <c r="T244">
        <f t="shared" si="616"/>
        <v>28453.35</v>
      </c>
      <c r="U244">
        <f t="shared" si="617"/>
        <v>28718.25</v>
      </c>
      <c r="V244">
        <f t="shared" si="618"/>
        <v>28881.35</v>
      </c>
      <c r="W244">
        <f t="shared" si="619"/>
        <v>29146.25</v>
      </c>
      <c r="X244" s="2">
        <f t="shared" si="620"/>
        <v>29309.35</v>
      </c>
    </row>
    <row r="245" spans="1:24" x14ac:dyDescent="0.3">
      <c r="A245" s="39">
        <v>43601</v>
      </c>
      <c r="B245" s="10" t="s">
        <v>30</v>
      </c>
      <c r="C245">
        <f>'Index CPR'!C245</f>
        <v>11180.35</v>
      </c>
      <c r="D245" s="17">
        <f>'Index CPR'!D245</f>
        <v>11281.55</v>
      </c>
      <c r="E245" s="17">
        <f>'Index CPR'!E245</f>
        <v>11143.35</v>
      </c>
      <c r="F245" s="17">
        <f>'Index CPR'!F245</f>
        <v>11257.1</v>
      </c>
      <c r="G245">
        <f t="shared" si="607"/>
        <v>11034.91666666667</v>
      </c>
      <c r="H245">
        <f t="shared" si="608"/>
        <v>11089.133333333335</v>
      </c>
      <c r="I245">
        <f t="shared" si="609"/>
        <v>11173.116666666669</v>
      </c>
      <c r="J245">
        <f t="shared" si="610"/>
        <v>11227.333333333334</v>
      </c>
      <c r="K245">
        <f t="shared" si="611"/>
        <v>11311.316666666668</v>
      </c>
      <c r="L245">
        <f t="shared" si="612"/>
        <v>11365.533333333333</v>
      </c>
      <c r="M245" s="2">
        <f t="shared" si="613"/>
        <v>11449.516666666666</v>
      </c>
      <c r="N245">
        <f>'Index CPR'!N245</f>
        <v>28625.9</v>
      </c>
      <c r="O245">
        <f>'Index CPR'!O245</f>
        <v>28947.599999999999</v>
      </c>
      <c r="P245">
        <f>'Index CPR'!P245</f>
        <v>28525.45</v>
      </c>
      <c r="Q245">
        <f>'Index CPR'!Q245</f>
        <v>28855.3</v>
      </c>
      <c r="R245">
        <f t="shared" si="614"/>
        <v>28182.483333333341</v>
      </c>
      <c r="S245">
        <f t="shared" si="615"/>
        <v>28353.966666666671</v>
      </c>
      <c r="T245">
        <f t="shared" si="616"/>
        <v>28604.633333333339</v>
      </c>
      <c r="U245">
        <f t="shared" si="617"/>
        <v>28776.116666666669</v>
      </c>
      <c r="V245">
        <f t="shared" si="618"/>
        <v>29026.783333333336</v>
      </c>
      <c r="W245">
        <f t="shared" si="619"/>
        <v>29198.266666666666</v>
      </c>
      <c r="X245" s="2">
        <f t="shared" si="620"/>
        <v>29448.933333333334</v>
      </c>
    </row>
    <row r="246" spans="1:24" x14ac:dyDescent="0.3">
      <c r="A246" s="39">
        <v>43602</v>
      </c>
      <c r="B246" s="10" t="s">
        <v>26</v>
      </c>
      <c r="C246">
        <f>'Index CPR'!C246</f>
        <v>11261.9</v>
      </c>
      <c r="D246" s="17">
        <f>'Index CPR'!D246</f>
        <v>11426.15</v>
      </c>
      <c r="E246" s="17">
        <f>'Index CPR'!E246</f>
        <v>11259.85</v>
      </c>
      <c r="F246" s="17">
        <f>'Index CPR'!F246</f>
        <v>11407.15</v>
      </c>
      <c r="G246">
        <f t="shared" si="607"/>
        <v>11136.316666666668</v>
      </c>
      <c r="H246">
        <f t="shared" si="608"/>
        <v>11198.083333333334</v>
      </c>
      <c r="I246">
        <f t="shared" si="609"/>
        <v>11302.616666666667</v>
      </c>
      <c r="J246">
        <f t="shared" si="610"/>
        <v>11364.383333333333</v>
      </c>
      <c r="K246">
        <f t="shared" si="611"/>
        <v>11468.916666666666</v>
      </c>
      <c r="L246">
        <f t="shared" si="612"/>
        <v>11530.683333333332</v>
      </c>
      <c r="M246" s="2">
        <f t="shared" si="613"/>
        <v>11635.216666666665</v>
      </c>
      <c r="N246">
        <f>'Index CPR'!N246</f>
        <v>28881.4</v>
      </c>
      <c r="O246">
        <f>'Index CPR'!O246</f>
        <v>29559.45</v>
      </c>
      <c r="P246">
        <f>'Index CPR'!P246</f>
        <v>28856</v>
      </c>
      <c r="Q246">
        <f>'Index CPR'!Q246</f>
        <v>29450.15</v>
      </c>
      <c r="R246">
        <f t="shared" si="614"/>
        <v>28314.166666666672</v>
      </c>
      <c r="S246">
        <f t="shared" si="615"/>
        <v>28585.083333333336</v>
      </c>
      <c r="T246">
        <f t="shared" si="616"/>
        <v>29017.616666666672</v>
      </c>
      <c r="U246">
        <f t="shared" si="617"/>
        <v>29288.533333333336</v>
      </c>
      <c r="V246">
        <f t="shared" si="618"/>
        <v>29721.066666666673</v>
      </c>
      <c r="W246">
        <f t="shared" si="619"/>
        <v>29991.983333333337</v>
      </c>
      <c r="X246" s="2">
        <f t="shared" si="620"/>
        <v>30424.516666666674</v>
      </c>
    </row>
    <row r="247" spans="1:24" x14ac:dyDescent="0.3">
      <c r="A247" s="39">
        <v>43605</v>
      </c>
      <c r="B247" s="10" t="s">
        <v>27</v>
      </c>
      <c r="C247">
        <f>'Index CPR'!C247</f>
        <v>11651.9</v>
      </c>
      <c r="D247" s="17">
        <f>'Index CPR'!D247</f>
        <v>11845.2</v>
      </c>
      <c r="E247" s="17">
        <f>'Index CPR'!E247</f>
        <v>11591.7</v>
      </c>
      <c r="F247" s="17">
        <f>'Index CPR'!F247</f>
        <v>11828.25</v>
      </c>
      <c r="G247">
        <f t="shared" si="607"/>
        <v>11411.400000000001</v>
      </c>
      <c r="H247">
        <f t="shared" si="608"/>
        <v>11501.550000000001</v>
      </c>
      <c r="I247">
        <f t="shared" si="609"/>
        <v>11664.900000000001</v>
      </c>
      <c r="J247">
        <f t="shared" si="610"/>
        <v>11755.050000000001</v>
      </c>
      <c r="K247">
        <f t="shared" si="611"/>
        <v>11918.400000000001</v>
      </c>
      <c r="L247">
        <f t="shared" si="612"/>
        <v>12008.550000000001</v>
      </c>
      <c r="M247" s="2">
        <f t="shared" si="613"/>
        <v>12171.900000000001</v>
      </c>
      <c r="N247">
        <f>'Index CPR'!N247</f>
        <v>30230.400000000001</v>
      </c>
      <c r="O247">
        <f>'Index CPR'!O247</f>
        <v>30827.85</v>
      </c>
      <c r="P247">
        <f>'Index CPR'!P247</f>
        <v>30111.200000000001</v>
      </c>
      <c r="Q247">
        <f>'Index CPR'!Q247</f>
        <v>30759.7</v>
      </c>
      <c r="R247">
        <f t="shared" si="614"/>
        <v>29588.000000000004</v>
      </c>
      <c r="S247">
        <f t="shared" si="615"/>
        <v>29849.600000000002</v>
      </c>
      <c r="T247">
        <f t="shared" si="616"/>
        <v>30304.65</v>
      </c>
      <c r="U247">
        <f t="shared" si="617"/>
        <v>30566.25</v>
      </c>
      <c r="V247">
        <f t="shared" si="618"/>
        <v>31021.3</v>
      </c>
      <c r="W247">
        <f t="shared" si="619"/>
        <v>31282.899999999998</v>
      </c>
      <c r="X247" s="2">
        <f t="shared" si="620"/>
        <v>31737.949999999997</v>
      </c>
    </row>
    <row r="248" spans="1:24" x14ac:dyDescent="0.3">
      <c r="A248" s="39">
        <v>43606</v>
      </c>
      <c r="B248" s="10" t="s">
        <v>28</v>
      </c>
      <c r="C248">
        <f>'Index CPR'!C248</f>
        <v>11863.65</v>
      </c>
      <c r="D248" s="17">
        <f>'Index CPR'!D248</f>
        <v>11883.55</v>
      </c>
      <c r="E248" s="17">
        <f>'Index CPR'!E248</f>
        <v>11682.8</v>
      </c>
      <c r="F248" s="17">
        <f>'Index CPR'!F248</f>
        <v>11709.1</v>
      </c>
      <c r="G248">
        <f t="shared" si="607"/>
        <v>11432.666666666664</v>
      </c>
      <c r="H248">
        <f t="shared" si="608"/>
        <v>11557.733333333332</v>
      </c>
      <c r="I248">
        <f t="shared" si="609"/>
        <v>11633.416666666664</v>
      </c>
      <c r="J248">
        <f t="shared" si="610"/>
        <v>11758.483333333332</v>
      </c>
      <c r="K248">
        <f t="shared" si="611"/>
        <v>11834.166666666664</v>
      </c>
      <c r="L248">
        <f t="shared" si="612"/>
        <v>11959.233333333332</v>
      </c>
      <c r="M248" s="2">
        <f t="shared" si="613"/>
        <v>12034.916666666664</v>
      </c>
      <c r="N248">
        <f>'Index CPR'!N248</f>
        <v>30862.1</v>
      </c>
      <c r="O248">
        <f>'Index CPR'!O248</f>
        <v>30926.7</v>
      </c>
      <c r="P248">
        <f>'Index CPR'!P248</f>
        <v>30265.1</v>
      </c>
      <c r="Q248">
        <f>'Index CPR'!Q248</f>
        <v>30308.400000000001</v>
      </c>
      <c r="R248">
        <f t="shared" si="614"/>
        <v>29411.833333333336</v>
      </c>
      <c r="S248">
        <f t="shared" si="615"/>
        <v>29838.466666666667</v>
      </c>
      <c r="T248">
        <f t="shared" si="616"/>
        <v>30073.433333333338</v>
      </c>
      <c r="U248">
        <f t="shared" si="617"/>
        <v>30500.066666666669</v>
      </c>
      <c r="V248">
        <f t="shared" si="618"/>
        <v>30735.03333333334</v>
      </c>
      <c r="W248">
        <f t="shared" si="619"/>
        <v>31161.666666666672</v>
      </c>
      <c r="X248" s="2">
        <f t="shared" si="620"/>
        <v>31396.633333333342</v>
      </c>
    </row>
    <row r="249" spans="1:24" x14ac:dyDescent="0.3">
      <c r="A249" s="39">
        <v>43607</v>
      </c>
      <c r="B249" s="10" t="s">
        <v>29</v>
      </c>
      <c r="C249">
        <f>'Index CPR'!C249</f>
        <v>11727.95</v>
      </c>
      <c r="D249" s="17">
        <f>'Index CPR'!D249</f>
        <v>11784.8</v>
      </c>
      <c r="E249" s="17">
        <f>'Index CPR'!E249</f>
        <v>11682.4</v>
      </c>
      <c r="F249" s="17">
        <f>'Index CPR'!F249</f>
        <v>11737.9</v>
      </c>
      <c r="G249">
        <f t="shared" si="607"/>
        <v>11582.866666666667</v>
      </c>
      <c r="H249">
        <f t="shared" si="608"/>
        <v>11632.633333333333</v>
      </c>
      <c r="I249">
        <f t="shared" si="609"/>
        <v>11685.266666666666</v>
      </c>
      <c r="J249">
        <f t="shared" si="610"/>
        <v>11735.033333333333</v>
      </c>
      <c r="K249">
        <f t="shared" si="611"/>
        <v>11787.666666666666</v>
      </c>
      <c r="L249">
        <f t="shared" si="612"/>
        <v>11837.433333333332</v>
      </c>
      <c r="M249" s="2">
        <f t="shared" si="613"/>
        <v>11890.066666666666</v>
      </c>
      <c r="N249">
        <f>'Index CPR'!N249</f>
        <v>30410.65</v>
      </c>
      <c r="O249">
        <f>'Index CPR'!O249</f>
        <v>30675.1</v>
      </c>
      <c r="P249">
        <f>'Index CPR'!P249</f>
        <v>30268.6</v>
      </c>
      <c r="Q249">
        <f>'Index CPR'!Q249</f>
        <v>30526.799999999999</v>
      </c>
      <c r="R249">
        <f t="shared" si="614"/>
        <v>29898.733333333337</v>
      </c>
      <c r="S249">
        <f t="shared" si="615"/>
        <v>30083.666666666668</v>
      </c>
      <c r="T249">
        <f t="shared" si="616"/>
        <v>30305.233333333337</v>
      </c>
      <c r="U249">
        <f t="shared" si="617"/>
        <v>30490.166666666668</v>
      </c>
      <c r="V249">
        <f t="shared" si="618"/>
        <v>30711.733333333337</v>
      </c>
      <c r="W249">
        <f t="shared" si="619"/>
        <v>30896.666666666668</v>
      </c>
      <c r="X249" s="2">
        <f t="shared" si="620"/>
        <v>31118.233333333337</v>
      </c>
    </row>
    <row r="250" spans="1:24" x14ac:dyDescent="0.3">
      <c r="A250" s="39">
        <v>43608</v>
      </c>
      <c r="B250" s="10" t="s">
        <v>30</v>
      </c>
      <c r="C250">
        <f>'Index CPR'!C250</f>
        <v>11901.3</v>
      </c>
      <c r="D250" s="17">
        <f>'Index CPR'!D250</f>
        <v>12041.15</v>
      </c>
      <c r="E250" s="17">
        <f>'Index CPR'!E250</f>
        <v>11614.5</v>
      </c>
      <c r="F250" s="17">
        <f>'Index CPR'!F250</f>
        <v>11657.05</v>
      </c>
      <c r="G250">
        <f t="shared" si="607"/>
        <v>11074</v>
      </c>
      <c r="H250">
        <f t="shared" si="608"/>
        <v>11344.25</v>
      </c>
      <c r="I250">
        <f t="shared" si="609"/>
        <v>11500.65</v>
      </c>
      <c r="J250">
        <f t="shared" si="610"/>
        <v>11770.9</v>
      </c>
      <c r="K250">
        <f t="shared" si="611"/>
        <v>11927.3</v>
      </c>
      <c r="L250">
        <f t="shared" si="612"/>
        <v>12197.55</v>
      </c>
      <c r="M250" s="2">
        <f t="shared" si="613"/>
        <v>12353.949999999999</v>
      </c>
      <c r="N250">
        <f>'Index CPR'!N250</f>
        <v>30962.799999999999</v>
      </c>
      <c r="O250">
        <f>'Index CPR'!O250</f>
        <v>31705</v>
      </c>
      <c r="P250">
        <f>'Index CPR'!P250</f>
        <v>30292.35</v>
      </c>
      <c r="Q250">
        <f>'Index CPR'!Q250</f>
        <v>30409.1</v>
      </c>
      <c r="R250">
        <f t="shared" si="614"/>
        <v>28486.649999999994</v>
      </c>
      <c r="S250">
        <f t="shared" si="615"/>
        <v>29389.499999999996</v>
      </c>
      <c r="T250">
        <f t="shared" si="616"/>
        <v>29899.299999999996</v>
      </c>
      <c r="U250">
        <f t="shared" si="617"/>
        <v>30802.149999999998</v>
      </c>
      <c r="V250">
        <f t="shared" si="618"/>
        <v>31311.949999999997</v>
      </c>
      <c r="W250">
        <f t="shared" si="619"/>
        <v>32214.799999999999</v>
      </c>
      <c r="X250" s="2">
        <f t="shared" si="620"/>
        <v>32724.6</v>
      </c>
    </row>
    <row r="251" spans="1:24" x14ac:dyDescent="0.3">
      <c r="A251" s="39">
        <v>43609</v>
      </c>
      <c r="B251" s="10" t="s">
        <v>26</v>
      </c>
      <c r="C251">
        <f>'Index CPR'!C251</f>
        <v>11748</v>
      </c>
      <c r="D251" s="17">
        <f>'Index CPR'!D251</f>
        <v>11859</v>
      </c>
      <c r="E251" s="17">
        <f>'Index CPR'!E251</f>
        <v>11658.1</v>
      </c>
      <c r="F251" s="17">
        <f>'Index CPR'!F251</f>
        <v>11844.1</v>
      </c>
      <c r="G251">
        <f t="shared" si="607"/>
        <v>11514.233333333332</v>
      </c>
      <c r="H251">
        <f t="shared" si="608"/>
        <v>11586.166666666666</v>
      </c>
      <c r="I251">
        <f t="shared" si="609"/>
        <v>11715.133333333331</v>
      </c>
      <c r="J251">
        <f t="shared" si="610"/>
        <v>11787.066666666666</v>
      </c>
      <c r="K251">
        <f t="shared" si="611"/>
        <v>11916.033333333331</v>
      </c>
      <c r="L251">
        <f t="shared" si="612"/>
        <v>11987.966666666665</v>
      </c>
      <c r="M251" s="2">
        <f t="shared" si="613"/>
        <v>12116.933333333331</v>
      </c>
      <c r="N251">
        <f>'Index CPR'!N251</f>
        <v>30685.5</v>
      </c>
      <c r="O251">
        <f>'Index CPR'!O251</f>
        <v>31275.4</v>
      </c>
      <c r="P251">
        <f>'Index CPR'!P251</f>
        <v>30564.400000000001</v>
      </c>
      <c r="Q251">
        <f>'Index CPR'!Q251</f>
        <v>31212.55</v>
      </c>
      <c r="R251">
        <f t="shared" si="614"/>
        <v>30048.5</v>
      </c>
      <c r="S251">
        <f t="shared" si="615"/>
        <v>30306.45</v>
      </c>
      <c r="T251">
        <f t="shared" si="616"/>
        <v>30759.5</v>
      </c>
      <c r="U251">
        <f t="shared" si="617"/>
        <v>31017.45</v>
      </c>
      <c r="V251">
        <f t="shared" si="618"/>
        <v>31470.5</v>
      </c>
      <c r="W251">
        <f t="shared" si="619"/>
        <v>31728.45</v>
      </c>
      <c r="X251" s="2">
        <f t="shared" si="620"/>
        <v>32181.5</v>
      </c>
    </row>
    <row r="252" spans="1:24" x14ac:dyDescent="0.3">
      <c r="A252" s="39">
        <v>43612</v>
      </c>
      <c r="B252" s="10" t="s">
        <v>27</v>
      </c>
      <c r="C252">
        <f>'Index CPR'!C252</f>
        <v>11855.5</v>
      </c>
      <c r="D252" s="17">
        <f>'Index CPR'!D252</f>
        <v>11957.15</v>
      </c>
      <c r="E252" s="17">
        <f>'Index CPR'!E252</f>
        <v>11812.4</v>
      </c>
      <c r="F252" s="17">
        <f>'Index CPR'!F252</f>
        <v>11924.75</v>
      </c>
      <c r="G252">
        <f t="shared" si="607"/>
        <v>11694.300000000001</v>
      </c>
      <c r="H252">
        <f t="shared" si="608"/>
        <v>11753.35</v>
      </c>
      <c r="I252">
        <f t="shared" si="609"/>
        <v>11839.050000000001</v>
      </c>
      <c r="J252">
        <f t="shared" si="610"/>
        <v>11898.1</v>
      </c>
      <c r="K252">
        <f t="shared" si="611"/>
        <v>11983.800000000001</v>
      </c>
      <c r="L252">
        <f t="shared" si="612"/>
        <v>12042.85</v>
      </c>
      <c r="M252" s="2">
        <f t="shared" si="613"/>
        <v>12128.550000000001</v>
      </c>
      <c r="N252">
        <f>'Index CPR'!N252</f>
        <v>31234.9</v>
      </c>
      <c r="O252">
        <f>'Index CPR'!O252</f>
        <v>31700.75</v>
      </c>
      <c r="P252">
        <f>'Index CPR'!P252</f>
        <v>31142.5</v>
      </c>
      <c r="Q252">
        <f>'Index CPR'!Q252</f>
        <v>31647.65</v>
      </c>
      <c r="R252">
        <f t="shared" si="614"/>
        <v>30734.933333333327</v>
      </c>
      <c r="S252">
        <f t="shared" si="615"/>
        <v>30938.716666666664</v>
      </c>
      <c r="T252">
        <f t="shared" si="616"/>
        <v>31293.183333333327</v>
      </c>
      <c r="U252">
        <f t="shared" si="617"/>
        <v>31496.966666666664</v>
      </c>
      <c r="V252">
        <f t="shared" si="618"/>
        <v>31851.433333333327</v>
      </c>
      <c r="W252">
        <f t="shared" si="619"/>
        <v>32055.216666666664</v>
      </c>
      <c r="X252" s="2">
        <f t="shared" si="620"/>
        <v>32409.683333333327</v>
      </c>
    </row>
    <row r="253" spans="1:24" x14ac:dyDescent="0.3">
      <c r="A253" s="39">
        <v>43613</v>
      </c>
      <c r="B253" s="10" t="s">
        <v>28</v>
      </c>
      <c r="C253">
        <f>'Index CPR'!C253</f>
        <v>11958.35</v>
      </c>
      <c r="D253" s="17">
        <f>'Index CPR'!D253</f>
        <v>11958.55</v>
      </c>
      <c r="E253" s="17">
        <f>'Index CPR'!E253</f>
        <v>11864.9</v>
      </c>
      <c r="F253" s="17">
        <f>'Index CPR'!F253</f>
        <v>11928.75</v>
      </c>
      <c r="G253">
        <f t="shared" si="607"/>
        <v>11782.6</v>
      </c>
      <c r="H253">
        <f t="shared" si="608"/>
        <v>11823.75</v>
      </c>
      <c r="I253">
        <f t="shared" si="609"/>
        <v>11876.25</v>
      </c>
      <c r="J253">
        <f t="shared" si="610"/>
        <v>11917.4</v>
      </c>
      <c r="K253">
        <f t="shared" si="611"/>
        <v>11969.9</v>
      </c>
      <c r="L253">
        <f t="shared" si="612"/>
        <v>12011.05</v>
      </c>
      <c r="M253" s="2">
        <f t="shared" si="613"/>
        <v>12063.55</v>
      </c>
      <c r="N253">
        <f>'Index CPR'!N253</f>
        <v>31711.3</v>
      </c>
      <c r="O253">
        <f>'Index CPR'!O253</f>
        <v>31712.400000000001</v>
      </c>
      <c r="P253">
        <f>'Index CPR'!P253</f>
        <v>31328.6</v>
      </c>
      <c r="Q253">
        <f>'Index CPR'!Q253</f>
        <v>31597.9</v>
      </c>
      <c r="R253">
        <f t="shared" si="614"/>
        <v>30996.399999999994</v>
      </c>
      <c r="S253">
        <f t="shared" si="615"/>
        <v>31162.499999999996</v>
      </c>
      <c r="T253">
        <f t="shared" si="616"/>
        <v>31380.199999999997</v>
      </c>
      <c r="U253">
        <f t="shared" si="617"/>
        <v>31546.3</v>
      </c>
      <c r="V253">
        <f t="shared" si="618"/>
        <v>31764</v>
      </c>
      <c r="W253">
        <f t="shared" si="619"/>
        <v>31930.100000000002</v>
      </c>
      <c r="X253" s="2">
        <f t="shared" si="620"/>
        <v>32147.800000000003</v>
      </c>
    </row>
    <row r="254" spans="1:24" x14ac:dyDescent="0.3">
      <c r="A254" s="39">
        <v>43614</v>
      </c>
      <c r="B254" s="10" t="s">
        <v>29</v>
      </c>
      <c r="C254">
        <f>'Index CPR'!C254</f>
        <v>11905.8</v>
      </c>
      <c r="D254" s="17">
        <f>'Index CPR'!D254</f>
        <v>11931.9</v>
      </c>
      <c r="E254" s="17">
        <f>'Index CPR'!E254</f>
        <v>11836.8</v>
      </c>
      <c r="F254" s="17">
        <f>'Index CPR'!F254</f>
        <v>11861.1</v>
      </c>
      <c r="G254">
        <f t="shared" si="607"/>
        <v>11726.199999999997</v>
      </c>
      <c r="H254">
        <f t="shared" si="608"/>
        <v>11781.499999999998</v>
      </c>
      <c r="I254">
        <f t="shared" si="609"/>
        <v>11821.299999999997</v>
      </c>
      <c r="J254">
        <f t="shared" si="610"/>
        <v>11876.599999999999</v>
      </c>
      <c r="K254">
        <f t="shared" si="611"/>
        <v>11916.399999999998</v>
      </c>
      <c r="L254">
        <f t="shared" si="612"/>
        <v>11971.699999999999</v>
      </c>
      <c r="M254" s="2">
        <f t="shared" si="613"/>
        <v>12011.499999999998</v>
      </c>
      <c r="N254">
        <f>'Index CPR'!N254</f>
        <v>31459.25</v>
      </c>
      <c r="O254">
        <f>'Index CPR'!O254</f>
        <v>31546.75</v>
      </c>
      <c r="P254">
        <f>'Index CPR'!P254</f>
        <v>31257.9</v>
      </c>
      <c r="Q254">
        <f>'Index CPR'!Q254</f>
        <v>31295.55</v>
      </c>
      <c r="R254">
        <f t="shared" si="614"/>
        <v>30897.866666666669</v>
      </c>
      <c r="S254">
        <f t="shared" si="615"/>
        <v>31077.883333333335</v>
      </c>
      <c r="T254">
        <f t="shared" si="616"/>
        <v>31186.716666666667</v>
      </c>
      <c r="U254">
        <f t="shared" si="617"/>
        <v>31366.733333333334</v>
      </c>
      <c r="V254">
        <f t="shared" si="618"/>
        <v>31475.566666666666</v>
      </c>
      <c r="W254">
        <f t="shared" si="619"/>
        <v>31655.583333333332</v>
      </c>
      <c r="X254" s="2">
        <f t="shared" si="620"/>
        <v>31764.416666666664</v>
      </c>
    </row>
    <row r="255" spans="1:24" x14ac:dyDescent="0.3">
      <c r="A255" s="39">
        <v>43615</v>
      </c>
      <c r="B255" s="10" t="s">
        <v>30</v>
      </c>
      <c r="C255">
        <f>'Index CPR'!C255</f>
        <v>11865.3</v>
      </c>
      <c r="D255" s="17">
        <f>'Index CPR'!D255</f>
        <v>11968.55</v>
      </c>
      <c r="E255" s="17">
        <f>'Index CPR'!E255</f>
        <v>11859.4</v>
      </c>
      <c r="F255" s="17">
        <f>'Index CPR'!F255</f>
        <v>11945.9</v>
      </c>
      <c r="G255">
        <f t="shared" si="607"/>
        <v>11771.533333333335</v>
      </c>
      <c r="H255">
        <f t="shared" si="608"/>
        <v>11815.466666666667</v>
      </c>
      <c r="I255">
        <f t="shared" si="609"/>
        <v>11880.683333333334</v>
      </c>
      <c r="J255">
        <f t="shared" si="610"/>
        <v>11924.616666666667</v>
      </c>
      <c r="K255">
        <f t="shared" si="611"/>
        <v>11989.833333333334</v>
      </c>
      <c r="L255">
        <f t="shared" si="612"/>
        <v>12033.766666666666</v>
      </c>
      <c r="M255" s="2">
        <f t="shared" si="613"/>
        <v>12098.983333333334</v>
      </c>
      <c r="N255">
        <f>'Index CPR'!N255</f>
        <v>31256.85</v>
      </c>
      <c r="O255">
        <f>'Index CPR'!O255</f>
        <v>31619.25</v>
      </c>
      <c r="P255">
        <f>'Index CPR'!P255</f>
        <v>31236.1</v>
      </c>
      <c r="Q255">
        <f>'Index CPR'!Q255</f>
        <v>31537.1</v>
      </c>
      <c r="R255">
        <f t="shared" si="614"/>
        <v>30925.899999999994</v>
      </c>
      <c r="S255">
        <f t="shared" si="615"/>
        <v>31080.999999999996</v>
      </c>
      <c r="T255">
        <f t="shared" si="616"/>
        <v>31309.049999999996</v>
      </c>
      <c r="U255">
        <f t="shared" si="617"/>
        <v>31464.149999999998</v>
      </c>
      <c r="V255">
        <f t="shared" si="618"/>
        <v>31692.199999999997</v>
      </c>
      <c r="W255">
        <f t="shared" si="619"/>
        <v>31847.3</v>
      </c>
      <c r="X255" s="2">
        <f t="shared" si="620"/>
        <v>32075.35</v>
      </c>
    </row>
    <row r="256" spans="1:24" x14ac:dyDescent="0.3">
      <c r="A256" s="39">
        <v>43616</v>
      </c>
      <c r="B256" s="10" t="s">
        <v>26</v>
      </c>
      <c r="C256">
        <f>'Index CPR'!C256</f>
        <v>11999.8</v>
      </c>
      <c r="D256" s="17">
        <f>'Index CPR'!D256</f>
        <v>12039.25</v>
      </c>
      <c r="E256" s="17">
        <f>'Index CPR'!E256</f>
        <v>11829.45</v>
      </c>
      <c r="F256" s="17">
        <f>'Index CPR'!F256</f>
        <v>11922.8</v>
      </c>
      <c r="G256">
        <f t="shared" si="607"/>
        <v>11611.95</v>
      </c>
      <c r="H256">
        <f t="shared" si="608"/>
        <v>11720.7</v>
      </c>
      <c r="I256">
        <f t="shared" si="609"/>
        <v>11821.75</v>
      </c>
      <c r="J256">
        <f t="shared" si="610"/>
        <v>11930.5</v>
      </c>
      <c r="K256">
        <f t="shared" si="611"/>
        <v>12031.55</v>
      </c>
      <c r="L256">
        <f t="shared" si="612"/>
        <v>12140.3</v>
      </c>
      <c r="M256" s="2">
        <f t="shared" si="613"/>
        <v>12241.349999999999</v>
      </c>
      <c r="N256">
        <f>'Index CPR'!N256</f>
        <v>31678.9</v>
      </c>
      <c r="O256">
        <f>'Index CPR'!O256</f>
        <v>31783.599999999999</v>
      </c>
      <c r="P256">
        <f>'Index CPR'!P256</f>
        <v>30623.05</v>
      </c>
      <c r="Q256">
        <f>'Index CPR'!Q256</f>
        <v>31375.4</v>
      </c>
      <c r="R256">
        <f t="shared" si="614"/>
        <v>29577.216666666664</v>
      </c>
      <c r="S256">
        <f t="shared" si="615"/>
        <v>30100.133333333331</v>
      </c>
      <c r="T256">
        <f t="shared" si="616"/>
        <v>30737.766666666663</v>
      </c>
      <c r="U256">
        <f t="shared" si="617"/>
        <v>31260.683333333331</v>
      </c>
      <c r="V256">
        <f t="shared" si="618"/>
        <v>31898.316666666662</v>
      </c>
      <c r="W256">
        <f t="shared" si="619"/>
        <v>32421.23333333333</v>
      </c>
      <c r="X256" s="2">
        <f t="shared" si="620"/>
        <v>33058.866666666661</v>
      </c>
    </row>
    <row r="257" spans="1:24" x14ac:dyDescent="0.3">
      <c r="A257" s="39">
        <v>43619</v>
      </c>
      <c r="B257" s="10" t="s">
        <v>27</v>
      </c>
      <c r="C257">
        <f>'Index CPR'!C257</f>
        <v>11953.75</v>
      </c>
      <c r="D257" s="17">
        <f>'Index CPR'!D257</f>
        <v>12103.05</v>
      </c>
      <c r="E257" s="17">
        <f>'Index CPR'!E257</f>
        <v>11920.1</v>
      </c>
      <c r="F257" s="17">
        <f>'Index CPR'!F257</f>
        <v>12088.55</v>
      </c>
      <c r="G257">
        <f t="shared" ref="G257:G265" si="621">E257-2*(D257-J257)</f>
        <v>11788.466666666665</v>
      </c>
      <c r="H257">
        <f t="shared" ref="H257:H265" si="622">J257-(D257-E257)</f>
        <v>11854.283333333333</v>
      </c>
      <c r="I257">
        <f t="shared" ref="I257:I265" si="623">(2*J257)-D257</f>
        <v>11971.416666666664</v>
      </c>
      <c r="J257">
        <f t="shared" ref="J257:J265" si="624">SUM(D257:F257)/3</f>
        <v>12037.233333333332</v>
      </c>
      <c r="K257">
        <f t="shared" ref="K257:K265" si="625">(2*J257)-E257</f>
        <v>12154.366666666663</v>
      </c>
      <c r="L257">
        <f t="shared" ref="L257:L265" si="626">J257+(D257-E257)</f>
        <v>12220.183333333331</v>
      </c>
      <c r="M257" s="2">
        <f t="shared" ref="M257:M265" si="627">D257+2*(J257-E257)</f>
        <v>12337.316666666662</v>
      </c>
      <c r="N257">
        <f>'Index CPR'!N257</f>
        <v>31406.05</v>
      </c>
      <c r="O257">
        <f>'Index CPR'!O257</f>
        <v>31674.6</v>
      </c>
      <c r="P257">
        <f>'Index CPR'!P257</f>
        <v>31284.7</v>
      </c>
      <c r="Q257">
        <f>'Index CPR'!Q257</f>
        <v>31653.65</v>
      </c>
      <c r="R257">
        <f t="shared" ref="R257:R265" si="628">P257-2*(O257-U257)</f>
        <v>31010.800000000014</v>
      </c>
      <c r="S257">
        <f t="shared" ref="S257:S265" si="629">U257-(O257-P257)</f>
        <v>31147.750000000007</v>
      </c>
      <c r="T257">
        <f t="shared" ref="T257:T265" si="630">(2*U257)-O257</f>
        <v>31400.700000000012</v>
      </c>
      <c r="U257">
        <f t="shared" ref="U257:U265" si="631">SUM(O257:Q257)/3</f>
        <v>31537.650000000005</v>
      </c>
      <c r="V257">
        <f t="shared" ref="V257:V265" si="632">(2*U257)-P257</f>
        <v>31790.600000000009</v>
      </c>
      <c r="W257">
        <f t="shared" ref="W257:W265" si="633">U257+(O257-P257)</f>
        <v>31927.550000000003</v>
      </c>
      <c r="X257" s="2">
        <f t="shared" ref="X257:X265" si="634">O257+2*(U257-P257)</f>
        <v>32180.500000000007</v>
      </c>
    </row>
    <row r="258" spans="1:24" x14ac:dyDescent="0.3">
      <c r="A258" s="39">
        <v>43620</v>
      </c>
      <c r="B258" s="10" t="s">
        <v>28</v>
      </c>
      <c r="C258">
        <f>'Index CPR'!C258</f>
        <v>12052.65</v>
      </c>
      <c r="D258" s="17">
        <f>'Index CPR'!D258</f>
        <v>12095.2</v>
      </c>
      <c r="E258" s="17">
        <f>'Index CPR'!E258</f>
        <v>12005.85</v>
      </c>
      <c r="F258" s="17">
        <f>'Index CPR'!F258</f>
        <v>12021.65</v>
      </c>
      <c r="G258">
        <f t="shared" si="621"/>
        <v>11897.250000000002</v>
      </c>
      <c r="H258">
        <f t="shared" si="622"/>
        <v>11951.550000000001</v>
      </c>
      <c r="I258">
        <f t="shared" si="623"/>
        <v>11986.600000000002</v>
      </c>
      <c r="J258">
        <f t="shared" si="624"/>
        <v>12040.900000000001</v>
      </c>
      <c r="K258">
        <f t="shared" si="625"/>
        <v>12075.950000000003</v>
      </c>
      <c r="L258">
        <f t="shared" si="626"/>
        <v>12130.250000000002</v>
      </c>
      <c r="M258" s="2">
        <f t="shared" si="627"/>
        <v>12165.300000000003</v>
      </c>
      <c r="N258">
        <f>'Index CPR'!N258</f>
        <v>31532.9</v>
      </c>
      <c r="O258">
        <f>'Index CPR'!O258</f>
        <v>31752.7</v>
      </c>
      <c r="P258">
        <f>'Index CPR'!P258</f>
        <v>31512.95</v>
      </c>
      <c r="Q258">
        <f>'Index CPR'!Q258</f>
        <v>31589.05</v>
      </c>
      <c r="R258">
        <f t="shared" si="628"/>
        <v>31244.016666666666</v>
      </c>
      <c r="S258">
        <f t="shared" si="629"/>
        <v>31378.483333333334</v>
      </c>
      <c r="T258">
        <f t="shared" si="630"/>
        <v>31483.766666666666</v>
      </c>
      <c r="U258">
        <f t="shared" si="631"/>
        <v>31618.233333333334</v>
      </c>
      <c r="V258">
        <f t="shared" si="632"/>
        <v>31723.516666666666</v>
      </c>
      <c r="W258">
        <f t="shared" si="633"/>
        <v>31857.983333333334</v>
      </c>
      <c r="X258" s="2">
        <f t="shared" si="634"/>
        <v>31963.266666666666</v>
      </c>
    </row>
    <row r="259" spans="1:24" x14ac:dyDescent="0.3">
      <c r="A259" s="39">
        <v>43622</v>
      </c>
      <c r="B259" s="10" t="s">
        <v>30</v>
      </c>
      <c r="C259">
        <f>'Index CPR'!C259</f>
        <v>12039.8</v>
      </c>
      <c r="D259" s="17">
        <f>'Index CPR'!D259</f>
        <v>12039.8</v>
      </c>
      <c r="E259" s="17">
        <f>'Index CPR'!E259</f>
        <v>11830.25</v>
      </c>
      <c r="F259" s="17">
        <f>'Index CPR'!F259</f>
        <v>11843.75</v>
      </c>
      <c r="G259">
        <f t="shared" si="621"/>
        <v>11559.850000000002</v>
      </c>
      <c r="H259">
        <f t="shared" si="622"/>
        <v>11695.050000000001</v>
      </c>
      <c r="I259">
        <f t="shared" si="623"/>
        <v>11769.400000000001</v>
      </c>
      <c r="J259">
        <f t="shared" si="624"/>
        <v>11904.6</v>
      </c>
      <c r="K259">
        <f t="shared" si="625"/>
        <v>11978.95</v>
      </c>
      <c r="L259">
        <f t="shared" si="626"/>
        <v>12114.15</v>
      </c>
      <c r="M259" s="2">
        <f t="shared" si="627"/>
        <v>12188.5</v>
      </c>
      <c r="N259">
        <f>'Index CPR'!N259</f>
        <v>31523.95</v>
      </c>
      <c r="O259">
        <f>'Index CPR'!O259</f>
        <v>31541.5</v>
      </c>
      <c r="P259">
        <f>'Index CPR'!P259</f>
        <v>30800.799999999999</v>
      </c>
      <c r="Q259">
        <f>'Index CPR'!Q259</f>
        <v>30857.4</v>
      </c>
      <c r="R259">
        <f t="shared" si="628"/>
        <v>29850.933333333338</v>
      </c>
      <c r="S259">
        <f t="shared" si="629"/>
        <v>30325.866666666669</v>
      </c>
      <c r="T259">
        <f t="shared" si="630"/>
        <v>30591.633333333339</v>
      </c>
      <c r="U259">
        <f t="shared" si="631"/>
        <v>31066.566666666669</v>
      </c>
      <c r="V259">
        <f t="shared" si="632"/>
        <v>31332.333333333339</v>
      </c>
      <c r="W259">
        <f t="shared" si="633"/>
        <v>31807.26666666667</v>
      </c>
      <c r="X259" s="2">
        <f t="shared" si="634"/>
        <v>32073.03333333334</v>
      </c>
    </row>
    <row r="260" spans="1:24" x14ac:dyDescent="0.3">
      <c r="A260" s="39">
        <v>43623</v>
      </c>
      <c r="B260" s="10" t="s">
        <v>26</v>
      </c>
      <c r="C260">
        <f>'Index CPR'!C260</f>
        <v>11865.2</v>
      </c>
      <c r="D260" s="17">
        <f>'Index CPR'!D260</f>
        <v>11897.5</v>
      </c>
      <c r="E260" s="17">
        <f>'Index CPR'!E260</f>
        <v>11769.5</v>
      </c>
      <c r="F260" s="17">
        <f>'Index CPR'!F260</f>
        <v>11870.65</v>
      </c>
      <c r="G260">
        <f t="shared" si="621"/>
        <v>11666.266666666666</v>
      </c>
      <c r="H260">
        <f t="shared" si="622"/>
        <v>11717.883333333333</v>
      </c>
      <c r="I260">
        <f t="shared" si="623"/>
        <v>11794.266666666666</v>
      </c>
      <c r="J260">
        <f t="shared" si="624"/>
        <v>11845.883333333333</v>
      </c>
      <c r="K260">
        <f t="shared" si="625"/>
        <v>11922.266666666666</v>
      </c>
      <c r="L260">
        <f t="shared" si="626"/>
        <v>11973.883333333333</v>
      </c>
      <c r="M260" s="2">
        <f t="shared" si="627"/>
        <v>12050.266666666666</v>
      </c>
      <c r="N260">
        <f>'Index CPR'!N260</f>
        <v>30943.15</v>
      </c>
      <c r="O260">
        <f>'Index CPR'!O260</f>
        <v>31139.599999999999</v>
      </c>
      <c r="P260">
        <f>'Index CPR'!P260</f>
        <v>30627.05</v>
      </c>
      <c r="Q260">
        <f>'Index CPR'!Q260</f>
        <v>31066.55</v>
      </c>
      <c r="R260">
        <f t="shared" si="628"/>
        <v>30236.649999999998</v>
      </c>
      <c r="S260">
        <f t="shared" si="629"/>
        <v>30431.85</v>
      </c>
      <c r="T260">
        <f t="shared" si="630"/>
        <v>30749.199999999997</v>
      </c>
      <c r="U260">
        <f t="shared" si="631"/>
        <v>30944.399999999998</v>
      </c>
      <c r="V260">
        <f t="shared" si="632"/>
        <v>31261.749999999996</v>
      </c>
      <c r="W260">
        <f t="shared" si="633"/>
        <v>31456.949999999997</v>
      </c>
      <c r="X260" s="2">
        <f t="shared" si="634"/>
        <v>31774.299999999996</v>
      </c>
    </row>
    <row r="261" spans="1:24" x14ac:dyDescent="0.3">
      <c r="A261" s="39">
        <v>43626</v>
      </c>
      <c r="B261" s="10" t="s">
        <v>27</v>
      </c>
      <c r="C261">
        <f>'Index CPR'!C261</f>
        <v>11934.9</v>
      </c>
      <c r="D261" s="17">
        <f>'Index CPR'!D261</f>
        <v>11975.05</v>
      </c>
      <c r="E261" s="17">
        <f>'Index CPR'!E261</f>
        <v>11871.75</v>
      </c>
      <c r="F261" s="17">
        <f>'Index CPR'!F261</f>
        <v>11922.7</v>
      </c>
      <c r="G261">
        <f t="shared" si="621"/>
        <v>11767.983333333334</v>
      </c>
      <c r="H261">
        <f t="shared" si="622"/>
        <v>11819.866666666667</v>
      </c>
      <c r="I261">
        <f t="shared" si="623"/>
        <v>11871.283333333333</v>
      </c>
      <c r="J261">
        <f t="shared" si="624"/>
        <v>11923.166666666666</v>
      </c>
      <c r="K261">
        <f t="shared" si="625"/>
        <v>11974.583333333332</v>
      </c>
      <c r="L261">
        <f t="shared" si="626"/>
        <v>12026.466666666665</v>
      </c>
      <c r="M261" s="2">
        <f t="shared" si="627"/>
        <v>12077.883333333331</v>
      </c>
      <c r="N261">
        <f>'Index CPR'!N261</f>
        <v>31259.200000000001</v>
      </c>
      <c r="O261">
        <f>'Index CPR'!O261</f>
        <v>31367.4</v>
      </c>
      <c r="P261">
        <f>'Index CPR'!P261</f>
        <v>30861.3</v>
      </c>
      <c r="Q261">
        <f>'Index CPR'!Q261</f>
        <v>31034</v>
      </c>
      <c r="R261">
        <f t="shared" si="628"/>
        <v>30301.633333333328</v>
      </c>
      <c r="S261">
        <f t="shared" si="629"/>
        <v>30581.466666666664</v>
      </c>
      <c r="T261">
        <f t="shared" si="630"/>
        <v>30807.73333333333</v>
      </c>
      <c r="U261">
        <f t="shared" si="631"/>
        <v>31087.566666666666</v>
      </c>
      <c r="V261">
        <f t="shared" si="632"/>
        <v>31313.833333333332</v>
      </c>
      <c r="W261">
        <f t="shared" si="633"/>
        <v>31593.666666666668</v>
      </c>
      <c r="X261" s="2">
        <f t="shared" si="634"/>
        <v>31819.933333333334</v>
      </c>
    </row>
    <row r="262" spans="1:24" x14ac:dyDescent="0.3">
      <c r="A262" s="39">
        <v>43627</v>
      </c>
      <c r="B262" s="10" t="s">
        <v>28</v>
      </c>
      <c r="C262">
        <f>'Index CPR'!C262</f>
        <v>11959.85</v>
      </c>
      <c r="D262" s="17">
        <f>'Index CPR'!D262</f>
        <v>12000.35</v>
      </c>
      <c r="E262" s="17">
        <f>'Index CPR'!E262</f>
        <v>11904.35</v>
      </c>
      <c r="F262" s="17">
        <f>'Index CPR'!F262</f>
        <v>11965.6</v>
      </c>
      <c r="G262">
        <f t="shared" si="621"/>
        <v>11817.183333333336</v>
      </c>
      <c r="H262">
        <f t="shared" si="622"/>
        <v>11860.766666666668</v>
      </c>
      <c r="I262">
        <f t="shared" si="623"/>
        <v>11913.183333333336</v>
      </c>
      <c r="J262">
        <f t="shared" si="624"/>
        <v>11956.766666666668</v>
      </c>
      <c r="K262">
        <f t="shared" si="625"/>
        <v>12009.183333333336</v>
      </c>
      <c r="L262">
        <f t="shared" si="626"/>
        <v>12052.766666666668</v>
      </c>
      <c r="M262" s="2">
        <f t="shared" si="627"/>
        <v>12105.183333333336</v>
      </c>
      <c r="N262">
        <f>'Index CPR'!N262</f>
        <v>31172.25</v>
      </c>
      <c r="O262">
        <f>'Index CPR'!O262</f>
        <v>31399.35</v>
      </c>
      <c r="P262">
        <f>'Index CPR'!P262</f>
        <v>30973.35</v>
      </c>
      <c r="Q262">
        <f>'Index CPR'!Q262</f>
        <v>31265.45</v>
      </c>
      <c r="R262">
        <f t="shared" si="628"/>
        <v>30600.083333333328</v>
      </c>
      <c r="S262">
        <f t="shared" si="629"/>
        <v>30786.716666666664</v>
      </c>
      <c r="T262">
        <f t="shared" si="630"/>
        <v>31026.083333333328</v>
      </c>
      <c r="U262">
        <f t="shared" si="631"/>
        <v>31212.716666666664</v>
      </c>
      <c r="V262">
        <f t="shared" si="632"/>
        <v>31452.083333333328</v>
      </c>
      <c r="W262">
        <f t="shared" si="633"/>
        <v>31638.716666666664</v>
      </c>
      <c r="X262" s="2">
        <f t="shared" si="634"/>
        <v>31878.083333333328</v>
      </c>
    </row>
    <row r="263" spans="1:24" x14ac:dyDescent="0.3">
      <c r="A263" s="39">
        <v>43628</v>
      </c>
      <c r="B263" s="10" t="s">
        <v>29</v>
      </c>
      <c r="C263">
        <f>'Index CPR'!C263</f>
        <v>11962.45</v>
      </c>
      <c r="D263" s="17">
        <f>'Index CPR'!D263</f>
        <v>11962.45</v>
      </c>
      <c r="E263" s="17">
        <f>'Index CPR'!E263</f>
        <v>11866.35</v>
      </c>
      <c r="F263" s="17">
        <f>'Index CPR'!F263</f>
        <v>11906.2</v>
      </c>
      <c r="G263">
        <f t="shared" si="621"/>
        <v>11764.783333333331</v>
      </c>
      <c r="H263">
        <f t="shared" si="622"/>
        <v>11815.566666666666</v>
      </c>
      <c r="I263">
        <f t="shared" si="623"/>
        <v>11860.883333333331</v>
      </c>
      <c r="J263">
        <f t="shared" si="624"/>
        <v>11911.666666666666</v>
      </c>
      <c r="K263">
        <f t="shared" si="625"/>
        <v>11956.983333333332</v>
      </c>
      <c r="L263">
        <f t="shared" si="626"/>
        <v>12007.766666666666</v>
      </c>
      <c r="M263" s="2">
        <f t="shared" si="627"/>
        <v>12053.083333333332</v>
      </c>
      <c r="N263">
        <f>'Index CPR'!N263</f>
        <v>31219.3</v>
      </c>
      <c r="O263">
        <f>'Index CPR'!O263</f>
        <v>31222.3</v>
      </c>
      <c r="P263">
        <f>'Index CPR'!P263</f>
        <v>30911.45</v>
      </c>
      <c r="Q263">
        <f>'Index CPR'!Q263</f>
        <v>30965.7</v>
      </c>
      <c r="R263">
        <f t="shared" si="628"/>
        <v>30533.149999999998</v>
      </c>
      <c r="S263">
        <f t="shared" si="629"/>
        <v>30722.3</v>
      </c>
      <c r="T263">
        <f t="shared" si="630"/>
        <v>30843.999999999996</v>
      </c>
      <c r="U263">
        <f t="shared" si="631"/>
        <v>31033.149999999998</v>
      </c>
      <c r="V263">
        <f t="shared" si="632"/>
        <v>31154.849999999995</v>
      </c>
      <c r="W263">
        <f t="shared" si="633"/>
        <v>31343.999999999996</v>
      </c>
      <c r="X263" s="2">
        <f t="shared" si="634"/>
        <v>31465.699999999993</v>
      </c>
    </row>
    <row r="264" spans="1:24" x14ac:dyDescent="0.3">
      <c r="A264" s="39">
        <v>43629</v>
      </c>
      <c r="B264" s="10" t="s">
        <v>30</v>
      </c>
      <c r="C264">
        <f>'Index CPR'!C264</f>
        <v>11873.9</v>
      </c>
      <c r="D264" s="17">
        <f>'Index CPR'!D264</f>
        <v>11931.35</v>
      </c>
      <c r="E264" s="17">
        <f>'Index CPR'!E264</f>
        <v>11817.05</v>
      </c>
      <c r="F264" s="17">
        <f>'Index CPR'!F264</f>
        <v>11914.05</v>
      </c>
      <c r="G264">
        <f t="shared" si="621"/>
        <v>11729.316666666662</v>
      </c>
      <c r="H264">
        <f t="shared" si="622"/>
        <v>11773.183333333331</v>
      </c>
      <c r="I264">
        <f t="shared" si="623"/>
        <v>11843.616666666663</v>
      </c>
      <c r="J264">
        <f t="shared" si="624"/>
        <v>11887.483333333332</v>
      </c>
      <c r="K264">
        <f t="shared" si="625"/>
        <v>11957.916666666664</v>
      </c>
      <c r="L264">
        <f t="shared" si="626"/>
        <v>12001.783333333333</v>
      </c>
      <c r="M264" s="2">
        <f t="shared" si="627"/>
        <v>12072.216666666665</v>
      </c>
      <c r="N264">
        <f>'Index CPR'!N264</f>
        <v>30876.75</v>
      </c>
      <c r="O264">
        <f>'Index CPR'!O264</f>
        <v>31036.9</v>
      </c>
      <c r="P264">
        <f>'Index CPR'!P264</f>
        <v>30638.25</v>
      </c>
      <c r="Q264">
        <f>'Index CPR'!Q264</f>
        <v>30976.1</v>
      </c>
      <c r="R264">
        <f t="shared" si="628"/>
        <v>30331.949999999997</v>
      </c>
      <c r="S264">
        <f t="shared" si="629"/>
        <v>30485.1</v>
      </c>
      <c r="T264">
        <f t="shared" si="630"/>
        <v>30730.6</v>
      </c>
      <c r="U264">
        <f t="shared" si="631"/>
        <v>30883.75</v>
      </c>
      <c r="V264">
        <f t="shared" si="632"/>
        <v>31129.25</v>
      </c>
      <c r="W264">
        <f t="shared" si="633"/>
        <v>31282.400000000001</v>
      </c>
      <c r="X264" s="2">
        <f t="shared" si="634"/>
        <v>31527.9</v>
      </c>
    </row>
    <row r="265" spans="1:24" x14ac:dyDescent="0.3">
      <c r="A265" s="39">
        <v>43630</v>
      </c>
      <c r="B265" s="10" t="s">
        <v>26</v>
      </c>
      <c r="C265">
        <f>'Index CPR'!C265</f>
        <v>11910.1</v>
      </c>
      <c r="D265" s="17">
        <f>'Index CPR'!D265</f>
        <v>11911.85</v>
      </c>
      <c r="E265" s="17">
        <f>'Index CPR'!E265</f>
        <v>11797.7</v>
      </c>
      <c r="F265" s="17">
        <f>'Index CPR'!F265</f>
        <v>11823.3</v>
      </c>
      <c r="G265">
        <f t="shared" si="621"/>
        <v>11662.566666666669</v>
      </c>
      <c r="H265">
        <f t="shared" si="622"/>
        <v>11730.133333333335</v>
      </c>
      <c r="I265">
        <f t="shared" si="623"/>
        <v>11776.716666666669</v>
      </c>
      <c r="J265">
        <f t="shared" si="624"/>
        <v>11844.283333333335</v>
      </c>
      <c r="K265">
        <f t="shared" si="625"/>
        <v>11890.866666666669</v>
      </c>
      <c r="L265">
        <f t="shared" si="626"/>
        <v>11958.433333333334</v>
      </c>
      <c r="M265" s="2">
        <f t="shared" si="627"/>
        <v>12005.016666666668</v>
      </c>
      <c r="N265">
        <f>'Index CPR'!N265</f>
        <v>30983.45</v>
      </c>
      <c r="O265">
        <f>'Index CPR'!O265</f>
        <v>31032.65</v>
      </c>
      <c r="P265">
        <f>'Index CPR'!P265</f>
        <v>30508.95</v>
      </c>
      <c r="Q265">
        <f>'Index CPR'!Q265</f>
        <v>30614.35</v>
      </c>
      <c r="R265">
        <f t="shared" si="628"/>
        <v>29880.950000000008</v>
      </c>
      <c r="S265">
        <f t="shared" si="629"/>
        <v>30194.950000000004</v>
      </c>
      <c r="T265">
        <f t="shared" si="630"/>
        <v>30404.650000000009</v>
      </c>
      <c r="U265">
        <f t="shared" si="631"/>
        <v>30718.650000000005</v>
      </c>
      <c r="V265">
        <f t="shared" si="632"/>
        <v>30928.350000000009</v>
      </c>
      <c r="W265">
        <f t="shared" si="633"/>
        <v>31242.350000000006</v>
      </c>
      <c r="X265" s="2">
        <f t="shared" si="634"/>
        <v>31452.05000000001</v>
      </c>
    </row>
    <row r="266" spans="1:24" x14ac:dyDescent="0.3">
      <c r="A266" s="39">
        <v>43633</v>
      </c>
      <c r="B266" s="10" t="s">
        <v>27</v>
      </c>
      <c r="C266">
        <f>'Index CPR'!C266</f>
        <v>11844</v>
      </c>
      <c r="D266" s="17">
        <f>'Index CPR'!D266</f>
        <v>11844.05</v>
      </c>
      <c r="E266" s="17">
        <f>'Index CPR'!E266</f>
        <v>11657.75</v>
      </c>
      <c r="F266" s="17">
        <f>'Index CPR'!F266</f>
        <v>11672.15</v>
      </c>
      <c r="G266">
        <f t="shared" ref="G266:G280" si="635">E266-2*(D266-J266)</f>
        <v>11418.95</v>
      </c>
      <c r="H266">
        <f t="shared" ref="H266:H280" si="636">J266-(D266-E266)</f>
        <v>11538.35</v>
      </c>
      <c r="I266">
        <f t="shared" ref="I266:I280" si="637">(2*J266)-D266</f>
        <v>11605.25</v>
      </c>
      <c r="J266">
        <f t="shared" ref="J266:J280" si="638">SUM(D266:F266)/3</f>
        <v>11724.65</v>
      </c>
      <c r="K266">
        <f t="shared" ref="K266:K280" si="639">(2*J266)-E266</f>
        <v>11791.55</v>
      </c>
      <c r="L266">
        <f t="shared" ref="L266:L280" si="640">J266+(D266-E266)</f>
        <v>11910.949999999999</v>
      </c>
      <c r="M266" s="2">
        <f t="shared" ref="M266:M280" si="641">D266+2*(J266-E266)</f>
        <v>11977.849999999999</v>
      </c>
      <c r="N266">
        <f>'Index CPR'!N266</f>
        <v>30652</v>
      </c>
      <c r="O266">
        <f>'Index CPR'!O266</f>
        <v>30684.05</v>
      </c>
      <c r="P266">
        <f>'Index CPR'!P266</f>
        <v>30249.4</v>
      </c>
      <c r="Q266">
        <f>'Index CPR'!Q266</f>
        <v>30273.25</v>
      </c>
      <c r="R266">
        <f t="shared" ref="R266:R280" si="642">P266-2*(O266-U266)</f>
        <v>29685.76666666667</v>
      </c>
      <c r="S266">
        <f t="shared" ref="S266:S280" si="643">U266-(O266-P266)</f>
        <v>29967.583333333336</v>
      </c>
      <c r="T266">
        <f t="shared" ref="T266:T280" si="644">(2*U266)-O266</f>
        <v>30120.416666666668</v>
      </c>
      <c r="U266">
        <f t="shared" ref="U266:U280" si="645">SUM(O266:Q266)/3</f>
        <v>30402.233333333334</v>
      </c>
      <c r="V266">
        <f t="shared" ref="V266:V280" si="646">(2*U266)-P266</f>
        <v>30555.066666666666</v>
      </c>
      <c r="W266">
        <f t="shared" ref="W266:W280" si="647">U266+(O266-P266)</f>
        <v>30836.883333333331</v>
      </c>
      <c r="X266" s="2">
        <f t="shared" ref="X266:X280" si="648">O266+2*(U266-P266)</f>
        <v>30989.716666666664</v>
      </c>
    </row>
    <row r="267" spans="1:24" x14ac:dyDescent="0.3">
      <c r="A267" s="39">
        <v>43634</v>
      </c>
      <c r="B267" s="10" t="s">
        <v>28</v>
      </c>
      <c r="C267">
        <f>'Index CPR'!C267</f>
        <v>10677.05</v>
      </c>
      <c r="D267" s="17">
        <f>'Index CPR'!D267</f>
        <v>11727.2</v>
      </c>
      <c r="E267" s="17">
        <f>'Index CPR'!E267</f>
        <v>11641.15</v>
      </c>
      <c r="F267" s="17">
        <f>'Index CPR'!F267</f>
        <v>11691.5</v>
      </c>
      <c r="G267">
        <f t="shared" si="635"/>
        <v>11559.983333333332</v>
      </c>
      <c r="H267">
        <f t="shared" si="636"/>
        <v>11600.566666666666</v>
      </c>
      <c r="I267">
        <f t="shared" si="637"/>
        <v>11646.033333333333</v>
      </c>
      <c r="J267">
        <f t="shared" si="638"/>
        <v>11686.616666666667</v>
      </c>
      <c r="K267">
        <f t="shared" si="639"/>
        <v>11732.083333333334</v>
      </c>
      <c r="L267">
        <f t="shared" si="640"/>
        <v>11772.666666666668</v>
      </c>
      <c r="M267" s="2">
        <f t="shared" si="641"/>
        <v>11818.133333333335</v>
      </c>
      <c r="N267">
        <f>'Index CPR'!N267</f>
        <v>30299.45</v>
      </c>
      <c r="O267">
        <f>'Index CPR'!O267</f>
        <v>30550.65</v>
      </c>
      <c r="P267">
        <f>'Index CPR'!P267</f>
        <v>30222.85</v>
      </c>
      <c r="Q267">
        <f>'Index CPR'!Q267</f>
        <v>30351</v>
      </c>
      <c r="R267">
        <f t="shared" si="642"/>
        <v>29871.21666666666</v>
      </c>
      <c r="S267">
        <f t="shared" si="643"/>
        <v>30047.033333333329</v>
      </c>
      <c r="T267">
        <f t="shared" si="644"/>
        <v>30199.016666666663</v>
      </c>
      <c r="U267">
        <f t="shared" si="645"/>
        <v>30374.833333333332</v>
      </c>
      <c r="V267">
        <f t="shared" si="646"/>
        <v>30526.816666666666</v>
      </c>
      <c r="W267">
        <f t="shared" si="647"/>
        <v>30702.633333333335</v>
      </c>
      <c r="X267" s="2">
        <f t="shared" si="648"/>
        <v>30854.616666666669</v>
      </c>
    </row>
    <row r="268" spans="1:24" x14ac:dyDescent="0.3">
      <c r="A268" s="39">
        <v>43635</v>
      </c>
      <c r="B268" s="10" t="s">
        <v>29</v>
      </c>
      <c r="C268">
        <f>'Index CPR'!C268</f>
        <v>11744.45</v>
      </c>
      <c r="D268" s="17">
        <f>'Index CPR'!D268</f>
        <v>11802.5</v>
      </c>
      <c r="E268" s="17">
        <f>'Index CPR'!E268</f>
        <v>11625.1</v>
      </c>
      <c r="F268" s="17">
        <f>'Index CPR'!F268</f>
        <v>11691.45</v>
      </c>
      <c r="G268">
        <f t="shared" si="635"/>
        <v>11432.800000000001</v>
      </c>
      <c r="H268">
        <f t="shared" si="636"/>
        <v>11528.95</v>
      </c>
      <c r="I268">
        <f t="shared" si="637"/>
        <v>11610.2</v>
      </c>
      <c r="J268">
        <f t="shared" si="638"/>
        <v>11706.35</v>
      </c>
      <c r="K268">
        <f t="shared" si="639"/>
        <v>11787.6</v>
      </c>
      <c r="L268">
        <f t="shared" si="640"/>
        <v>11883.75</v>
      </c>
      <c r="M268" s="2">
        <f t="shared" si="641"/>
        <v>11965</v>
      </c>
      <c r="N268">
        <f>'Index CPR'!N268</f>
        <v>30526.5</v>
      </c>
      <c r="O268">
        <f>'Index CPR'!O268</f>
        <v>30699.15</v>
      </c>
      <c r="P268">
        <f>'Index CPR'!P268</f>
        <v>30242</v>
      </c>
      <c r="Q268">
        <f>'Index CPR'!Q268</f>
        <v>30362.1</v>
      </c>
      <c r="R268">
        <f t="shared" si="642"/>
        <v>29712.533333333333</v>
      </c>
      <c r="S268">
        <f t="shared" si="643"/>
        <v>29977.266666666666</v>
      </c>
      <c r="T268">
        <f t="shared" si="644"/>
        <v>30169.683333333334</v>
      </c>
      <c r="U268">
        <f t="shared" si="645"/>
        <v>30434.416666666668</v>
      </c>
      <c r="V268">
        <f t="shared" si="646"/>
        <v>30626.833333333336</v>
      </c>
      <c r="W268">
        <f t="shared" si="647"/>
        <v>30891.566666666669</v>
      </c>
      <c r="X268" s="2">
        <f t="shared" si="648"/>
        <v>31083.983333333337</v>
      </c>
    </row>
    <row r="269" spans="1:24" x14ac:dyDescent="0.3">
      <c r="A269" s="39">
        <v>43636</v>
      </c>
      <c r="B269" s="10" t="s">
        <v>30</v>
      </c>
      <c r="C269">
        <f>'Index CPR'!C269</f>
        <v>11653.65</v>
      </c>
      <c r="D269" s="17">
        <f>'Index CPR'!D269</f>
        <v>11843.5</v>
      </c>
      <c r="E269" s="17">
        <f>'Index CPR'!E269</f>
        <v>11635.05</v>
      </c>
      <c r="F269" s="17">
        <f>'Index CPR'!F269</f>
        <v>11831.75</v>
      </c>
      <c r="G269">
        <f t="shared" si="635"/>
        <v>11488.25</v>
      </c>
      <c r="H269">
        <f t="shared" si="636"/>
        <v>11561.65</v>
      </c>
      <c r="I269">
        <f t="shared" si="637"/>
        <v>11696.7</v>
      </c>
      <c r="J269">
        <f t="shared" si="638"/>
        <v>11770.1</v>
      </c>
      <c r="K269">
        <f t="shared" si="639"/>
        <v>11905.150000000001</v>
      </c>
      <c r="L269">
        <f t="shared" si="640"/>
        <v>11978.550000000001</v>
      </c>
      <c r="M269" s="2">
        <f t="shared" si="641"/>
        <v>12113.600000000002</v>
      </c>
      <c r="N269">
        <f>'Index CPR'!N269</f>
        <v>30390.2</v>
      </c>
      <c r="O269">
        <f>'Index CPR'!O269</f>
        <v>30824.55</v>
      </c>
      <c r="P269">
        <f>'Index CPR'!P269</f>
        <v>30220.7</v>
      </c>
      <c r="Q269">
        <f>'Index CPR'!Q269</f>
        <v>30781.1</v>
      </c>
      <c r="R269">
        <f t="shared" si="642"/>
        <v>29789.166666666675</v>
      </c>
      <c r="S269">
        <f t="shared" si="643"/>
        <v>30004.933333333338</v>
      </c>
      <c r="T269">
        <f t="shared" si="644"/>
        <v>30393.016666666674</v>
      </c>
      <c r="U269">
        <f t="shared" si="645"/>
        <v>30608.783333333336</v>
      </c>
      <c r="V269">
        <f t="shared" si="646"/>
        <v>30996.866666666672</v>
      </c>
      <c r="W269">
        <f t="shared" si="647"/>
        <v>31212.633333333335</v>
      </c>
      <c r="X269" s="2">
        <f t="shared" si="648"/>
        <v>31600.716666666671</v>
      </c>
    </row>
    <row r="270" spans="1:24" x14ac:dyDescent="0.3">
      <c r="A270" s="39">
        <v>43637</v>
      </c>
      <c r="B270" s="10" t="s">
        <v>26</v>
      </c>
      <c r="C270">
        <f>'Index CPR'!C270</f>
        <v>11827.6</v>
      </c>
      <c r="D270" s="17">
        <f>'Index CPR'!D270</f>
        <v>11827.95</v>
      </c>
      <c r="E270" s="17">
        <f>'Index CPR'!E270</f>
        <v>11705.1</v>
      </c>
      <c r="F270" s="17">
        <f>'Index CPR'!F270</f>
        <v>11724.1</v>
      </c>
      <c r="G270">
        <f t="shared" si="635"/>
        <v>11553.966666666665</v>
      </c>
      <c r="H270">
        <f t="shared" si="636"/>
        <v>11629.533333333333</v>
      </c>
      <c r="I270">
        <f t="shared" si="637"/>
        <v>11676.816666666666</v>
      </c>
      <c r="J270">
        <f t="shared" si="638"/>
        <v>11752.383333333333</v>
      </c>
      <c r="K270">
        <f t="shared" si="639"/>
        <v>11799.666666666666</v>
      </c>
      <c r="L270">
        <f t="shared" si="640"/>
        <v>11875.233333333334</v>
      </c>
      <c r="M270" s="2">
        <f t="shared" si="641"/>
        <v>11922.516666666666</v>
      </c>
      <c r="N270">
        <f>'Index CPR'!N270</f>
        <v>30804.95</v>
      </c>
      <c r="O270">
        <f>'Index CPR'!O270</f>
        <v>30904.95</v>
      </c>
      <c r="P270">
        <f>'Index CPR'!P270</f>
        <v>30541.5</v>
      </c>
      <c r="Q270">
        <f>'Index CPR'!Q270</f>
        <v>30628.35</v>
      </c>
      <c r="R270">
        <f t="shared" si="642"/>
        <v>30114.799999999988</v>
      </c>
      <c r="S270">
        <f t="shared" si="643"/>
        <v>30328.149999999994</v>
      </c>
      <c r="T270">
        <f t="shared" si="644"/>
        <v>30478.249999999989</v>
      </c>
      <c r="U270">
        <f t="shared" si="645"/>
        <v>30691.599999999995</v>
      </c>
      <c r="V270">
        <f t="shared" si="646"/>
        <v>30841.69999999999</v>
      </c>
      <c r="W270">
        <f t="shared" si="647"/>
        <v>31055.049999999996</v>
      </c>
      <c r="X270" s="2">
        <f t="shared" si="648"/>
        <v>31205.149999999991</v>
      </c>
    </row>
    <row r="271" spans="1:24" x14ac:dyDescent="0.3">
      <c r="A271" s="39">
        <v>43640</v>
      </c>
      <c r="B271" s="10" t="s">
        <v>27</v>
      </c>
      <c r="C271">
        <f>'Index CPR'!C271</f>
        <v>11725.8</v>
      </c>
      <c r="D271" s="17">
        <f>'Index CPR'!D271</f>
        <v>11754</v>
      </c>
      <c r="E271" s="17">
        <f>'Index CPR'!E271</f>
        <v>11670.2</v>
      </c>
      <c r="F271" s="17">
        <f>'Index CPR'!F271</f>
        <v>11699.65</v>
      </c>
      <c r="G271">
        <f t="shared" si="635"/>
        <v>11578.099999999999</v>
      </c>
      <c r="H271">
        <f t="shared" si="636"/>
        <v>11624.15</v>
      </c>
      <c r="I271">
        <f t="shared" si="637"/>
        <v>11661.899999999998</v>
      </c>
      <c r="J271">
        <f t="shared" si="638"/>
        <v>11707.949999999999</v>
      </c>
      <c r="K271">
        <f t="shared" si="639"/>
        <v>11745.699999999997</v>
      </c>
      <c r="L271">
        <f t="shared" si="640"/>
        <v>11791.749999999998</v>
      </c>
      <c r="M271" s="2">
        <f t="shared" si="641"/>
        <v>11829.499999999996</v>
      </c>
      <c r="N271">
        <f>'Index CPR'!N271</f>
        <v>30680.95</v>
      </c>
      <c r="O271">
        <f>'Index CPR'!O271</f>
        <v>30783.65</v>
      </c>
      <c r="P271">
        <f>'Index CPR'!P271</f>
        <v>30528</v>
      </c>
      <c r="Q271">
        <f>'Index CPR'!Q271</f>
        <v>30602.05</v>
      </c>
      <c r="R271">
        <f t="shared" si="642"/>
        <v>30236.499999999993</v>
      </c>
      <c r="S271">
        <f t="shared" si="643"/>
        <v>30382.249999999996</v>
      </c>
      <c r="T271">
        <f t="shared" si="644"/>
        <v>30492.149999999994</v>
      </c>
      <c r="U271">
        <f t="shared" si="645"/>
        <v>30637.899999999998</v>
      </c>
      <c r="V271">
        <f t="shared" si="646"/>
        <v>30747.799999999996</v>
      </c>
      <c r="W271">
        <f t="shared" si="647"/>
        <v>30893.55</v>
      </c>
      <c r="X271" s="2">
        <f t="shared" si="648"/>
        <v>31003.449999999997</v>
      </c>
    </row>
    <row r="272" spans="1:24" x14ac:dyDescent="0.3">
      <c r="A272" s="39">
        <v>43641</v>
      </c>
      <c r="B272" s="10" t="s">
        <v>28</v>
      </c>
      <c r="C272">
        <f>'Index CPR'!C272</f>
        <v>11681</v>
      </c>
      <c r="D272" s="17">
        <f>'Index CPR'!D272</f>
        <v>11814.4</v>
      </c>
      <c r="E272" s="17">
        <f>'Index CPR'!E272</f>
        <v>11651</v>
      </c>
      <c r="F272" s="17">
        <f>'Index CPR'!F272</f>
        <v>11796.45</v>
      </c>
      <c r="G272">
        <f t="shared" si="635"/>
        <v>11530.100000000006</v>
      </c>
      <c r="H272">
        <f t="shared" si="636"/>
        <v>11590.550000000003</v>
      </c>
      <c r="I272">
        <f t="shared" si="637"/>
        <v>11693.500000000005</v>
      </c>
      <c r="J272">
        <f t="shared" si="638"/>
        <v>11753.950000000003</v>
      </c>
      <c r="K272">
        <f t="shared" si="639"/>
        <v>11856.900000000005</v>
      </c>
      <c r="L272">
        <f t="shared" si="640"/>
        <v>11917.350000000002</v>
      </c>
      <c r="M272" s="2">
        <f t="shared" si="641"/>
        <v>12020.300000000005</v>
      </c>
      <c r="N272">
        <f>'Index CPR'!N272</f>
        <v>30567.65</v>
      </c>
      <c r="O272">
        <f>'Index CPR'!O272</f>
        <v>30913.25</v>
      </c>
      <c r="P272">
        <f>'Index CPR'!P272</f>
        <v>30451.4</v>
      </c>
      <c r="Q272">
        <f>'Index CPR'!Q272</f>
        <v>30847.05</v>
      </c>
      <c r="R272">
        <f t="shared" si="642"/>
        <v>30099.366666666669</v>
      </c>
      <c r="S272">
        <f t="shared" si="643"/>
        <v>30275.383333333335</v>
      </c>
      <c r="T272">
        <f t="shared" si="644"/>
        <v>30561.216666666667</v>
      </c>
      <c r="U272">
        <f t="shared" si="645"/>
        <v>30737.233333333334</v>
      </c>
      <c r="V272">
        <f t="shared" si="646"/>
        <v>31023.066666666666</v>
      </c>
      <c r="W272">
        <f t="shared" si="647"/>
        <v>31199.083333333332</v>
      </c>
      <c r="X272" s="2">
        <f t="shared" si="648"/>
        <v>31484.916666666664</v>
      </c>
    </row>
    <row r="273" spans="1:24" x14ac:dyDescent="0.3">
      <c r="A273" s="39">
        <v>43642</v>
      </c>
      <c r="B273" s="10" t="s">
        <v>29</v>
      </c>
      <c r="C273">
        <f>'Index CPR'!C273</f>
        <v>11768.15</v>
      </c>
      <c r="D273" s="17">
        <f>'Index CPR'!D273</f>
        <v>11871.85</v>
      </c>
      <c r="E273" s="17">
        <f>'Index CPR'!E273</f>
        <v>11757.55</v>
      </c>
      <c r="F273" s="17">
        <f>'Index CPR'!F273</f>
        <v>11847.55</v>
      </c>
      <c r="G273">
        <f t="shared" si="635"/>
        <v>11665.149999999998</v>
      </c>
      <c r="H273">
        <f t="shared" si="636"/>
        <v>11711.349999999999</v>
      </c>
      <c r="I273">
        <f t="shared" si="637"/>
        <v>11779.449999999999</v>
      </c>
      <c r="J273">
        <f t="shared" si="638"/>
        <v>11825.65</v>
      </c>
      <c r="K273">
        <f t="shared" si="639"/>
        <v>11893.75</v>
      </c>
      <c r="L273">
        <f t="shared" si="640"/>
        <v>11939.95</v>
      </c>
      <c r="M273" s="2">
        <f t="shared" si="641"/>
        <v>12008.050000000001</v>
      </c>
      <c r="N273">
        <f>'Index CPR'!N273</f>
        <v>30809.200000000001</v>
      </c>
      <c r="O273">
        <f>'Index CPR'!O273</f>
        <v>31202.7</v>
      </c>
      <c r="P273">
        <f>'Index CPR'!P273</f>
        <v>30766.65</v>
      </c>
      <c r="Q273">
        <f>'Index CPR'!Q273</f>
        <v>31162.35</v>
      </c>
      <c r="R273">
        <f t="shared" si="642"/>
        <v>30449.05000000001</v>
      </c>
      <c r="S273">
        <f t="shared" si="643"/>
        <v>30607.850000000006</v>
      </c>
      <c r="T273">
        <f t="shared" si="644"/>
        <v>30885.100000000009</v>
      </c>
      <c r="U273">
        <f t="shared" si="645"/>
        <v>31043.900000000005</v>
      </c>
      <c r="V273">
        <f t="shared" si="646"/>
        <v>31321.150000000009</v>
      </c>
      <c r="W273">
        <f t="shared" si="647"/>
        <v>31479.950000000004</v>
      </c>
      <c r="X273" s="2">
        <f t="shared" si="648"/>
        <v>31757.200000000008</v>
      </c>
    </row>
    <row r="274" spans="1:24" x14ac:dyDescent="0.3">
      <c r="A274" s="39">
        <v>43643</v>
      </c>
      <c r="B274" s="10" t="s">
        <v>30</v>
      </c>
      <c r="C274">
        <f>'Index CPR'!C274</f>
        <v>11860.85</v>
      </c>
      <c r="D274" s="17">
        <f>'Index CPR'!D274</f>
        <v>11911.15</v>
      </c>
      <c r="E274" s="17">
        <f>'Index CPR'!E274</f>
        <v>11821.05</v>
      </c>
      <c r="F274" s="17">
        <f>'Index CPR'!F274</f>
        <v>11841.55</v>
      </c>
      <c r="G274">
        <f t="shared" si="635"/>
        <v>11714.583333333332</v>
      </c>
      <c r="H274">
        <f t="shared" si="636"/>
        <v>11767.816666666666</v>
      </c>
      <c r="I274">
        <f t="shared" si="637"/>
        <v>11804.683333333332</v>
      </c>
      <c r="J274">
        <f t="shared" si="638"/>
        <v>11857.916666666666</v>
      </c>
      <c r="K274">
        <f t="shared" si="639"/>
        <v>11894.783333333333</v>
      </c>
      <c r="L274">
        <f t="shared" si="640"/>
        <v>11948.016666666666</v>
      </c>
      <c r="M274" s="2">
        <f t="shared" si="641"/>
        <v>11984.883333333333</v>
      </c>
      <c r="N274">
        <f>'Index CPR'!N274</f>
        <v>31192.1</v>
      </c>
      <c r="O274">
        <f>'Index CPR'!O274</f>
        <v>31490.6</v>
      </c>
      <c r="P274">
        <f>'Index CPR'!P274</f>
        <v>31158.799999999999</v>
      </c>
      <c r="Q274">
        <f>'Index CPR'!Q274</f>
        <v>31269.5</v>
      </c>
      <c r="R274">
        <f t="shared" si="642"/>
        <v>30790.2</v>
      </c>
      <c r="S274">
        <f t="shared" si="643"/>
        <v>30974.5</v>
      </c>
      <c r="T274">
        <f t="shared" si="644"/>
        <v>31122</v>
      </c>
      <c r="U274">
        <f t="shared" si="645"/>
        <v>31306.3</v>
      </c>
      <c r="V274">
        <f t="shared" si="646"/>
        <v>31453.8</v>
      </c>
      <c r="W274">
        <f t="shared" si="647"/>
        <v>31638.1</v>
      </c>
      <c r="X274" s="2">
        <f t="shared" si="648"/>
        <v>31785.599999999999</v>
      </c>
    </row>
    <row r="275" spans="1:24" x14ac:dyDescent="0.3">
      <c r="A275" s="39">
        <v>43644</v>
      </c>
      <c r="B275" s="10" t="s">
        <v>26</v>
      </c>
      <c r="C275">
        <f>'Index CPR'!C275</f>
        <v>11861.15</v>
      </c>
      <c r="D275" s="17">
        <f>'Index CPR'!D275</f>
        <v>11871.7</v>
      </c>
      <c r="E275" s="17">
        <f>'Index CPR'!E275</f>
        <v>11775.5</v>
      </c>
      <c r="F275" s="17">
        <f>'Index CPR'!F275</f>
        <v>11788.85</v>
      </c>
      <c r="G275">
        <f t="shared" si="635"/>
        <v>11656.133333333335</v>
      </c>
      <c r="H275">
        <f t="shared" si="636"/>
        <v>11715.816666666668</v>
      </c>
      <c r="I275">
        <f t="shared" si="637"/>
        <v>11752.333333333336</v>
      </c>
      <c r="J275">
        <f t="shared" si="638"/>
        <v>11812.016666666668</v>
      </c>
      <c r="K275">
        <f t="shared" si="639"/>
        <v>11848.533333333336</v>
      </c>
      <c r="L275">
        <f t="shared" si="640"/>
        <v>11908.216666666669</v>
      </c>
      <c r="M275" s="2">
        <f t="shared" si="641"/>
        <v>11944.733333333337</v>
      </c>
      <c r="N275">
        <f>'Index CPR'!N275</f>
        <v>31281</v>
      </c>
      <c r="O275">
        <f>'Index CPR'!O275</f>
        <v>31308.9</v>
      </c>
      <c r="P275">
        <f>'Index CPR'!P275</f>
        <v>31060.6</v>
      </c>
      <c r="Q275">
        <f>'Index CPR'!Q275</f>
        <v>31105.200000000001</v>
      </c>
      <c r="R275">
        <f t="shared" si="642"/>
        <v>30759.266666666663</v>
      </c>
      <c r="S275">
        <f t="shared" si="643"/>
        <v>30909.933333333331</v>
      </c>
      <c r="T275">
        <f t="shared" si="644"/>
        <v>31007.566666666666</v>
      </c>
      <c r="U275">
        <f t="shared" si="645"/>
        <v>31158.233333333334</v>
      </c>
      <c r="V275">
        <f t="shared" si="646"/>
        <v>31255.866666666669</v>
      </c>
      <c r="W275">
        <f t="shared" si="647"/>
        <v>31406.533333333336</v>
      </c>
      <c r="X275" s="2">
        <f t="shared" si="648"/>
        <v>31504.166666666672</v>
      </c>
    </row>
    <row r="276" spans="1:24" x14ac:dyDescent="0.3">
      <c r="A276" s="39">
        <v>43647</v>
      </c>
      <c r="B276" s="10" t="s">
        <v>27</v>
      </c>
      <c r="C276">
        <f>'Index CPR'!C276</f>
        <v>11839.9</v>
      </c>
      <c r="D276" s="17">
        <f>'Index CPR'!D276</f>
        <v>11884.65</v>
      </c>
      <c r="E276" s="17">
        <f>'Index CPR'!E276</f>
        <v>11830.8</v>
      </c>
      <c r="F276" s="17">
        <f>'Index CPR'!F276</f>
        <v>11865.6</v>
      </c>
      <c r="G276">
        <f t="shared" si="635"/>
        <v>11782.199999999997</v>
      </c>
      <c r="H276">
        <f t="shared" si="636"/>
        <v>11806.499999999998</v>
      </c>
      <c r="I276">
        <f t="shared" si="637"/>
        <v>11836.049999999997</v>
      </c>
      <c r="J276">
        <f t="shared" si="638"/>
        <v>11860.349999999999</v>
      </c>
      <c r="K276">
        <f t="shared" si="639"/>
        <v>11889.899999999998</v>
      </c>
      <c r="L276">
        <f t="shared" si="640"/>
        <v>11914.199999999999</v>
      </c>
      <c r="M276" s="2">
        <f t="shared" si="641"/>
        <v>11943.749999999998</v>
      </c>
      <c r="N276">
        <f>'Index CPR'!N276</f>
        <v>31271</v>
      </c>
      <c r="O276">
        <f>'Index CPR'!O276</f>
        <v>31450.35</v>
      </c>
      <c r="P276">
        <f>'Index CPR'!P276</f>
        <v>31246.45</v>
      </c>
      <c r="Q276">
        <f>'Index CPR'!Q276</f>
        <v>31372.2</v>
      </c>
      <c r="R276">
        <f t="shared" si="642"/>
        <v>31058.416666666668</v>
      </c>
      <c r="S276">
        <f t="shared" si="643"/>
        <v>31152.433333333334</v>
      </c>
      <c r="T276">
        <f t="shared" si="644"/>
        <v>31262.316666666666</v>
      </c>
      <c r="U276">
        <f t="shared" si="645"/>
        <v>31356.333333333332</v>
      </c>
      <c r="V276">
        <f t="shared" si="646"/>
        <v>31466.216666666664</v>
      </c>
      <c r="W276">
        <f t="shared" si="647"/>
        <v>31560.23333333333</v>
      </c>
      <c r="X276" s="2">
        <f t="shared" si="648"/>
        <v>31670.116666666661</v>
      </c>
    </row>
    <row r="277" spans="1:24" x14ac:dyDescent="0.3">
      <c r="A277" s="39">
        <v>43648</v>
      </c>
      <c r="B277" s="10" t="s">
        <v>28</v>
      </c>
      <c r="C277">
        <f>'Index CPR'!C277</f>
        <v>11890.3</v>
      </c>
      <c r="D277" s="17">
        <f>'Index CPR'!D277</f>
        <v>11917.45</v>
      </c>
      <c r="E277" s="17">
        <f>'Index CPR'!E277</f>
        <v>11814.7</v>
      </c>
      <c r="F277" s="17">
        <f>'Index CPR'!F277</f>
        <v>11910.3</v>
      </c>
      <c r="G277">
        <f t="shared" si="635"/>
        <v>11741.433333333331</v>
      </c>
      <c r="H277">
        <f t="shared" si="636"/>
        <v>11778.066666666666</v>
      </c>
      <c r="I277">
        <f t="shared" si="637"/>
        <v>11844.183333333331</v>
      </c>
      <c r="J277">
        <f t="shared" si="638"/>
        <v>11880.816666666666</v>
      </c>
      <c r="K277">
        <f t="shared" si="639"/>
        <v>11946.933333333331</v>
      </c>
      <c r="L277">
        <f t="shared" si="640"/>
        <v>11983.566666666666</v>
      </c>
      <c r="M277" s="2">
        <f t="shared" si="641"/>
        <v>12049.683333333331</v>
      </c>
      <c r="N277">
        <f>'Index CPR'!N277</f>
        <v>31414.65</v>
      </c>
      <c r="O277">
        <f>'Index CPR'!O277</f>
        <v>31431.35</v>
      </c>
      <c r="P277">
        <f>'Index CPR'!P277</f>
        <v>31105.1</v>
      </c>
      <c r="Q277">
        <f>'Index CPR'!Q277</f>
        <v>31283.3</v>
      </c>
      <c r="R277">
        <f t="shared" si="642"/>
        <v>30788.9</v>
      </c>
      <c r="S277">
        <f t="shared" si="643"/>
        <v>30947</v>
      </c>
      <c r="T277">
        <f t="shared" si="644"/>
        <v>31115.15</v>
      </c>
      <c r="U277">
        <f t="shared" si="645"/>
        <v>31273.25</v>
      </c>
      <c r="V277">
        <f t="shared" si="646"/>
        <v>31441.4</v>
      </c>
      <c r="W277">
        <f t="shared" si="647"/>
        <v>31599.5</v>
      </c>
      <c r="X277" s="2">
        <f t="shared" si="648"/>
        <v>31767.65</v>
      </c>
    </row>
    <row r="278" spans="1:24" x14ac:dyDescent="0.3">
      <c r="A278" s="39">
        <v>43649</v>
      </c>
      <c r="B278" s="10" t="s">
        <v>29</v>
      </c>
      <c r="C278">
        <f>'Index CPR'!C278</f>
        <v>11932.15</v>
      </c>
      <c r="D278" s="17">
        <f>'Index CPR'!D278</f>
        <v>11945.2</v>
      </c>
      <c r="E278" s="17">
        <f>'Index CPR'!E278</f>
        <v>11887.05</v>
      </c>
      <c r="F278" s="17">
        <f>'Index CPR'!F278</f>
        <v>11916.75</v>
      </c>
      <c r="G278">
        <f t="shared" si="635"/>
        <v>11829.316666666666</v>
      </c>
      <c r="H278">
        <f t="shared" si="636"/>
        <v>11858.183333333332</v>
      </c>
      <c r="I278">
        <f t="shared" si="637"/>
        <v>11887.466666666667</v>
      </c>
      <c r="J278">
        <f t="shared" si="638"/>
        <v>11916.333333333334</v>
      </c>
      <c r="K278">
        <f t="shared" si="639"/>
        <v>11945.616666666669</v>
      </c>
      <c r="L278">
        <f t="shared" si="640"/>
        <v>11974.483333333335</v>
      </c>
      <c r="M278" s="2">
        <f t="shared" si="641"/>
        <v>12003.76666666667</v>
      </c>
      <c r="N278">
        <f>'Index CPR'!N278</f>
        <v>31347.7</v>
      </c>
      <c r="O278">
        <f>'Index CPR'!O278</f>
        <v>31467.15</v>
      </c>
      <c r="P278">
        <f>'Index CPR'!P278</f>
        <v>31238.5</v>
      </c>
      <c r="Q278">
        <f>'Index CPR'!Q278</f>
        <v>31382.3</v>
      </c>
      <c r="R278">
        <f t="shared" si="642"/>
        <v>31029.499999999993</v>
      </c>
      <c r="S278">
        <f t="shared" si="643"/>
        <v>31133.999999999996</v>
      </c>
      <c r="T278">
        <f t="shared" si="644"/>
        <v>31258.149999999994</v>
      </c>
      <c r="U278">
        <f t="shared" si="645"/>
        <v>31362.649999999998</v>
      </c>
      <c r="V278">
        <f t="shared" si="646"/>
        <v>31486.799999999996</v>
      </c>
      <c r="W278">
        <f t="shared" si="647"/>
        <v>31591.3</v>
      </c>
      <c r="X278" s="2">
        <f t="shared" si="648"/>
        <v>31715.449999999997</v>
      </c>
    </row>
    <row r="279" spans="1:24" x14ac:dyDescent="0.3">
      <c r="A279" s="39">
        <v>43650</v>
      </c>
      <c r="B279" s="10" t="s">
        <v>30</v>
      </c>
      <c r="C279">
        <f>'Index CPR'!C279</f>
        <v>11928.8</v>
      </c>
      <c r="D279" s="17">
        <f>'Index CPR'!D279</f>
        <v>11969.25</v>
      </c>
      <c r="E279" s="17">
        <f>'Index CPR'!E279</f>
        <v>11923.65</v>
      </c>
      <c r="F279" s="17">
        <f>'Index CPR'!F279</f>
        <v>11946.75</v>
      </c>
      <c r="G279">
        <f t="shared" si="635"/>
        <v>11878.250000000002</v>
      </c>
      <c r="H279">
        <f t="shared" si="636"/>
        <v>11900.95</v>
      </c>
      <c r="I279">
        <f t="shared" si="637"/>
        <v>11923.850000000002</v>
      </c>
      <c r="J279">
        <f t="shared" si="638"/>
        <v>11946.550000000001</v>
      </c>
      <c r="K279">
        <f t="shared" si="639"/>
        <v>11969.450000000003</v>
      </c>
      <c r="L279">
        <f t="shared" si="640"/>
        <v>11992.150000000001</v>
      </c>
      <c r="M279" s="2">
        <f t="shared" si="641"/>
        <v>12015.050000000003</v>
      </c>
      <c r="N279">
        <f>'Index CPR'!N279</f>
        <v>31471</v>
      </c>
      <c r="O279">
        <f>'Index CPR'!O279</f>
        <v>31608.35</v>
      </c>
      <c r="P279">
        <f>'Index CPR'!P279</f>
        <v>31428.05</v>
      </c>
      <c r="Q279">
        <f>'Index CPR'!Q279</f>
        <v>31471.85</v>
      </c>
      <c r="R279">
        <f t="shared" si="642"/>
        <v>31216.850000000002</v>
      </c>
      <c r="S279">
        <f t="shared" si="643"/>
        <v>31322.45</v>
      </c>
      <c r="T279">
        <f t="shared" si="644"/>
        <v>31397.15</v>
      </c>
      <c r="U279">
        <f t="shared" si="645"/>
        <v>31502.75</v>
      </c>
      <c r="V279">
        <f t="shared" si="646"/>
        <v>31577.45</v>
      </c>
      <c r="W279">
        <f t="shared" si="647"/>
        <v>31683.05</v>
      </c>
      <c r="X279" s="2">
        <f t="shared" si="648"/>
        <v>31757.75</v>
      </c>
    </row>
    <row r="280" spans="1:24" x14ac:dyDescent="0.3">
      <c r="A280" s="39">
        <v>43651</v>
      </c>
      <c r="B280" s="10" t="s">
        <v>26</v>
      </c>
      <c r="C280">
        <f>'Index CPR'!C280</f>
        <v>11964.75</v>
      </c>
      <c r="D280" s="17">
        <f>'Index CPR'!D280</f>
        <v>11981.75</v>
      </c>
      <c r="E280" s="17">
        <f>'Index CPR'!E280</f>
        <v>11797.9</v>
      </c>
      <c r="F280" s="17">
        <f>'Index CPR'!F280</f>
        <v>11811.15</v>
      </c>
      <c r="G280">
        <f t="shared" si="635"/>
        <v>11561.6</v>
      </c>
      <c r="H280">
        <f t="shared" si="636"/>
        <v>11679.75</v>
      </c>
      <c r="I280">
        <f t="shared" si="637"/>
        <v>11745.45</v>
      </c>
      <c r="J280">
        <f t="shared" si="638"/>
        <v>11863.6</v>
      </c>
      <c r="K280">
        <f t="shared" si="639"/>
        <v>11929.300000000001</v>
      </c>
      <c r="L280">
        <f t="shared" si="640"/>
        <v>12047.45</v>
      </c>
      <c r="M280" s="2">
        <f t="shared" si="641"/>
        <v>12113.150000000001</v>
      </c>
      <c r="N280">
        <f>'Index CPR'!N280</f>
        <v>31523.05</v>
      </c>
      <c r="O280">
        <f>'Index CPR'!O280</f>
        <v>31622.85</v>
      </c>
      <c r="P280">
        <f>'Index CPR'!P280</f>
        <v>31323.25</v>
      </c>
      <c r="Q280">
        <f>'Index CPR'!Q280</f>
        <v>31475.8</v>
      </c>
      <c r="R280">
        <f t="shared" si="642"/>
        <v>31025.48333333333</v>
      </c>
      <c r="S280">
        <f t="shared" si="643"/>
        <v>31174.366666666665</v>
      </c>
      <c r="T280">
        <f t="shared" si="644"/>
        <v>31325.083333333328</v>
      </c>
      <c r="U280">
        <f t="shared" si="645"/>
        <v>31473.966666666664</v>
      </c>
      <c r="V280">
        <f t="shared" si="646"/>
        <v>31624.683333333327</v>
      </c>
      <c r="W280">
        <f t="shared" si="647"/>
        <v>31773.566666666662</v>
      </c>
      <c r="X280" s="2">
        <f t="shared" si="648"/>
        <v>31924.283333333326</v>
      </c>
    </row>
    <row r="281" spans="1:24" x14ac:dyDescent="0.3">
      <c r="A281" s="39">
        <v>43654</v>
      </c>
      <c r="B281" s="10" t="s">
        <v>27</v>
      </c>
      <c r="C281">
        <f>'Index CPR'!C281</f>
        <v>11770.4</v>
      </c>
      <c r="D281" s="17">
        <f>'Index CPR'!D281</f>
        <v>11771.9</v>
      </c>
      <c r="E281" s="17">
        <f>'Index CPR'!E281</f>
        <v>11523.3</v>
      </c>
      <c r="F281" s="17">
        <f>'Index CPR'!F281</f>
        <v>11558.6</v>
      </c>
      <c r="G281">
        <f t="shared" ref="G281:G289" si="649">E281-2*(D281-J281)</f>
        <v>11215.366666666665</v>
      </c>
      <c r="H281">
        <f t="shared" ref="H281:H289" si="650">J281-(D281-E281)</f>
        <v>11369.333333333332</v>
      </c>
      <c r="I281">
        <f t="shared" ref="I281:I289" si="651">(2*J281)-D281</f>
        <v>11463.966666666665</v>
      </c>
      <c r="J281">
        <f t="shared" ref="J281:J289" si="652">SUM(D281:F281)/3</f>
        <v>11617.933333333332</v>
      </c>
      <c r="K281">
        <f t="shared" ref="K281:K289" si="653">(2*J281)-E281</f>
        <v>11712.566666666666</v>
      </c>
      <c r="L281">
        <f t="shared" ref="L281:L289" si="654">J281+(D281-E281)</f>
        <v>11866.533333333333</v>
      </c>
      <c r="M281" s="2">
        <f t="shared" ref="M281:M289" si="655">D281+2*(J281-E281)</f>
        <v>11961.166666666666</v>
      </c>
      <c r="N281">
        <f>'Index CPR'!N281</f>
        <v>31346.85</v>
      </c>
      <c r="O281">
        <f>'Index CPR'!O281</f>
        <v>31370.400000000001</v>
      </c>
      <c r="P281">
        <f>'Index CPR'!P281</f>
        <v>30536.75</v>
      </c>
      <c r="Q281">
        <f>'Index CPR'!Q281</f>
        <v>30603.85</v>
      </c>
      <c r="R281">
        <f t="shared" ref="R281:R289" si="656">P281-2*(O281-U281)</f>
        <v>29469.949999999997</v>
      </c>
      <c r="S281">
        <f t="shared" ref="S281:S289" si="657">U281-(O281-P281)</f>
        <v>30003.35</v>
      </c>
      <c r="T281">
        <f t="shared" ref="T281:T289" si="658">(2*U281)-O281</f>
        <v>30303.599999999999</v>
      </c>
      <c r="U281">
        <f t="shared" ref="U281:U289" si="659">SUM(O281:Q281)/3</f>
        <v>30837</v>
      </c>
      <c r="V281">
        <f t="shared" ref="V281:V289" si="660">(2*U281)-P281</f>
        <v>31137.25</v>
      </c>
      <c r="W281">
        <f t="shared" ref="W281:W289" si="661">U281+(O281-P281)</f>
        <v>31670.65</v>
      </c>
      <c r="X281" s="2">
        <f t="shared" ref="X281:X289" si="662">O281+2*(U281-P281)</f>
        <v>31970.9</v>
      </c>
    </row>
    <row r="282" spans="1:24" x14ac:dyDescent="0.3">
      <c r="A282" s="39">
        <v>43655</v>
      </c>
      <c r="B282" s="10" t="s">
        <v>28</v>
      </c>
      <c r="C282">
        <f>'Index CPR'!C282</f>
        <v>11531.6</v>
      </c>
      <c r="D282" s="17">
        <f>'Index CPR'!D282</f>
        <v>11582.55</v>
      </c>
      <c r="E282" s="17">
        <f>'Index CPR'!E282</f>
        <v>11461</v>
      </c>
      <c r="F282" s="17">
        <f>'Index CPR'!F282</f>
        <v>11555.9</v>
      </c>
      <c r="G282">
        <f t="shared" si="649"/>
        <v>11362.2</v>
      </c>
      <c r="H282">
        <f t="shared" si="650"/>
        <v>11411.6</v>
      </c>
      <c r="I282">
        <f t="shared" si="651"/>
        <v>11483.75</v>
      </c>
      <c r="J282">
        <f t="shared" si="652"/>
        <v>11533.15</v>
      </c>
      <c r="K282">
        <f t="shared" si="653"/>
        <v>11605.3</v>
      </c>
      <c r="L282">
        <f t="shared" si="654"/>
        <v>11654.699999999999</v>
      </c>
      <c r="M282" s="2">
        <f t="shared" si="655"/>
        <v>11726.849999999999</v>
      </c>
      <c r="N282">
        <f>'Index CPR'!N282</f>
        <v>30533.4</v>
      </c>
      <c r="O282">
        <f>'Index CPR'!O282</f>
        <v>30702.1</v>
      </c>
      <c r="P282">
        <f>'Index CPR'!P282</f>
        <v>30346.7</v>
      </c>
      <c r="Q282">
        <f>'Index CPR'!Q282</f>
        <v>30569.15</v>
      </c>
      <c r="R282">
        <f t="shared" si="656"/>
        <v>30021.133333333342</v>
      </c>
      <c r="S282">
        <f t="shared" si="657"/>
        <v>30183.916666666672</v>
      </c>
      <c r="T282">
        <f t="shared" si="658"/>
        <v>30376.53333333334</v>
      </c>
      <c r="U282">
        <f t="shared" si="659"/>
        <v>30539.316666666669</v>
      </c>
      <c r="V282">
        <f t="shared" si="660"/>
        <v>30731.933333333338</v>
      </c>
      <c r="W282">
        <f t="shared" si="661"/>
        <v>30894.716666666667</v>
      </c>
      <c r="X282" s="2">
        <f t="shared" si="662"/>
        <v>31087.333333333336</v>
      </c>
    </row>
    <row r="283" spans="1:24" x14ac:dyDescent="0.3">
      <c r="A283" s="39">
        <v>43656</v>
      </c>
      <c r="B283" s="10" t="s">
        <v>29</v>
      </c>
      <c r="C283">
        <f>'Index CPR'!C283</f>
        <v>11536.15</v>
      </c>
      <c r="D283" s="17">
        <f>'Index CPR'!D283</f>
        <v>11593.7</v>
      </c>
      <c r="E283" s="17">
        <f>'Index CPR'!E283</f>
        <v>11475.65</v>
      </c>
      <c r="F283" s="17">
        <f>'Index CPR'!F283</f>
        <v>11498.9</v>
      </c>
      <c r="G283">
        <f t="shared" si="649"/>
        <v>11333.749999999998</v>
      </c>
      <c r="H283">
        <f t="shared" si="650"/>
        <v>11404.699999999999</v>
      </c>
      <c r="I283">
        <f t="shared" si="651"/>
        <v>11451.8</v>
      </c>
      <c r="J283">
        <f t="shared" si="652"/>
        <v>11522.75</v>
      </c>
      <c r="K283">
        <f t="shared" si="653"/>
        <v>11569.85</v>
      </c>
      <c r="L283">
        <f t="shared" si="654"/>
        <v>11640.800000000001</v>
      </c>
      <c r="M283" s="2">
        <f t="shared" si="655"/>
        <v>11687.900000000001</v>
      </c>
      <c r="N283">
        <f>'Index CPR'!N283</f>
        <v>30618.05</v>
      </c>
      <c r="O283">
        <f>'Index CPR'!O283</f>
        <v>30728.35</v>
      </c>
      <c r="P283">
        <f>'Index CPR'!P283</f>
        <v>30428.6</v>
      </c>
      <c r="Q283">
        <f>'Index CPR'!Q283</f>
        <v>30522.1</v>
      </c>
      <c r="R283">
        <f t="shared" si="656"/>
        <v>30091.266666666663</v>
      </c>
      <c r="S283">
        <f t="shared" si="657"/>
        <v>30259.933333333331</v>
      </c>
      <c r="T283">
        <f t="shared" si="658"/>
        <v>30391.016666666663</v>
      </c>
      <c r="U283">
        <f t="shared" si="659"/>
        <v>30559.683333333331</v>
      </c>
      <c r="V283">
        <f t="shared" si="660"/>
        <v>30690.766666666663</v>
      </c>
      <c r="W283">
        <f t="shared" si="661"/>
        <v>30859.433333333331</v>
      </c>
      <c r="X283" s="2">
        <f t="shared" si="662"/>
        <v>30990.516666666663</v>
      </c>
    </row>
    <row r="284" spans="1:24" x14ac:dyDescent="0.3">
      <c r="A284" s="39">
        <v>43657</v>
      </c>
      <c r="B284" s="10" t="s">
        <v>30</v>
      </c>
      <c r="C284">
        <f>'Index CPR'!C284</f>
        <v>11561.45</v>
      </c>
      <c r="D284" s="17">
        <f>'Index CPR'!D284</f>
        <v>11599</v>
      </c>
      <c r="E284" s="17">
        <f>'Index CPR'!E284</f>
        <v>11519.5</v>
      </c>
      <c r="F284" s="17">
        <f>'Index CPR'!F284</f>
        <v>11582.9</v>
      </c>
      <c r="G284">
        <f t="shared" si="649"/>
        <v>11455.766666666666</v>
      </c>
      <c r="H284">
        <f t="shared" si="650"/>
        <v>11487.633333333333</v>
      </c>
      <c r="I284">
        <f t="shared" si="651"/>
        <v>11535.266666666666</v>
      </c>
      <c r="J284">
        <f t="shared" si="652"/>
        <v>11567.133333333333</v>
      </c>
      <c r="K284">
        <f t="shared" si="653"/>
        <v>11614.766666666666</v>
      </c>
      <c r="L284">
        <f t="shared" si="654"/>
        <v>11646.633333333333</v>
      </c>
      <c r="M284" s="2">
        <f t="shared" si="655"/>
        <v>11694.266666666666</v>
      </c>
      <c r="N284">
        <f>'Index CPR'!N284</f>
        <v>30707</v>
      </c>
      <c r="O284">
        <f>'Index CPR'!O284</f>
        <v>30788.05</v>
      </c>
      <c r="P284">
        <f>'Index CPR'!P284</f>
        <v>30565.35</v>
      </c>
      <c r="Q284">
        <f>'Index CPR'!Q284</f>
        <v>30716.55</v>
      </c>
      <c r="R284">
        <f t="shared" si="656"/>
        <v>30369.216666666667</v>
      </c>
      <c r="S284">
        <f t="shared" si="657"/>
        <v>30467.283333333333</v>
      </c>
      <c r="T284">
        <f t="shared" si="658"/>
        <v>30591.916666666668</v>
      </c>
      <c r="U284">
        <f t="shared" si="659"/>
        <v>30689.983333333334</v>
      </c>
      <c r="V284">
        <f t="shared" si="660"/>
        <v>30814.616666666669</v>
      </c>
      <c r="W284">
        <f t="shared" si="661"/>
        <v>30912.683333333334</v>
      </c>
      <c r="X284" s="2">
        <f t="shared" si="662"/>
        <v>31037.316666666669</v>
      </c>
    </row>
    <row r="285" spans="1:24" x14ac:dyDescent="0.3">
      <c r="A285" s="39">
        <v>43658</v>
      </c>
      <c r="B285" s="10" t="s">
        <v>26</v>
      </c>
      <c r="C285">
        <f>'Index CPR'!C285</f>
        <v>11601.15</v>
      </c>
      <c r="D285" s="17">
        <f>'Index CPR'!D285</f>
        <v>11639.55</v>
      </c>
      <c r="E285" s="17">
        <f>'Index CPR'!E285</f>
        <v>11538.6</v>
      </c>
      <c r="F285" s="17">
        <f>'Index CPR'!F285</f>
        <v>11552.5</v>
      </c>
      <c r="G285">
        <f t="shared" si="649"/>
        <v>11413.266666666668</v>
      </c>
      <c r="H285">
        <f t="shared" si="650"/>
        <v>11475.933333333334</v>
      </c>
      <c r="I285">
        <f t="shared" si="651"/>
        <v>11514.216666666667</v>
      </c>
      <c r="J285">
        <f t="shared" si="652"/>
        <v>11576.883333333333</v>
      </c>
      <c r="K285">
        <f t="shared" si="653"/>
        <v>11615.166666666666</v>
      </c>
      <c r="L285">
        <f t="shared" si="654"/>
        <v>11677.833333333332</v>
      </c>
      <c r="M285" s="2">
        <f t="shared" si="655"/>
        <v>11716.116666666665</v>
      </c>
      <c r="N285">
        <f>'Index CPR'!N285</f>
        <v>30789.75</v>
      </c>
      <c r="O285">
        <f>'Index CPR'!O285</f>
        <v>30870.95</v>
      </c>
      <c r="P285">
        <f>'Index CPR'!P285</f>
        <v>30548.3</v>
      </c>
      <c r="Q285">
        <f>'Index CPR'!Q285</f>
        <v>30601.45</v>
      </c>
      <c r="R285">
        <f t="shared" si="656"/>
        <v>30153.533333333329</v>
      </c>
      <c r="S285">
        <f t="shared" si="657"/>
        <v>30350.916666666664</v>
      </c>
      <c r="T285">
        <f t="shared" si="658"/>
        <v>30476.183333333331</v>
      </c>
      <c r="U285">
        <f t="shared" si="659"/>
        <v>30673.566666666666</v>
      </c>
      <c r="V285">
        <f t="shared" si="660"/>
        <v>30798.833333333332</v>
      </c>
      <c r="W285">
        <f t="shared" si="661"/>
        <v>30996.216666666667</v>
      </c>
      <c r="X285" s="2">
        <f t="shared" si="662"/>
        <v>31121.483333333334</v>
      </c>
    </row>
    <row r="286" spans="1:24" x14ac:dyDescent="0.3">
      <c r="A286" s="39">
        <v>43661</v>
      </c>
      <c r="B286" s="10" t="s">
        <v>27</v>
      </c>
      <c r="C286">
        <f>'Index CPR'!C286</f>
        <v>11614.75</v>
      </c>
      <c r="D286" s="17">
        <f>'Index CPR'!D286</f>
        <v>11618.4</v>
      </c>
      <c r="E286" s="17">
        <f>'Index CPR'!E286</f>
        <v>11532.3</v>
      </c>
      <c r="F286" s="17">
        <f>'Index CPR'!F286</f>
        <v>11588.35</v>
      </c>
      <c r="G286">
        <f t="shared" si="649"/>
        <v>11454.866666666665</v>
      </c>
      <c r="H286">
        <f t="shared" si="650"/>
        <v>11493.583333333332</v>
      </c>
      <c r="I286">
        <f t="shared" si="651"/>
        <v>11540.966666666665</v>
      </c>
      <c r="J286">
        <f t="shared" si="652"/>
        <v>11579.683333333332</v>
      </c>
      <c r="K286">
        <f t="shared" si="653"/>
        <v>11627.066666666666</v>
      </c>
      <c r="L286">
        <f t="shared" si="654"/>
        <v>11665.783333333333</v>
      </c>
      <c r="M286" s="2">
        <f t="shared" si="655"/>
        <v>11713.166666666666</v>
      </c>
      <c r="N286">
        <f>'Index CPR'!N286</f>
        <v>30688.85</v>
      </c>
      <c r="O286">
        <f>'Index CPR'!O286</f>
        <v>30695.7</v>
      </c>
      <c r="P286">
        <f>'Index CPR'!P286</f>
        <v>30334.2</v>
      </c>
      <c r="Q286">
        <f>'Index CPR'!Q286</f>
        <v>30445.95</v>
      </c>
      <c r="R286">
        <f t="shared" si="656"/>
        <v>29926.7</v>
      </c>
      <c r="S286">
        <f t="shared" si="657"/>
        <v>30130.45</v>
      </c>
      <c r="T286">
        <f t="shared" si="658"/>
        <v>30288.2</v>
      </c>
      <c r="U286">
        <f t="shared" si="659"/>
        <v>30491.95</v>
      </c>
      <c r="V286">
        <f t="shared" si="660"/>
        <v>30649.7</v>
      </c>
      <c r="W286">
        <f t="shared" si="661"/>
        <v>30853.45</v>
      </c>
      <c r="X286" s="2">
        <f t="shared" si="662"/>
        <v>31011.200000000001</v>
      </c>
    </row>
    <row r="287" spans="1:24" x14ac:dyDescent="0.3">
      <c r="A287" s="39">
        <v>43662</v>
      </c>
      <c r="B287" s="10" t="s">
        <v>28</v>
      </c>
      <c r="C287">
        <f>'Index CPR'!C287</f>
        <v>11596.65</v>
      </c>
      <c r="D287" s="17">
        <f>'Index CPR'!D287</f>
        <v>11670.05</v>
      </c>
      <c r="E287" s="17">
        <f>'Index CPR'!E287</f>
        <v>11573.95</v>
      </c>
      <c r="F287" s="17">
        <f>'Index CPR'!F287</f>
        <v>11662.6</v>
      </c>
      <c r="G287">
        <f t="shared" si="649"/>
        <v>11504.916666666668</v>
      </c>
      <c r="H287">
        <f t="shared" si="650"/>
        <v>11539.433333333334</v>
      </c>
      <c r="I287">
        <f t="shared" si="651"/>
        <v>11601.016666666666</v>
      </c>
      <c r="J287">
        <f t="shared" si="652"/>
        <v>11635.533333333333</v>
      </c>
      <c r="K287">
        <f t="shared" si="653"/>
        <v>11697.116666666665</v>
      </c>
      <c r="L287">
        <f t="shared" si="654"/>
        <v>11731.633333333331</v>
      </c>
      <c r="M287" s="2">
        <f t="shared" si="655"/>
        <v>11793.216666666664</v>
      </c>
      <c r="N287">
        <f>'Index CPR'!N287</f>
        <v>30532.65</v>
      </c>
      <c r="O287">
        <f>'Index CPR'!O287</f>
        <v>30635</v>
      </c>
      <c r="P287">
        <f>'Index CPR'!P287</f>
        <v>30429.9</v>
      </c>
      <c r="Q287">
        <f>'Index CPR'!Q287</f>
        <v>30570.799999999999</v>
      </c>
      <c r="R287">
        <f t="shared" si="656"/>
        <v>30250.366666666669</v>
      </c>
      <c r="S287">
        <f t="shared" si="657"/>
        <v>30340.133333333335</v>
      </c>
      <c r="T287">
        <f t="shared" si="658"/>
        <v>30455.466666666667</v>
      </c>
      <c r="U287">
        <f t="shared" si="659"/>
        <v>30545.233333333334</v>
      </c>
      <c r="V287">
        <f t="shared" si="660"/>
        <v>30660.566666666666</v>
      </c>
      <c r="W287">
        <f t="shared" si="661"/>
        <v>30750.333333333332</v>
      </c>
      <c r="X287" s="2">
        <f t="shared" si="662"/>
        <v>30865.666666666664</v>
      </c>
    </row>
    <row r="288" spans="1:24" x14ac:dyDescent="0.3">
      <c r="A288" s="39">
        <v>43663</v>
      </c>
      <c r="B288" s="10" t="s">
        <v>29</v>
      </c>
      <c r="C288">
        <f>'Index CPR'!C288</f>
        <v>11670.75</v>
      </c>
      <c r="D288" s="17">
        <f>'Index CPR'!D288</f>
        <v>11706.65</v>
      </c>
      <c r="E288" s="17">
        <f>'Index CPR'!E288</f>
        <v>11651.15</v>
      </c>
      <c r="F288" s="17">
        <f>'Index CPR'!F288</f>
        <v>11687.5</v>
      </c>
      <c r="G288">
        <f t="shared" si="649"/>
        <v>11601.383333333337</v>
      </c>
      <c r="H288">
        <f t="shared" si="650"/>
        <v>11626.266666666668</v>
      </c>
      <c r="I288">
        <f t="shared" si="651"/>
        <v>11656.883333333337</v>
      </c>
      <c r="J288">
        <f t="shared" si="652"/>
        <v>11681.766666666668</v>
      </c>
      <c r="K288">
        <f t="shared" si="653"/>
        <v>11712.383333333337</v>
      </c>
      <c r="L288">
        <f t="shared" si="654"/>
        <v>11737.266666666668</v>
      </c>
      <c r="M288" s="2">
        <f t="shared" si="655"/>
        <v>11767.883333333337</v>
      </c>
      <c r="N288">
        <f>'Index CPR'!N288</f>
        <v>30622.25</v>
      </c>
      <c r="O288">
        <f>'Index CPR'!O288</f>
        <v>30799.7</v>
      </c>
      <c r="P288">
        <f>'Index CPR'!P288</f>
        <v>30568.3</v>
      </c>
      <c r="Q288">
        <f>'Index CPR'!Q288</f>
        <v>30735.5</v>
      </c>
      <c r="R288">
        <f t="shared" si="656"/>
        <v>30371.233333333334</v>
      </c>
      <c r="S288">
        <f t="shared" si="657"/>
        <v>30469.766666666666</v>
      </c>
      <c r="T288">
        <f t="shared" si="658"/>
        <v>30602.633333333335</v>
      </c>
      <c r="U288">
        <f t="shared" si="659"/>
        <v>30701.166666666668</v>
      </c>
      <c r="V288">
        <f t="shared" si="660"/>
        <v>30834.033333333336</v>
      </c>
      <c r="W288">
        <f t="shared" si="661"/>
        <v>30932.566666666669</v>
      </c>
      <c r="X288" s="2">
        <f t="shared" si="662"/>
        <v>31065.433333333338</v>
      </c>
    </row>
    <row r="289" spans="1:24" x14ac:dyDescent="0.3">
      <c r="A289" s="39">
        <v>43664</v>
      </c>
      <c r="B289" s="10" t="s">
        <v>30</v>
      </c>
      <c r="C289">
        <f>'Index CPR'!C289</f>
        <v>11675.6</v>
      </c>
      <c r="D289" s="17">
        <f>'Index CPR'!D289</f>
        <v>11677.15</v>
      </c>
      <c r="E289" s="17">
        <f>'Index CPR'!E289</f>
        <v>11582.4</v>
      </c>
      <c r="F289" s="17">
        <f>'Index CPR'!F289</f>
        <v>11596.9</v>
      </c>
      <c r="G289">
        <f t="shared" si="649"/>
        <v>11465.733333333332</v>
      </c>
      <c r="H289">
        <f t="shared" si="650"/>
        <v>11524.066666666666</v>
      </c>
      <c r="I289">
        <f t="shared" si="651"/>
        <v>11560.483333333332</v>
      </c>
      <c r="J289">
        <f t="shared" si="652"/>
        <v>11618.816666666666</v>
      </c>
      <c r="K289">
        <f t="shared" si="653"/>
        <v>11655.233333333332</v>
      </c>
      <c r="L289">
        <f t="shared" si="654"/>
        <v>11713.566666666666</v>
      </c>
      <c r="M289" s="2">
        <f t="shared" si="655"/>
        <v>11749.983333333332</v>
      </c>
      <c r="N289">
        <f>'Index CPR'!N289</f>
        <v>30705.8</v>
      </c>
      <c r="O289">
        <f>'Index CPR'!O289</f>
        <v>30769.35</v>
      </c>
      <c r="P289">
        <f>'Index CPR'!P289</f>
        <v>30378.6</v>
      </c>
      <c r="Q289">
        <f>'Index CPR'!Q289</f>
        <v>30430.6</v>
      </c>
      <c r="R289">
        <f t="shared" si="656"/>
        <v>29892.266666666663</v>
      </c>
      <c r="S289">
        <f t="shared" si="657"/>
        <v>30135.433333333331</v>
      </c>
      <c r="T289">
        <f t="shared" si="658"/>
        <v>30283.016666666663</v>
      </c>
      <c r="U289">
        <f t="shared" si="659"/>
        <v>30526.183333333331</v>
      </c>
      <c r="V289">
        <f t="shared" si="660"/>
        <v>30673.766666666663</v>
      </c>
      <c r="W289">
        <f t="shared" si="661"/>
        <v>30916.933333333331</v>
      </c>
      <c r="X289" s="2">
        <f t="shared" si="662"/>
        <v>31064.516666666663</v>
      </c>
    </row>
    <row r="290" spans="1:24" x14ac:dyDescent="0.3">
      <c r="A290" s="39">
        <v>43665</v>
      </c>
      <c r="B290" s="10" t="s">
        <v>26</v>
      </c>
      <c r="C290">
        <f>'Index CPR'!C290</f>
        <v>0</v>
      </c>
      <c r="D290" s="17">
        <f>'Index CPR'!D290</f>
        <v>0</v>
      </c>
      <c r="E290" s="17">
        <f>'Index CPR'!E290</f>
        <v>0</v>
      </c>
      <c r="F290" s="17">
        <f>'Index CPR'!F290</f>
        <v>0</v>
      </c>
      <c r="G290">
        <f t="shared" ref="G290:G296" si="663">E290-2*(D290-J290)</f>
        <v>0</v>
      </c>
      <c r="H290">
        <f t="shared" ref="H290:H296" si="664">J290-(D290-E290)</f>
        <v>0</v>
      </c>
      <c r="I290">
        <f t="shared" ref="I290:I296" si="665">(2*J290)-D290</f>
        <v>0</v>
      </c>
      <c r="J290">
        <f t="shared" ref="J290:J296" si="666">SUM(D290:F290)/3</f>
        <v>0</v>
      </c>
      <c r="K290">
        <f t="shared" ref="K290:K296" si="667">(2*J290)-E290</f>
        <v>0</v>
      </c>
      <c r="L290">
        <f t="shared" ref="L290:L296" si="668">J290+(D290-E290)</f>
        <v>0</v>
      </c>
      <c r="M290" s="2">
        <f t="shared" ref="M290:M296" si="669">D290+2*(J290-E290)</f>
        <v>0</v>
      </c>
      <c r="N290">
        <f>'Index CPR'!N290</f>
        <v>0</v>
      </c>
      <c r="O290">
        <f>'Index CPR'!O290</f>
        <v>0</v>
      </c>
      <c r="P290">
        <f>'Index CPR'!P290</f>
        <v>0</v>
      </c>
      <c r="Q290">
        <f>'Index CPR'!Q290</f>
        <v>0</v>
      </c>
      <c r="R290">
        <f t="shared" ref="R290:R296" si="670">P290-2*(O290-U290)</f>
        <v>0</v>
      </c>
      <c r="S290">
        <f t="shared" ref="S290:S296" si="671">U290-(O290-P290)</f>
        <v>0</v>
      </c>
      <c r="T290">
        <f t="shared" ref="T290:T296" si="672">(2*U290)-O290</f>
        <v>0</v>
      </c>
      <c r="U290">
        <f t="shared" ref="U290:U296" si="673">SUM(O290:Q290)/3</f>
        <v>0</v>
      </c>
      <c r="V290">
        <f t="shared" ref="V290:V296" si="674">(2*U290)-P290</f>
        <v>0</v>
      </c>
      <c r="W290">
        <f t="shared" ref="W290:W296" si="675">U290+(O290-P290)</f>
        <v>0</v>
      </c>
      <c r="X290" s="2">
        <f t="shared" ref="X290:X296" si="676">O290+2*(U290-P290)</f>
        <v>0</v>
      </c>
    </row>
    <row r="291" spans="1:24" x14ac:dyDescent="0.3">
      <c r="A291" s="39">
        <v>43668</v>
      </c>
      <c r="B291" s="10" t="s">
        <v>27</v>
      </c>
      <c r="C291">
        <f>'Index CPR'!C291</f>
        <v>0</v>
      </c>
      <c r="D291" s="17">
        <f>'Index CPR'!D291</f>
        <v>0</v>
      </c>
      <c r="E291" s="17">
        <f>'Index CPR'!E291</f>
        <v>0</v>
      </c>
      <c r="F291" s="17">
        <f>'Index CPR'!F291</f>
        <v>0</v>
      </c>
      <c r="G291">
        <f t="shared" si="663"/>
        <v>0</v>
      </c>
      <c r="H291">
        <f t="shared" si="664"/>
        <v>0</v>
      </c>
      <c r="I291">
        <f t="shared" si="665"/>
        <v>0</v>
      </c>
      <c r="J291">
        <f t="shared" si="666"/>
        <v>0</v>
      </c>
      <c r="K291">
        <f t="shared" si="667"/>
        <v>0</v>
      </c>
      <c r="L291">
        <f t="shared" si="668"/>
        <v>0</v>
      </c>
      <c r="M291" s="2">
        <f t="shared" si="669"/>
        <v>0</v>
      </c>
      <c r="N291">
        <f>'Index CPR'!N291</f>
        <v>0</v>
      </c>
      <c r="O291">
        <f>'Index CPR'!O291</f>
        <v>0</v>
      </c>
      <c r="P291">
        <f>'Index CPR'!P291</f>
        <v>0</v>
      </c>
      <c r="Q291">
        <f>'Index CPR'!Q291</f>
        <v>0</v>
      </c>
      <c r="R291">
        <f t="shared" si="670"/>
        <v>0</v>
      </c>
      <c r="S291">
        <f t="shared" si="671"/>
        <v>0</v>
      </c>
      <c r="T291">
        <f t="shared" si="672"/>
        <v>0</v>
      </c>
      <c r="U291">
        <f t="shared" si="673"/>
        <v>0</v>
      </c>
      <c r="V291">
        <f t="shared" si="674"/>
        <v>0</v>
      </c>
      <c r="W291">
        <f t="shared" si="675"/>
        <v>0</v>
      </c>
      <c r="X291" s="2">
        <f t="shared" si="676"/>
        <v>0</v>
      </c>
    </row>
    <row r="292" spans="1:24" x14ac:dyDescent="0.3">
      <c r="A292" s="39">
        <v>43669</v>
      </c>
      <c r="B292" s="10" t="s">
        <v>28</v>
      </c>
      <c r="C292">
        <f>'Index CPR'!C292</f>
        <v>0</v>
      </c>
      <c r="D292" s="17">
        <f>'Index CPR'!D292</f>
        <v>0</v>
      </c>
      <c r="E292" s="17">
        <f>'Index CPR'!E292</f>
        <v>0</v>
      </c>
      <c r="F292" s="17">
        <f>'Index CPR'!F292</f>
        <v>0</v>
      </c>
      <c r="G292">
        <f t="shared" si="663"/>
        <v>0</v>
      </c>
      <c r="H292">
        <f t="shared" si="664"/>
        <v>0</v>
      </c>
      <c r="I292">
        <f t="shared" si="665"/>
        <v>0</v>
      </c>
      <c r="J292">
        <f t="shared" si="666"/>
        <v>0</v>
      </c>
      <c r="K292">
        <f t="shared" si="667"/>
        <v>0</v>
      </c>
      <c r="L292">
        <f t="shared" si="668"/>
        <v>0</v>
      </c>
      <c r="M292" s="2">
        <f t="shared" si="669"/>
        <v>0</v>
      </c>
      <c r="N292">
        <f>'Index CPR'!N292</f>
        <v>0</v>
      </c>
      <c r="O292">
        <f>'Index CPR'!O292</f>
        <v>0</v>
      </c>
      <c r="P292">
        <f>'Index CPR'!P292</f>
        <v>0</v>
      </c>
      <c r="Q292">
        <f>'Index CPR'!Q292</f>
        <v>0</v>
      </c>
      <c r="R292">
        <f t="shared" si="670"/>
        <v>0</v>
      </c>
      <c r="S292">
        <f t="shared" si="671"/>
        <v>0</v>
      </c>
      <c r="T292">
        <f t="shared" si="672"/>
        <v>0</v>
      </c>
      <c r="U292">
        <f t="shared" si="673"/>
        <v>0</v>
      </c>
      <c r="V292">
        <f t="shared" si="674"/>
        <v>0</v>
      </c>
      <c r="W292">
        <f t="shared" si="675"/>
        <v>0</v>
      </c>
      <c r="X292" s="2">
        <f t="shared" si="676"/>
        <v>0</v>
      </c>
    </row>
    <row r="293" spans="1:24" x14ac:dyDescent="0.3">
      <c r="A293" s="39">
        <v>43670</v>
      </c>
      <c r="B293" s="10" t="s">
        <v>29</v>
      </c>
      <c r="C293">
        <f>'Index CPR'!C293</f>
        <v>0</v>
      </c>
      <c r="D293" s="17">
        <f>'Index CPR'!D293</f>
        <v>0</v>
      </c>
      <c r="E293" s="17">
        <f>'Index CPR'!E293</f>
        <v>0</v>
      </c>
      <c r="F293" s="17">
        <f>'Index CPR'!F293</f>
        <v>0</v>
      </c>
      <c r="G293">
        <f t="shared" si="663"/>
        <v>0</v>
      </c>
      <c r="H293">
        <f t="shared" si="664"/>
        <v>0</v>
      </c>
      <c r="I293">
        <f t="shared" si="665"/>
        <v>0</v>
      </c>
      <c r="J293">
        <f t="shared" si="666"/>
        <v>0</v>
      </c>
      <c r="K293">
        <f t="shared" si="667"/>
        <v>0</v>
      </c>
      <c r="L293">
        <f t="shared" si="668"/>
        <v>0</v>
      </c>
      <c r="M293" s="2">
        <f t="shared" si="669"/>
        <v>0</v>
      </c>
      <c r="N293">
        <f>'Index CPR'!N293</f>
        <v>0</v>
      </c>
      <c r="O293">
        <f>'Index CPR'!O293</f>
        <v>0</v>
      </c>
      <c r="P293">
        <f>'Index CPR'!P293</f>
        <v>0</v>
      </c>
      <c r="Q293">
        <f>'Index CPR'!Q293</f>
        <v>0</v>
      </c>
      <c r="R293">
        <f t="shared" si="670"/>
        <v>0</v>
      </c>
      <c r="S293">
        <f t="shared" si="671"/>
        <v>0</v>
      </c>
      <c r="T293">
        <f t="shared" si="672"/>
        <v>0</v>
      </c>
      <c r="U293">
        <f t="shared" si="673"/>
        <v>0</v>
      </c>
      <c r="V293">
        <f t="shared" si="674"/>
        <v>0</v>
      </c>
      <c r="W293">
        <f t="shared" si="675"/>
        <v>0</v>
      </c>
      <c r="X293" s="2">
        <f t="shared" si="676"/>
        <v>0</v>
      </c>
    </row>
    <row r="294" spans="1:24" x14ac:dyDescent="0.3">
      <c r="A294" s="39">
        <v>43671</v>
      </c>
      <c r="B294" s="10" t="s">
        <v>30</v>
      </c>
      <c r="C294">
        <f>'Index CPR'!C294</f>
        <v>0</v>
      </c>
      <c r="D294" s="17">
        <f>'Index CPR'!D294</f>
        <v>0</v>
      </c>
      <c r="E294" s="17">
        <f>'Index CPR'!E294</f>
        <v>0</v>
      </c>
      <c r="F294" s="17">
        <f>'Index CPR'!F294</f>
        <v>0</v>
      </c>
      <c r="G294">
        <f t="shared" si="663"/>
        <v>0</v>
      </c>
      <c r="H294">
        <f t="shared" si="664"/>
        <v>0</v>
      </c>
      <c r="I294">
        <f t="shared" si="665"/>
        <v>0</v>
      </c>
      <c r="J294">
        <f t="shared" si="666"/>
        <v>0</v>
      </c>
      <c r="K294">
        <f t="shared" si="667"/>
        <v>0</v>
      </c>
      <c r="L294">
        <f t="shared" si="668"/>
        <v>0</v>
      </c>
      <c r="M294" s="2">
        <f t="shared" si="669"/>
        <v>0</v>
      </c>
      <c r="N294">
        <f>'Index CPR'!N294</f>
        <v>0</v>
      </c>
      <c r="O294">
        <f>'Index CPR'!O294</f>
        <v>0</v>
      </c>
      <c r="P294">
        <f>'Index CPR'!P294</f>
        <v>0</v>
      </c>
      <c r="Q294">
        <f>'Index CPR'!Q294</f>
        <v>0</v>
      </c>
      <c r="R294">
        <f t="shared" si="670"/>
        <v>0</v>
      </c>
      <c r="S294">
        <f t="shared" si="671"/>
        <v>0</v>
      </c>
      <c r="T294">
        <f t="shared" si="672"/>
        <v>0</v>
      </c>
      <c r="U294">
        <f t="shared" si="673"/>
        <v>0</v>
      </c>
      <c r="V294">
        <f t="shared" si="674"/>
        <v>0</v>
      </c>
      <c r="W294">
        <f t="shared" si="675"/>
        <v>0</v>
      </c>
      <c r="X294" s="2">
        <f t="shared" si="676"/>
        <v>0</v>
      </c>
    </row>
    <row r="295" spans="1:24" x14ac:dyDescent="0.3">
      <c r="A295" s="39">
        <v>43672</v>
      </c>
      <c r="B295" s="10" t="s">
        <v>26</v>
      </c>
      <c r="C295">
        <f>'Index CPR'!C295</f>
        <v>0</v>
      </c>
      <c r="D295" s="17">
        <f>'Index CPR'!D295</f>
        <v>0</v>
      </c>
      <c r="E295" s="17">
        <f>'Index CPR'!E295</f>
        <v>0</v>
      </c>
      <c r="F295" s="17">
        <f>'Index CPR'!F295</f>
        <v>0</v>
      </c>
      <c r="G295">
        <f t="shared" si="663"/>
        <v>0</v>
      </c>
      <c r="H295">
        <f t="shared" si="664"/>
        <v>0</v>
      </c>
      <c r="I295">
        <f t="shared" si="665"/>
        <v>0</v>
      </c>
      <c r="J295">
        <f t="shared" si="666"/>
        <v>0</v>
      </c>
      <c r="K295">
        <f t="shared" si="667"/>
        <v>0</v>
      </c>
      <c r="L295">
        <f t="shared" si="668"/>
        <v>0</v>
      </c>
      <c r="M295" s="2">
        <f t="shared" si="669"/>
        <v>0</v>
      </c>
      <c r="N295">
        <f>'Index CPR'!N295</f>
        <v>0</v>
      </c>
      <c r="O295">
        <f>'Index CPR'!O295</f>
        <v>0</v>
      </c>
      <c r="P295">
        <f>'Index CPR'!P295</f>
        <v>0</v>
      </c>
      <c r="Q295">
        <f>'Index CPR'!Q295</f>
        <v>0</v>
      </c>
      <c r="R295">
        <f t="shared" si="670"/>
        <v>0</v>
      </c>
      <c r="S295">
        <f t="shared" si="671"/>
        <v>0</v>
      </c>
      <c r="T295">
        <f t="shared" si="672"/>
        <v>0</v>
      </c>
      <c r="U295">
        <f t="shared" si="673"/>
        <v>0</v>
      </c>
      <c r="V295">
        <f t="shared" si="674"/>
        <v>0</v>
      </c>
      <c r="W295">
        <f t="shared" si="675"/>
        <v>0</v>
      </c>
      <c r="X295" s="2">
        <f t="shared" si="676"/>
        <v>0</v>
      </c>
    </row>
    <row r="296" spans="1:24" x14ac:dyDescent="0.3">
      <c r="A296" s="39">
        <v>43675</v>
      </c>
      <c r="B296" s="10" t="s">
        <v>27</v>
      </c>
      <c r="C296">
        <f>'Index CPR'!C296</f>
        <v>0</v>
      </c>
      <c r="D296" s="17">
        <f>'Index CPR'!D296</f>
        <v>0</v>
      </c>
      <c r="E296" s="17">
        <f>'Index CPR'!E296</f>
        <v>0</v>
      </c>
      <c r="F296" s="17">
        <f>'Index CPR'!F296</f>
        <v>0</v>
      </c>
      <c r="G296">
        <f t="shared" si="663"/>
        <v>0</v>
      </c>
      <c r="H296">
        <f t="shared" si="664"/>
        <v>0</v>
      </c>
      <c r="I296">
        <f t="shared" si="665"/>
        <v>0</v>
      </c>
      <c r="J296">
        <f t="shared" si="666"/>
        <v>0</v>
      </c>
      <c r="K296">
        <f t="shared" si="667"/>
        <v>0</v>
      </c>
      <c r="L296">
        <f t="shared" si="668"/>
        <v>0</v>
      </c>
      <c r="M296" s="2">
        <f t="shared" si="669"/>
        <v>0</v>
      </c>
      <c r="N296">
        <f>'Index CPR'!N296</f>
        <v>0</v>
      </c>
      <c r="O296">
        <f>'Index CPR'!O296</f>
        <v>0</v>
      </c>
      <c r="P296">
        <f>'Index CPR'!P296</f>
        <v>0</v>
      </c>
      <c r="Q296">
        <f>'Index CPR'!Q296</f>
        <v>0</v>
      </c>
      <c r="R296">
        <f t="shared" si="670"/>
        <v>0</v>
      </c>
      <c r="S296">
        <f t="shared" si="671"/>
        <v>0</v>
      </c>
      <c r="T296">
        <f t="shared" si="672"/>
        <v>0</v>
      </c>
      <c r="U296">
        <f t="shared" si="673"/>
        <v>0</v>
      </c>
      <c r="V296">
        <f t="shared" si="674"/>
        <v>0</v>
      </c>
      <c r="W296">
        <f t="shared" si="675"/>
        <v>0</v>
      </c>
      <c r="X296" s="2">
        <f t="shared" si="676"/>
        <v>0</v>
      </c>
    </row>
    <row r="297" spans="1:24" x14ac:dyDescent="0.3">
      <c r="A297" s="39">
        <v>43676</v>
      </c>
      <c r="B297" s="10" t="s">
        <v>28</v>
      </c>
      <c r="C297">
        <f>'Index CPR'!C297</f>
        <v>0</v>
      </c>
      <c r="D297" s="17">
        <f>'Index CPR'!D297</f>
        <v>0</v>
      </c>
      <c r="E297" s="17">
        <f>'Index CPR'!E297</f>
        <v>0</v>
      </c>
      <c r="F297" s="17">
        <f>'Index CPR'!F297</f>
        <v>0</v>
      </c>
      <c r="G297">
        <f t="shared" ref="G297:G360" si="677">E297-2*(D297-J297)</f>
        <v>0</v>
      </c>
      <c r="H297">
        <f t="shared" ref="H297:H360" si="678">J297-(D297-E297)</f>
        <v>0</v>
      </c>
      <c r="I297">
        <f t="shared" ref="I297:I360" si="679">(2*J297)-D297</f>
        <v>0</v>
      </c>
      <c r="J297">
        <f t="shared" ref="J297:J360" si="680">SUM(D297:F297)/3</f>
        <v>0</v>
      </c>
      <c r="K297">
        <f t="shared" ref="K297:K360" si="681">(2*J297)-E297</f>
        <v>0</v>
      </c>
      <c r="L297">
        <f t="shared" ref="L297:L360" si="682">J297+(D297-E297)</f>
        <v>0</v>
      </c>
      <c r="M297" s="2">
        <f t="shared" ref="M297:M360" si="683">D297+2*(J297-E297)</f>
        <v>0</v>
      </c>
      <c r="N297">
        <f>'Index CPR'!N297</f>
        <v>0</v>
      </c>
      <c r="O297">
        <f>'Index CPR'!O297</f>
        <v>0</v>
      </c>
      <c r="P297">
        <f>'Index CPR'!P297</f>
        <v>0</v>
      </c>
      <c r="Q297">
        <f>'Index CPR'!Q297</f>
        <v>0</v>
      </c>
      <c r="R297">
        <f t="shared" ref="R297:R360" si="684">P297-2*(O297-U297)</f>
        <v>0</v>
      </c>
      <c r="S297">
        <f t="shared" ref="S297:S360" si="685">U297-(O297-P297)</f>
        <v>0</v>
      </c>
      <c r="T297">
        <f t="shared" ref="T297:T360" si="686">(2*U297)-O297</f>
        <v>0</v>
      </c>
      <c r="U297">
        <f t="shared" ref="U297:U360" si="687">SUM(O297:Q297)/3</f>
        <v>0</v>
      </c>
      <c r="V297">
        <f t="shared" ref="V297:V360" si="688">(2*U297)-P297</f>
        <v>0</v>
      </c>
      <c r="W297">
        <f t="shared" ref="W297:W360" si="689">U297+(O297-P297)</f>
        <v>0</v>
      </c>
      <c r="X297" s="2">
        <f t="shared" ref="X297:X360" si="690">O297+2*(U297-P297)</f>
        <v>0</v>
      </c>
    </row>
    <row r="298" spans="1:24" x14ac:dyDescent="0.3">
      <c r="A298" s="39">
        <v>43677</v>
      </c>
      <c r="B298" s="10" t="s">
        <v>29</v>
      </c>
      <c r="C298">
        <f>'Index CPR'!C298</f>
        <v>0</v>
      </c>
      <c r="D298" s="17">
        <f>'Index CPR'!D298</f>
        <v>0</v>
      </c>
      <c r="E298" s="17">
        <f>'Index CPR'!E298</f>
        <v>0</v>
      </c>
      <c r="F298" s="17">
        <f>'Index CPR'!F298</f>
        <v>0</v>
      </c>
      <c r="G298">
        <f t="shared" si="677"/>
        <v>0</v>
      </c>
      <c r="H298">
        <f t="shared" si="678"/>
        <v>0</v>
      </c>
      <c r="I298">
        <f t="shared" si="679"/>
        <v>0</v>
      </c>
      <c r="J298">
        <f t="shared" si="680"/>
        <v>0</v>
      </c>
      <c r="K298">
        <f t="shared" si="681"/>
        <v>0</v>
      </c>
      <c r="L298">
        <f t="shared" si="682"/>
        <v>0</v>
      </c>
      <c r="M298" s="2">
        <f t="shared" si="683"/>
        <v>0</v>
      </c>
      <c r="N298">
        <f>'Index CPR'!N298</f>
        <v>0</v>
      </c>
      <c r="O298">
        <f>'Index CPR'!O298</f>
        <v>0</v>
      </c>
      <c r="P298">
        <f>'Index CPR'!P298</f>
        <v>0</v>
      </c>
      <c r="Q298">
        <f>'Index CPR'!Q298</f>
        <v>0</v>
      </c>
      <c r="R298">
        <f t="shared" si="684"/>
        <v>0</v>
      </c>
      <c r="S298">
        <f t="shared" si="685"/>
        <v>0</v>
      </c>
      <c r="T298">
        <f t="shared" si="686"/>
        <v>0</v>
      </c>
      <c r="U298">
        <f t="shared" si="687"/>
        <v>0</v>
      </c>
      <c r="V298">
        <f t="shared" si="688"/>
        <v>0</v>
      </c>
      <c r="W298">
        <f t="shared" si="689"/>
        <v>0</v>
      </c>
      <c r="X298" s="2">
        <f t="shared" si="690"/>
        <v>0</v>
      </c>
    </row>
    <row r="299" spans="1:24" x14ac:dyDescent="0.3">
      <c r="A299" s="39">
        <v>43678</v>
      </c>
      <c r="B299" s="10" t="s">
        <v>30</v>
      </c>
      <c r="C299">
        <f>'Index CPR'!C299</f>
        <v>0</v>
      </c>
      <c r="D299" s="17">
        <f>'Index CPR'!D299</f>
        <v>0</v>
      </c>
      <c r="E299" s="17">
        <f>'Index CPR'!E299</f>
        <v>0</v>
      </c>
      <c r="F299" s="17">
        <f>'Index CPR'!F299</f>
        <v>0</v>
      </c>
      <c r="G299">
        <f t="shared" si="677"/>
        <v>0</v>
      </c>
      <c r="H299">
        <f t="shared" si="678"/>
        <v>0</v>
      </c>
      <c r="I299">
        <f t="shared" si="679"/>
        <v>0</v>
      </c>
      <c r="J299">
        <f t="shared" si="680"/>
        <v>0</v>
      </c>
      <c r="K299">
        <f t="shared" si="681"/>
        <v>0</v>
      </c>
      <c r="L299">
        <f t="shared" si="682"/>
        <v>0</v>
      </c>
      <c r="M299" s="2">
        <f t="shared" si="683"/>
        <v>0</v>
      </c>
      <c r="N299">
        <f>'Index CPR'!N299</f>
        <v>0</v>
      </c>
      <c r="O299">
        <f>'Index CPR'!O299</f>
        <v>0</v>
      </c>
      <c r="P299">
        <f>'Index CPR'!P299</f>
        <v>0</v>
      </c>
      <c r="Q299">
        <f>'Index CPR'!Q299</f>
        <v>0</v>
      </c>
      <c r="R299">
        <f t="shared" si="684"/>
        <v>0</v>
      </c>
      <c r="S299">
        <f t="shared" si="685"/>
        <v>0</v>
      </c>
      <c r="T299">
        <f t="shared" si="686"/>
        <v>0</v>
      </c>
      <c r="U299">
        <f t="shared" si="687"/>
        <v>0</v>
      </c>
      <c r="V299">
        <f t="shared" si="688"/>
        <v>0</v>
      </c>
      <c r="W299">
        <f t="shared" si="689"/>
        <v>0</v>
      </c>
      <c r="X299" s="2">
        <f t="shared" si="690"/>
        <v>0</v>
      </c>
    </row>
    <row r="300" spans="1:24" x14ac:dyDescent="0.3">
      <c r="A300" s="39">
        <v>43679</v>
      </c>
      <c r="B300" s="10" t="s">
        <v>26</v>
      </c>
      <c r="C300">
        <f>'Index CPR'!C300</f>
        <v>0</v>
      </c>
      <c r="D300" s="17">
        <f>'Index CPR'!D300</f>
        <v>0</v>
      </c>
      <c r="E300" s="17">
        <f>'Index CPR'!E300</f>
        <v>0</v>
      </c>
      <c r="F300" s="17">
        <f>'Index CPR'!F300</f>
        <v>0</v>
      </c>
      <c r="G300">
        <f t="shared" si="677"/>
        <v>0</v>
      </c>
      <c r="H300">
        <f t="shared" si="678"/>
        <v>0</v>
      </c>
      <c r="I300">
        <f t="shared" si="679"/>
        <v>0</v>
      </c>
      <c r="J300">
        <f t="shared" si="680"/>
        <v>0</v>
      </c>
      <c r="K300">
        <f t="shared" si="681"/>
        <v>0</v>
      </c>
      <c r="L300">
        <f t="shared" si="682"/>
        <v>0</v>
      </c>
      <c r="M300" s="2">
        <f t="shared" si="683"/>
        <v>0</v>
      </c>
      <c r="N300">
        <f>'Index CPR'!N300</f>
        <v>0</v>
      </c>
      <c r="O300">
        <f>'Index CPR'!O300</f>
        <v>0</v>
      </c>
      <c r="P300">
        <f>'Index CPR'!P300</f>
        <v>0</v>
      </c>
      <c r="Q300">
        <f>'Index CPR'!Q300</f>
        <v>0</v>
      </c>
      <c r="R300">
        <f t="shared" si="684"/>
        <v>0</v>
      </c>
      <c r="S300">
        <f t="shared" si="685"/>
        <v>0</v>
      </c>
      <c r="T300">
        <f t="shared" si="686"/>
        <v>0</v>
      </c>
      <c r="U300">
        <f t="shared" si="687"/>
        <v>0</v>
      </c>
      <c r="V300">
        <f t="shared" si="688"/>
        <v>0</v>
      </c>
      <c r="W300">
        <f t="shared" si="689"/>
        <v>0</v>
      </c>
      <c r="X300" s="2">
        <f t="shared" si="690"/>
        <v>0</v>
      </c>
    </row>
    <row r="301" spans="1:24" x14ac:dyDescent="0.3">
      <c r="A301" s="39">
        <v>43682</v>
      </c>
      <c r="B301" s="10" t="s">
        <v>27</v>
      </c>
      <c r="C301">
        <f>'Index CPR'!C301</f>
        <v>0</v>
      </c>
      <c r="D301" s="17">
        <f>'Index CPR'!D301</f>
        <v>0</v>
      </c>
      <c r="E301" s="17">
        <f>'Index CPR'!E301</f>
        <v>0</v>
      </c>
      <c r="F301" s="17">
        <f>'Index CPR'!F301</f>
        <v>0</v>
      </c>
      <c r="G301">
        <f t="shared" si="677"/>
        <v>0</v>
      </c>
      <c r="H301">
        <f t="shared" si="678"/>
        <v>0</v>
      </c>
      <c r="I301">
        <f t="shared" si="679"/>
        <v>0</v>
      </c>
      <c r="J301">
        <f t="shared" si="680"/>
        <v>0</v>
      </c>
      <c r="K301">
        <f t="shared" si="681"/>
        <v>0</v>
      </c>
      <c r="L301">
        <f t="shared" si="682"/>
        <v>0</v>
      </c>
      <c r="M301" s="2">
        <f t="shared" si="683"/>
        <v>0</v>
      </c>
      <c r="N301">
        <f>'Index CPR'!N301</f>
        <v>0</v>
      </c>
      <c r="O301">
        <f>'Index CPR'!O301</f>
        <v>0</v>
      </c>
      <c r="P301">
        <f>'Index CPR'!P301</f>
        <v>0</v>
      </c>
      <c r="Q301">
        <f>'Index CPR'!Q301</f>
        <v>0</v>
      </c>
      <c r="R301">
        <f t="shared" si="684"/>
        <v>0</v>
      </c>
      <c r="S301">
        <f t="shared" si="685"/>
        <v>0</v>
      </c>
      <c r="T301">
        <f t="shared" si="686"/>
        <v>0</v>
      </c>
      <c r="U301">
        <f t="shared" si="687"/>
        <v>0</v>
      </c>
      <c r="V301">
        <f t="shared" si="688"/>
        <v>0</v>
      </c>
      <c r="W301">
        <f t="shared" si="689"/>
        <v>0</v>
      </c>
      <c r="X301" s="2">
        <f t="shared" si="690"/>
        <v>0</v>
      </c>
    </row>
    <row r="302" spans="1:24" x14ac:dyDescent="0.3">
      <c r="A302" s="39">
        <v>43683</v>
      </c>
      <c r="B302" s="10" t="s">
        <v>28</v>
      </c>
      <c r="C302">
        <f>'Index CPR'!C302</f>
        <v>0</v>
      </c>
      <c r="D302" s="17">
        <f>'Index CPR'!D302</f>
        <v>0</v>
      </c>
      <c r="E302" s="17">
        <f>'Index CPR'!E302</f>
        <v>0</v>
      </c>
      <c r="F302" s="17">
        <f>'Index CPR'!F302</f>
        <v>0</v>
      </c>
      <c r="G302">
        <f t="shared" si="677"/>
        <v>0</v>
      </c>
      <c r="H302">
        <f t="shared" si="678"/>
        <v>0</v>
      </c>
      <c r="I302">
        <f t="shared" si="679"/>
        <v>0</v>
      </c>
      <c r="J302">
        <f t="shared" si="680"/>
        <v>0</v>
      </c>
      <c r="K302">
        <f t="shared" si="681"/>
        <v>0</v>
      </c>
      <c r="L302">
        <f t="shared" si="682"/>
        <v>0</v>
      </c>
      <c r="M302" s="2">
        <f t="shared" si="683"/>
        <v>0</v>
      </c>
      <c r="N302">
        <f>'Index CPR'!N302</f>
        <v>0</v>
      </c>
      <c r="O302">
        <f>'Index CPR'!O302</f>
        <v>0</v>
      </c>
      <c r="P302">
        <f>'Index CPR'!P302</f>
        <v>0</v>
      </c>
      <c r="Q302">
        <f>'Index CPR'!Q302</f>
        <v>0</v>
      </c>
      <c r="R302">
        <f t="shared" si="684"/>
        <v>0</v>
      </c>
      <c r="S302">
        <f t="shared" si="685"/>
        <v>0</v>
      </c>
      <c r="T302">
        <f t="shared" si="686"/>
        <v>0</v>
      </c>
      <c r="U302">
        <f t="shared" si="687"/>
        <v>0</v>
      </c>
      <c r="V302">
        <f t="shared" si="688"/>
        <v>0</v>
      </c>
      <c r="W302">
        <f t="shared" si="689"/>
        <v>0</v>
      </c>
      <c r="X302" s="2">
        <f t="shared" si="690"/>
        <v>0</v>
      </c>
    </row>
    <row r="303" spans="1:24" x14ac:dyDescent="0.3">
      <c r="A303" s="39">
        <v>43684</v>
      </c>
      <c r="B303" s="10" t="s">
        <v>29</v>
      </c>
      <c r="C303">
        <f>'Index CPR'!C303</f>
        <v>0</v>
      </c>
      <c r="D303" s="17">
        <f>'Index CPR'!D303</f>
        <v>0</v>
      </c>
      <c r="E303" s="17">
        <f>'Index CPR'!E303</f>
        <v>0</v>
      </c>
      <c r="F303" s="17">
        <f>'Index CPR'!F303</f>
        <v>0</v>
      </c>
      <c r="G303">
        <f t="shared" si="677"/>
        <v>0</v>
      </c>
      <c r="H303">
        <f t="shared" si="678"/>
        <v>0</v>
      </c>
      <c r="I303">
        <f t="shared" si="679"/>
        <v>0</v>
      </c>
      <c r="J303">
        <f t="shared" si="680"/>
        <v>0</v>
      </c>
      <c r="K303">
        <f t="shared" si="681"/>
        <v>0</v>
      </c>
      <c r="L303">
        <f t="shared" si="682"/>
        <v>0</v>
      </c>
      <c r="M303" s="2">
        <f t="shared" si="683"/>
        <v>0</v>
      </c>
      <c r="N303">
        <f>'Index CPR'!N303</f>
        <v>0</v>
      </c>
      <c r="O303">
        <f>'Index CPR'!O303</f>
        <v>0</v>
      </c>
      <c r="P303">
        <f>'Index CPR'!P303</f>
        <v>0</v>
      </c>
      <c r="Q303">
        <f>'Index CPR'!Q303</f>
        <v>0</v>
      </c>
      <c r="R303">
        <f t="shared" si="684"/>
        <v>0</v>
      </c>
      <c r="S303">
        <f t="shared" si="685"/>
        <v>0</v>
      </c>
      <c r="T303">
        <f t="shared" si="686"/>
        <v>0</v>
      </c>
      <c r="U303">
        <f t="shared" si="687"/>
        <v>0</v>
      </c>
      <c r="V303">
        <f t="shared" si="688"/>
        <v>0</v>
      </c>
      <c r="W303">
        <f t="shared" si="689"/>
        <v>0</v>
      </c>
      <c r="X303" s="2">
        <f t="shared" si="690"/>
        <v>0</v>
      </c>
    </row>
    <row r="304" spans="1:24" x14ac:dyDescent="0.3">
      <c r="A304" s="39">
        <v>43685</v>
      </c>
      <c r="B304" s="10" t="s">
        <v>30</v>
      </c>
      <c r="C304">
        <f>'Index CPR'!C304</f>
        <v>0</v>
      </c>
      <c r="D304" s="17">
        <f>'Index CPR'!D304</f>
        <v>0</v>
      </c>
      <c r="E304" s="17">
        <f>'Index CPR'!E304</f>
        <v>0</v>
      </c>
      <c r="F304" s="17">
        <f>'Index CPR'!F304</f>
        <v>0</v>
      </c>
      <c r="G304">
        <f t="shared" si="677"/>
        <v>0</v>
      </c>
      <c r="H304">
        <f t="shared" si="678"/>
        <v>0</v>
      </c>
      <c r="I304">
        <f t="shared" si="679"/>
        <v>0</v>
      </c>
      <c r="J304">
        <f t="shared" si="680"/>
        <v>0</v>
      </c>
      <c r="K304">
        <f t="shared" si="681"/>
        <v>0</v>
      </c>
      <c r="L304">
        <f t="shared" si="682"/>
        <v>0</v>
      </c>
      <c r="M304" s="2">
        <f t="shared" si="683"/>
        <v>0</v>
      </c>
      <c r="N304">
        <f>'Index CPR'!N304</f>
        <v>0</v>
      </c>
      <c r="O304">
        <f>'Index CPR'!O304</f>
        <v>0</v>
      </c>
      <c r="P304">
        <f>'Index CPR'!P304</f>
        <v>0</v>
      </c>
      <c r="Q304">
        <f>'Index CPR'!Q304</f>
        <v>0</v>
      </c>
      <c r="R304">
        <f t="shared" si="684"/>
        <v>0</v>
      </c>
      <c r="S304">
        <f t="shared" si="685"/>
        <v>0</v>
      </c>
      <c r="T304">
        <f t="shared" si="686"/>
        <v>0</v>
      </c>
      <c r="U304">
        <f t="shared" si="687"/>
        <v>0</v>
      </c>
      <c r="V304">
        <f t="shared" si="688"/>
        <v>0</v>
      </c>
      <c r="W304">
        <f t="shared" si="689"/>
        <v>0</v>
      </c>
      <c r="X304" s="2">
        <f t="shared" si="690"/>
        <v>0</v>
      </c>
    </row>
    <row r="305" spans="1:24" x14ac:dyDescent="0.3">
      <c r="A305" s="39">
        <v>43686</v>
      </c>
      <c r="B305" s="10" t="s">
        <v>26</v>
      </c>
      <c r="C305">
        <f>'Index CPR'!C305</f>
        <v>0</v>
      </c>
      <c r="D305" s="17">
        <f>'Index CPR'!D305</f>
        <v>0</v>
      </c>
      <c r="E305" s="17">
        <f>'Index CPR'!E305</f>
        <v>0</v>
      </c>
      <c r="F305" s="17">
        <f>'Index CPR'!F305</f>
        <v>0</v>
      </c>
      <c r="G305">
        <f t="shared" si="677"/>
        <v>0</v>
      </c>
      <c r="H305">
        <f t="shared" si="678"/>
        <v>0</v>
      </c>
      <c r="I305">
        <f t="shared" si="679"/>
        <v>0</v>
      </c>
      <c r="J305">
        <f t="shared" si="680"/>
        <v>0</v>
      </c>
      <c r="K305">
        <f t="shared" si="681"/>
        <v>0</v>
      </c>
      <c r="L305">
        <f t="shared" si="682"/>
        <v>0</v>
      </c>
      <c r="M305" s="2">
        <f t="shared" si="683"/>
        <v>0</v>
      </c>
      <c r="N305">
        <f>'Index CPR'!N305</f>
        <v>0</v>
      </c>
      <c r="O305">
        <f>'Index CPR'!O305</f>
        <v>0</v>
      </c>
      <c r="P305">
        <f>'Index CPR'!P305</f>
        <v>0</v>
      </c>
      <c r="Q305">
        <f>'Index CPR'!Q305</f>
        <v>0</v>
      </c>
      <c r="R305">
        <f t="shared" si="684"/>
        <v>0</v>
      </c>
      <c r="S305">
        <f t="shared" si="685"/>
        <v>0</v>
      </c>
      <c r="T305">
        <f t="shared" si="686"/>
        <v>0</v>
      </c>
      <c r="U305">
        <f t="shared" si="687"/>
        <v>0</v>
      </c>
      <c r="V305">
        <f t="shared" si="688"/>
        <v>0</v>
      </c>
      <c r="W305">
        <f t="shared" si="689"/>
        <v>0</v>
      </c>
      <c r="X305" s="2">
        <f t="shared" si="690"/>
        <v>0</v>
      </c>
    </row>
    <row r="306" spans="1:24" x14ac:dyDescent="0.3">
      <c r="A306" s="39">
        <v>43690</v>
      </c>
      <c r="B306" s="10" t="s">
        <v>28</v>
      </c>
      <c r="C306">
        <f>'Index CPR'!C306</f>
        <v>0</v>
      </c>
      <c r="D306" s="17">
        <f>'Index CPR'!D306</f>
        <v>0</v>
      </c>
      <c r="E306" s="17">
        <f>'Index CPR'!E306</f>
        <v>0</v>
      </c>
      <c r="F306" s="17">
        <f>'Index CPR'!F306</f>
        <v>0</v>
      </c>
      <c r="G306">
        <f t="shared" si="677"/>
        <v>0</v>
      </c>
      <c r="H306">
        <f t="shared" si="678"/>
        <v>0</v>
      </c>
      <c r="I306">
        <f t="shared" si="679"/>
        <v>0</v>
      </c>
      <c r="J306">
        <f t="shared" si="680"/>
        <v>0</v>
      </c>
      <c r="K306">
        <f t="shared" si="681"/>
        <v>0</v>
      </c>
      <c r="L306">
        <f t="shared" si="682"/>
        <v>0</v>
      </c>
      <c r="M306" s="2">
        <f t="shared" si="683"/>
        <v>0</v>
      </c>
      <c r="N306">
        <f>'Index CPR'!N306</f>
        <v>0</v>
      </c>
      <c r="O306">
        <f>'Index CPR'!O306</f>
        <v>0</v>
      </c>
      <c r="P306">
        <f>'Index CPR'!P306</f>
        <v>0</v>
      </c>
      <c r="Q306">
        <f>'Index CPR'!Q306</f>
        <v>0</v>
      </c>
      <c r="R306">
        <f t="shared" si="684"/>
        <v>0</v>
      </c>
      <c r="S306">
        <f t="shared" si="685"/>
        <v>0</v>
      </c>
      <c r="T306">
        <f t="shared" si="686"/>
        <v>0</v>
      </c>
      <c r="U306">
        <f t="shared" si="687"/>
        <v>0</v>
      </c>
      <c r="V306">
        <f t="shared" si="688"/>
        <v>0</v>
      </c>
      <c r="W306">
        <f t="shared" si="689"/>
        <v>0</v>
      </c>
      <c r="X306" s="2">
        <f t="shared" si="690"/>
        <v>0</v>
      </c>
    </row>
    <row r="307" spans="1:24" x14ac:dyDescent="0.3">
      <c r="A307" s="39">
        <v>43691</v>
      </c>
      <c r="B307" s="10" t="s">
        <v>29</v>
      </c>
      <c r="C307">
        <f>'Index CPR'!C307</f>
        <v>0</v>
      </c>
      <c r="D307" s="17">
        <f>'Index CPR'!D307</f>
        <v>0</v>
      </c>
      <c r="E307" s="17">
        <f>'Index CPR'!E307</f>
        <v>0</v>
      </c>
      <c r="F307" s="17">
        <f>'Index CPR'!F307</f>
        <v>0</v>
      </c>
      <c r="G307">
        <f t="shared" si="677"/>
        <v>0</v>
      </c>
      <c r="H307">
        <f t="shared" si="678"/>
        <v>0</v>
      </c>
      <c r="I307">
        <f t="shared" si="679"/>
        <v>0</v>
      </c>
      <c r="J307">
        <f t="shared" si="680"/>
        <v>0</v>
      </c>
      <c r="K307">
        <f t="shared" si="681"/>
        <v>0</v>
      </c>
      <c r="L307">
        <f t="shared" si="682"/>
        <v>0</v>
      </c>
      <c r="M307" s="2">
        <f t="shared" si="683"/>
        <v>0</v>
      </c>
      <c r="N307">
        <f>'Index CPR'!N307</f>
        <v>0</v>
      </c>
      <c r="O307">
        <f>'Index CPR'!O307</f>
        <v>0</v>
      </c>
      <c r="P307">
        <f>'Index CPR'!P307</f>
        <v>0</v>
      </c>
      <c r="Q307">
        <f>'Index CPR'!Q307</f>
        <v>0</v>
      </c>
      <c r="R307">
        <f t="shared" si="684"/>
        <v>0</v>
      </c>
      <c r="S307">
        <f t="shared" si="685"/>
        <v>0</v>
      </c>
      <c r="T307">
        <f t="shared" si="686"/>
        <v>0</v>
      </c>
      <c r="U307">
        <f t="shared" si="687"/>
        <v>0</v>
      </c>
      <c r="V307">
        <f t="shared" si="688"/>
        <v>0</v>
      </c>
      <c r="W307">
        <f t="shared" si="689"/>
        <v>0</v>
      </c>
      <c r="X307" s="2">
        <f t="shared" si="690"/>
        <v>0</v>
      </c>
    </row>
    <row r="308" spans="1:24" x14ac:dyDescent="0.3">
      <c r="A308" s="39">
        <v>43693</v>
      </c>
      <c r="B308" s="10" t="s">
        <v>26</v>
      </c>
      <c r="C308">
        <f>'Index CPR'!C308</f>
        <v>0</v>
      </c>
      <c r="D308" s="17">
        <f>'Index CPR'!D308</f>
        <v>0</v>
      </c>
      <c r="E308" s="17">
        <f>'Index CPR'!E308</f>
        <v>0</v>
      </c>
      <c r="F308" s="17">
        <f>'Index CPR'!F308</f>
        <v>0</v>
      </c>
      <c r="G308">
        <f t="shared" si="677"/>
        <v>0</v>
      </c>
      <c r="H308">
        <f t="shared" si="678"/>
        <v>0</v>
      </c>
      <c r="I308">
        <f t="shared" si="679"/>
        <v>0</v>
      </c>
      <c r="J308">
        <f t="shared" si="680"/>
        <v>0</v>
      </c>
      <c r="K308">
        <f t="shared" si="681"/>
        <v>0</v>
      </c>
      <c r="L308">
        <f t="shared" si="682"/>
        <v>0</v>
      </c>
      <c r="M308" s="2">
        <f t="shared" si="683"/>
        <v>0</v>
      </c>
      <c r="N308">
        <f>'Index CPR'!N308</f>
        <v>0</v>
      </c>
      <c r="O308">
        <f>'Index CPR'!O308</f>
        <v>0</v>
      </c>
      <c r="P308">
        <f>'Index CPR'!P308</f>
        <v>0</v>
      </c>
      <c r="Q308">
        <f>'Index CPR'!Q308</f>
        <v>0</v>
      </c>
      <c r="R308">
        <f t="shared" si="684"/>
        <v>0</v>
      </c>
      <c r="S308">
        <f t="shared" si="685"/>
        <v>0</v>
      </c>
      <c r="T308">
        <f t="shared" si="686"/>
        <v>0</v>
      </c>
      <c r="U308">
        <f t="shared" si="687"/>
        <v>0</v>
      </c>
      <c r="V308">
        <f t="shared" si="688"/>
        <v>0</v>
      </c>
      <c r="W308">
        <f t="shared" si="689"/>
        <v>0</v>
      </c>
      <c r="X308" s="2">
        <f t="shared" si="690"/>
        <v>0</v>
      </c>
    </row>
    <row r="309" spans="1:24" x14ac:dyDescent="0.3">
      <c r="A309" s="39">
        <v>43696</v>
      </c>
      <c r="B309" s="10" t="s">
        <v>27</v>
      </c>
      <c r="C309">
        <f>'Index CPR'!C309</f>
        <v>0</v>
      </c>
      <c r="D309" s="17">
        <f>'Index CPR'!D309</f>
        <v>0</v>
      </c>
      <c r="E309" s="17">
        <f>'Index CPR'!E309</f>
        <v>0</v>
      </c>
      <c r="F309" s="17">
        <f>'Index CPR'!F309</f>
        <v>0</v>
      </c>
      <c r="G309">
        <f t="shared" si="677"/>
        <v>0</v>
      </c>
      <c r="H309">
        <f t="shared" si="678"/>
        <v>0</v>
      </c>
      <c r="I309">
        <f t="shared" si="679"/>
        <v>0</v>
      </c>
      <c r="J309">
        <f t="shared" si="680"/>
        <v>0</v>
      </c>
      <c r="K309">
        <f t="shared" si="681"/>
        <v>0</v>
      </c>
      <c r="L309">
        <f t="shared" si="682"/>
        <v>0</v>
      </c>
      <c r="M309" s="2">
        <f t="shared" si="683"/>
        <v>0</v>
      </c>
      <c r="N309">
        <f>'Index CPR'!N309</f>
        <v>0</v>
      </c>
      <c r="O309">
        <f>'Index CPR'!O309</f>
        <v>0</v>
      </c>
      <c r="P309">
        <f>'Index CPR'!P309</f>
        <v>0</v>
      </c>
      <c r="Q309">
        <f>'Index CPR'!Q309</f>
        <v>0</v>
      </c>
      <c r="R309">
        <f t="shared" si="684"/>
        <v>0</v>
      </c>
      <c r="S309">
        <f t="shared" si="685"/>
        <v>0</v>
      </c>
      <c r="T309">
        <f t="shared" si="686"/>
        <v>0</v>
      </c>
      <c r="U309">
        <f t="shared" si="687"/>
        <v>0</v>
      </c>
      <c r="V309">
        <f t="shared" si="688"/>
        <v>0</v>
      </c>
      <c r="W309">
        <f t="shared" si="689"/>
        <v>0</v>
      </c>
      <c r="X309" s="2">
        <f t="shared" si="690"/>
        <v>0</v>
      </c>
    </row>
    <row r="310" spans="1:24" x14ac:dyDescent="0.3">
      <c r="A310" s="39">
        <v>43697</v>
      </c>
      <c r="B310" s="10" t="s">
        <v>28</v>
      </c>
      <c r="C310">
        <f>'Index CPR'!C310</f>
        <v>0</v>
      </c>
      <c r="D310" s="17">
        <f>'Index CPR'!D310</f>
        <v>0</v>
      </c>
      <c r="E310" s="17">
        <f>'Index CPR'!E310</f>
        <v>0</v>
      </c>
      <c r="F310" s="17">
        <f>'Index CPR'!F310</f>
        <v>0</v>
      </c>
      <c r="G310">
        <f t="shared" si="677"/>
        <v>0</v>
      </c>
      <c r="H310">
        <f t="shared" si="678"/>
        <v>0</v>
      </c>
      <c r="I310">
        <f t="shared" si="679"/>
        <v>0</v>
      </c>
      <c r="J310">
        <f t="shared" si="680"/>
        <v>0</v>
      </c>
      <c r="K310">
        <f t="shared" si="681"/>
        <v>0</v>
      </c>
      <c r="L310">
        <f t="shared" si="682"/>
        <v>0</v>
      </c>
      <c r="M310" s="2">
        <f t="shared" si="683"/>
        <v>0</v>
      </c>
      <c r="N310">
        <f>'Index CPR'!N310</f>
        <v>0</v>
      </c>
      <c r="O310">
        <f>'Index CPR'!O310</f>
        <v>0</v>
      </c>
      <c r="P310">
        <f>'Index CPR'!P310</f>
        <v>0</v>
      </c>
      <c r="Q310">
        <f>'Index CPR'!Q310</f>
        <v>0</v>
      </c>
      <c r="R310">
        <f t="shared" si="684"/>
        <v>0</v>
      </c>
      <c r="S310">
        <f t="shared" si="685"/>
        <v>0</v>
      </c>
      <c r="T310">
        <f t="shared" si="686"/>
        <v>0</v>
      </c>
      <c r="U310">
        <f t="shared" si="687"/>
        <v>0</v>
      </c>
      <c r="V310">
        <f t="shared" si="688"/>
        <v>0</v>
      </c>
      <c r="W310">
        <f t="shared" si="689"/>
        <v>0</v>
      </c>
      <c r="X310" s="2">
        <f t="shared" si="690"/>
        <v>0</v>
      </c>
    </row>
    <row r="311" spans="1:24" x14ac:dyDescent="0.3">
      <c r="A311" s="39">
        <v>43698</v>
      </c>
      <c r="B311" s="10" t="s">
        <v>29</v>
      </c>
      <c r="C311">
        <f>'Index CPR'!C311</f>
        <v>0</v>
      </c>
      <c r="D311" s="17">
        <f>'Index CPR'!D311</f>
        <v>0</v>
      </c>
      <c r="E311" s="17">
        <f>'Index CPR'!E311</f>
        <v>0</v>
      </c>
      <c r="F311" s="17">
        <f>'Index CPR'!F311</f>
        <v>0</v>
      </c>
      <c r="G311">
        <f t="shared" si="677"/>
        <v>0</v>
      </c>
      <c r="H311">
        <f t="shared" si="678"/>
        <v>0</v>
      </c>
      <c r="I311">
        <f t="shared" si="679"/>
        <v>0</v>
      </c>
      <c r="J311">
        <f t="shared" si="680"/>
        <v>0</v>
      </c>
      <c r="K311">
        <f t="shared" si="681"/>
        <v>0</v>
      </c>
      <c r="L311">
        <f t="shared" si="682"/>
        <v>0</v>
      </c>
      <c r="M311" s="2">
        <f t="shared" si="683"/>
        <v>0</v>
      </c>
      <c r="N311">
        <f>'Index CPR'!N311</f>
        <v>0</v>
      </c>
      <c r="O311">
        <f>'Index CPR'!O311</f>
        <v>0</v>
      </c>
      <c r="P311">
        <f>'Index CPR'!P311</f>
        <v>0</v>
      </c>
      <c r="Q311">
        <f>'Index CPR'!Q311</f>
        <v>0</v>
      </c>
      <c r="R311">
        <f t="shared" si="684"/>
        <v>0</v>
      </c>
      <c r="S311">
        <f t="shared" si="685"/>
        <v>0</v>
      </c>
      <c r="T311">
        <f t="shared" si="686"/>
        <v>0</v>
      </c>
      <c r="U311">
        <f t="shared" si="687"/>
        <v>0</v>
      </c>
      <c r="V311">
        <f t="shared" si="688"/>
        <v>0</v>
      </c>
      <c r="W311">
        <f t="shared" si="689"/>
        <v>0</v>
      </c>
      <c r="X311" s="2">
        <f t="shared" si="690"/>
        <v>0</v>
      </c>
    </row>
    <row r="312" spans="1:24" x14ac:dyDescent="0.3">
      <c r="A312" s="39">
        <v>43699</v>
      </c>
      <c r="B312" s="10" t="s">
        <v>30</v>
      </c>
      <c r="C312">
        <f>'Index CPR'!C312</f>
        <v>0</v>
      </c>
      <c r="D312" s="17">
        <f>'Index CPR'!D312</f>
        <v>0</v>
      </c>
      <c r="E312" s="17">
        <f>'Index CPR'!E312</f>
        <v>0</v>
      </c>
      <c r="F312" s="17">
        <f>'Index CPR'!F312</f>
        <v>0</v>
      </c>
      <c r="G312">
        <f t="shared" si="677"/>
        <v>0</v>
      </c>
      <c r="H312">
        <f t="shared" si="678"/>
        <v>0</v>
      </c>
      <c r="I312">
        <f t="shared" si="679"/>
        <v>0</v>
      </c>
      <c r="J312">
        <f t="shared" si="680"/>
        <v>0</v>
      </c>
      <c r="K312">
        <f t="shared" si="681"/>
        <v>0</v>
      </c>
      <c r="L312">
        <f t="shared" si="682"/>
        <v>0</v>
      </c>
      <c r="M312" s="2">
        <f t="shared" si="683"/>
        <v>0</v>
      </c>
      <c r="N312">
        <f>'Index CPR'!N312</f>
        <v>0</v>
      </c>
      <c r="O312">
        <f>'Index CPR'!O312</f>
        <v>0</v>
      </c>
      <c r="P312">
        <f>'Index CPR'!P312</f>
        <v>0</v>
      </c>
      <c r="Q312">
        <f>'Index CPR'!Q312</f>
        <v>0</v>
      </c>
      <c r="R312">
        <f t="shared" si="684"/>
        <v>0</v>
      </c>
      <c r="S312">
        <f t="shared" si="685"/>
        <v>0</v>
      </c>
      <c r="T312">
        <f t="shared" si="686"/>
        <v>0</v>
      </c>
      <c r="U312">
        <f t="shared" si="687"/>
        <v>0</v>
      </c>
      <c r="V312">
        <f t="shared" si="688"/>
        <v>0</v>
      </c>
      <c r="W312">
        <f t="shared" si="689"/>
        <v>0</v>
      </c>
      <c r="X312" s="2">
        <f t="shared" si="690"/>
        <v>0</v>
      </c>
    </row>
    <row r="313" spans="1:24" x14ac:dyDescent="0.3">
      <c r="A313" s="39">
        <v>43700</v>
      </c>
      <c r="B313" s="10" t="s">
        <v>26</v>
      </c>
      <c r="C313">
        <f>'Index CPR'!C313</f>
        <v>0</v>
      </c>
      <c r="D313" s="17">
        <f>'Index CPR'!D313</f>
        <v>0</v>
      </c>
      <c r="E313" s="17">
        <f>'Index CPR'!E313</f>
        <v>0</v>
      </c>
      <c r="F313" s="17">
        <f>'Index CPR'!F313</f>
        <v>0</v>
      </c>
      <c r="G313">
        <f t="shared" si="677"/>
        <v>0</v>
      </c>
      <c r="H313">
        <f t="shared" si="678"/>
        <v>0</v>
      </c>
      <c r="I313">
        <f t="shared" si="679"/>
        <v>0</v>
      </c>
      <c r="J313">
        <f t="shared" si="680"/>
        <v>0</v>
      </c>
      <c r="K313">
        <f t="shared" si="681"/>
        <v>0</v>
      </c>
      <c r="L313">
        <f t="shared" si="682"/>
        <v>0</v>
      </c>
      <c r="M313" s="2">
        <f t="shared" si="683"/>
        <v>0</v>
      </c>
      <c r="N313">
        <f>'Index CPR'!N313</f>
        <v>0</v>
      </c>
      <c r="O313">
        <f>'Index CPR'!O313</f>
        <v>0</v>
      </c>
      <c r="P313">
        <f>'Index CPR'!P313</f>
        <v>0</v>
      </c>
      <c r="Q313">
        <f>'Index CPR'!Q313</f>
        <v>0</v>
      </c>
      <c r="R313">
        <f t="shared" si="684"/>
        <v>0</v>
      </c>
      <c r="S313">
        <f t="shared" si="685"/>
        <v>0</v>
      </c>
      <c r="T313">
        <f t="shared" si="686"/>
        <v>0</v>
      </c>
      <c r="U313">
        <f t="shared" si="687"/>
        <v>0</v>
      </c>
      <c r="V313">
        <f t="shared" si="688"/>
        <v>0</v>
      </c>
      <c r="W313">
        <f t="shared" si="689"/>
        <v>0</v>
      </c>
      <c r="X313" s="2">
        <f t="shared" si="690"/>
        <v>0</v>
      </c>
    </row>
    <row r="314" spans="1:24" x14ac:dyDescent="0.3">
      <c r="A314" s="39">
        <v>43703</v>
      </c>
      <c r="B314" s="10" t="s">
        <v>27</v>
      </c>
      <c r="C314">
        <f>'Index CPR'!C314</f>
        <v>0</v>
      </c>
      <c r="D314" s="17">
        <f>'Index CPR'!D314</f>
        <v>0</v>
      </c>
      <c r="E314" s="17">
        <f>'Index CPR'!E314</f>
        <v>0</v>
      </c>
      <c r="F314" s="17">
        <f>'Index CPR'!F314</f>
        <v>0</v>
      </c>
      <c r="G314">
        <f t="shared" si="677"/>
        <v>0</v>
      </c>
      <c r="H314">
        <f t="shared" si="678"/>
        <v>0</v>
      </c>
      <c r="I314">
        <f t="shared" si="679"/>
        <v>0</v>
      </c>
      <c r="J314">
        <f t="shared" si="680"/>
        <v>0</v>
      </c>
      <c r="K314">
        <f t="shared" si="681"/>
        <v>0</v>
      </c>
      <c r="L314">
        <f t="shared" si="682"/>
        <v>0</v>
      </c>
      <c r="M314" s="2">
        <f t="shared" si="683"/>
        <v>0</v>
      </c>
      <c r="N314">
        <f>'Index CPR'!N314</f>
        <v>0</v>
      </c>
      <c r="O314">
        <f>'Index CPR'!O314</f>
        <v>0</v>
      </c>
      <c r="P314">
        <f>'Index CPR'!P314</f>
        <v>0</v>
      </c>
      <c r="Q314">
        <f>'Index CPR'!Q314</f>
        <v>0</v>
      </c>
      <c r="R314">
        <f t="shared" si="684"/>
        <v>0</v>
      </c>
      <c r="S314">
        <f t="shared" si="685"/>
        <v>0</v>
      </c>
      <c r="T314">
        <f t="shared" si="686"/>
        <v>0</v>
      </c>
      <c r="U314">
        <f t="shared" si="687"/>
        <v>0</v>
      </c>
      <c r="V314">
        <f t="shared" si="688"/>
        <v>0</v>
      </c>
      <c r="W314">
        <f t="shared" si="689"/>
        <v>0</v>
      </c>
      <c r="X314" s="2">
        <f t="shared" si="690"/>
        <v>0</v>
      </c>
    </row>
    <row r="315" spans="1:24" x14ac:dyDescent="0.3">
      <c r="A315" s="39">
        <v>43704</v>
      </c>
      <c r="B315" s="10" t="s">
        <v>28</v>
      </c>
      <c r="C315">
        <f>'Index CPR'!C315</f>
        <v>0</v>
      </c>
      <c r="D315" s="17">
        <f>'Index CPR'!D315</f>
        <v>0</v>
      </c>
      <c r="E315" s="17">
        <f>'Index CPR'!E315</f>
        <v>0</v>
      </c>
      <c r="F315" s="17">
        <f>'Index CPR'!F315</f>
        <v>0</v>
      </c>
      <c r="G315">
        <f t="shared" si="677"/>
        <v>0</v>
      </c>
      <c r="H315">
        <f t="shared" si="678"/>
        <v>0</v>
      </c>
      <c r="I315">
        <f t="shared" si="679"/>
        <v>0</v>
      </c>
      <c r="J315">
        <f t="shared" si="680"/>
        <v>0</v>
      </c>
      <c r="K315">
        <f t="shared" si="681"/>
        <v>0</v>
      </c>
      <c r="L315">
        <f t="shared" si="682"/>
        <v>0</v>
      </c>
      <c r="M315" s="2">
        <f t="shared" si="683"/>
        <v>0</v>
      </c>
      <c r="N315">
        <f>'Index CPR'!N315</f>
        <v>0</v>
      </c>
      <c r="O315">
        <f>'Index CPR'!O315</f>
        <v>0</v>
      </c>
      <c r="P315">
        <f>'Index CPR'!P315</f>
        <v>0</v>
      </c>
      <c r="Q315">
        <f>'Index CPR'!Q315</f>
        <v>0</v>
      </c>
      <c r="R315">
        <f t="shared" si="684"/>
        <v>0</v>
      </c>
      <c r="S315">
        <f t="shared" si="685"/>
        <v>0</v>
      </c>
      <c r="T315">
        <f t="shared" si="686"/>
        <v>0</v>
      </c>
      <c r="U315">
        <f t="shared" si="687"/>
        <v>0</v>
      </c>
      <c r="V315">
        <f t="shared" si="688"/>
        <v>0</v>
      </c>
      <c r="W315">
        <f t="shared" si="689"/>
        <v>0</v>
      </c>
      <c r="X315" s="2">
        <f t="shared" si="690"/>
        <v>0</v>
      </c>
    </row>
    <row r="316" spans="1:24" x14ac:dyDescent="0.3">
      <c r="A316" s="39">
        <v>43705</v>
      </c>
      <c r="B316" s="10" t="s">
        <v>29</v>
      </c>
      <c r="C316">
        <f>'Index CPR'!C316</f>
        <v>0</v>
      </c>
      <c r="D316" s="17">
        <f>'Index CPR'!D316</f>
        <v>0</v>
      </c>
      <c r="E316" s="17">
        <f>'Index CPR'!E316</f>
        <v>0</v>
      </c>
      <c r="F316" s="17">
        <f>'Index CPR'!F316</f>
        <v>0</v>
      </c>
      <c r="G316">
        <f t="shared" si="677"/>
        <v>0</v>
      </c>
      <c r="H316">
        <f t="shared" si="678"/>
        <v>0</v>
      </c>
      <c r="I316">
        <f t="shared" si="679"/>
        <v>0</v>
      </c>
      <c r="J316">
        <f t="shared" si="680"/>
        <v>0</v>
      </c>
      <c r="K316">
        <f t="shared" si="681"/>
        <v>0</v>
      </c>
      <c r="L316">
        <f t="shared" si="682"/>
        <v>0</v>
      </c>
      <c r="M316" s="2">
        <f t="shared" si="683"/>
        <v>0</v>
      </c>
      <c r="N316">
        <f>'Index CPR'!N316</f>
        <v>0</v>
      </c>
      <c r="O316">
        <f>'Index CPR'!O316</f>
        <v>0</v>
      </c>
      <c r="P316">
        <f>'Index CPR'!P316</f>
        <v>0</v>
      </c>
      <c r="Q316">
        <f>'Index CPR'!Q316</f>
        <v>0</v>
      </c>
      <c r="R316">
        <f t="shared" si="684"/>
        <v>0</v>
      </c>
      <c r="S316">
        <f t="shared" si="685"/>
        <v>0</v>
      </c>
      <c r="T316">
        <f t="shared" si="686"/>
        <v>0</v>
      </c>
      <c r="U316">
        <f t="shared" si="687"/>
        <v>0</v>
      </c>
      <c r="V316">
        <f t="shared" si="688"/>
        <v>0</v>
      </c>
      <c r="W316">
        <f t="shared" si="689"/>
        <v>0</v>
      </c>
      <c r="X316" s="2">
        <f t="shared" si="690"/>
        <v>0</v>
      </c>
    </row>
    <row r="317" spans="1:24" x14ac:dyDescent="0.3">
      <c r="A317" s="39">
        <v>43706</v>
      </c>
      <c r="B317" s="10" t="s">
        <v>30</v>
      </c>
      <c r="C317">
        <f>'Index CPR'!C317</f>
        <v>0</v>
      </c>
      <c r="D317" s="17">
        <f>'Index CPR'!D317</f>
        <v>0</v>
      </c>
      <c r="E317" s="17">
        <f>'Index CPR'!E317</f>
        <v>0</v>
      </c>
      <c r="F317" s="17">
        <f>'Index CPR'!F317</f>
        <v>0</v>
      </c>
      <c r="G317">
        <f t="shared" si="677"/>
        <v>0</v>
      </c>
      <c r="H317">
        <f t="shared" si="678"/>
        <v>0</v>
      </c>
      <c r="I317">
        <f t="shared" si="679"/>
        <v>0</v>
      </c>
      <c r="J317">
        <f t="shared" si="680"/>
        <v>0</v>
      </c>
      <c r="K317">
        <f t="shared" si="681"/>
        <v>0</v>
      </c>
      <c r="L317">
        <f t="shared" si="682"/>
        <v>0</v>
      </c>
      <c r="M317" s="2">
        <f t="shared" si="683"/>
        <v>0</v>
      </c>
      <c r="N317">
        <f>'Index CPR'!N317</f>
        <v>0</v>
      </c>
      <c r="O317">
        <f>'Index CPR'!O317</f>
        <v>0</v>
      </c>
      <c r="P317">
        <f>'Index CPR'!P317</f>
        <v>0</v>
      </c>
      <c r="Q317">
        <f>'Index CPR'!Q317</f>
        <v>0</v>
      </c>
      <c r="R317">
        <f t="shared" si="684"/>
        <v>0</v>
      </c>
      <c r="S317">
        <f t="shared" si="685"/>
        <v>0</v>
      </c>
      <c r="T317">
        <f t="shared" si="686"/>
        <v>0</v>
      </c>
      <c r="U317">
        <f t="shared" si="687"/>
        <v>0</v>
      </c>
      <c r="V317">
        <f t="shared" si="688"/>
        <v>0</v>
      </c>
      <c r="W317">
        <f t="shared" si="689"/>
        <v>0</v>
      </c>
      <c r="X317" s="2">
        <f t="shared" si="690"/>
        <v>0</v>
      </c>
    </row>
    <row r="318" spans="1:24" x14ac:dyDescent="0.3">
      <c r="A318" s="39">
        <v>43707</v>
      </c>
      <c r="B318" s="10" t="s">
        <v>26</v>
      </c>
      <c r="C318">
        <f>'Index CPR'!C318</f>
        <v>0</v>
      </c>
      <c r="D318" s="17">
        <f>'Index CPR'!D318</f>
        <v>0</v>
      </c>
      <c r="E318" s="17">
        <f>'Index CPR'!E318</f>
        <v>0</v>
      </c>
      <c r="F318" s="17">
        <f>'Index CPR'!F318</f>
        <v>0</v>
      </c>
      <c r="G318">
        <f t="shared" si="677"/>
        <v>0</v>
      </c>
      <c r="H318">
        <f t="shared" si="678"/>
        <v>0</v>
      </c>
      <c r="I318">
        <f t="shared" si="679"/>
        <v>0</v>
      </c>
      <c r="J318">
        <f t="shared" si="680"/>
        <v>0</v>
      </c>
      <c r="K318">
        <f t="shared" si="681"/>
        <v>0</v>
      </c>
      <c r="L318">
        <f t="shared" si="682"/>
        <v>0</v>
      </c>
      <c r="M318" s="2">
        <f t="shared" si="683"/>
        <v>0</v>
      </c>
      <c r="N318">
        <f>'Index CPR'!N318</f>
        <v>0</v>
      </c>
      <c r="O318">
        <f>'Index CPR'!O318</f>
        <v>0</v>
      </c>
      <c r="P318">
        <f>'Index CPR'!P318</f>
        <v>0</v>
      </c>
      <c r="Q318">
        <f>'Index CPR'!Q318</f>
        <v>0</v>
      </c>
      <c r="R318">
        <f t="shared" si="684"/>
        <v>0</v>
      </c>
      <c r="S318">
        <f t="shared" si="685"/>
        <v>0</v>
      </c>
      <c r="T318">
        <f t="shared" si="686"/>
        <v>0</v>
      </c>
      <c r="U318">
        <f t="shared" si="687"/>
        <v>0</v>
      </c>
      <c r="V318">
        <f t="shared" si="688"/>
        <v>0</v>
      </c>
      <c r="W318">
        <f t="shared" si="689"/>
        <v>0</v>
      </c>
      <c r="X318" s="2">
        <f t="shared" si="690"/>
        <v>0</v>
      </c>
    </row>
    <row r="319" spans="1:24" x14ac:dyDescent="0.3">
      <c r="A319" s="39">
        <v>43711</v>
      </c>
      <c r="B319" s="10" t="s">
        <v>28</v>
      </c>
      <c r="C319">
        <f>'Index CPR'!C319</f>
        <v>0</v>
      </c>
      <c r="D319" s="17">
        <f>'Index CPR'!D319</f>
        <v>0</v>
      </c>
      <c r="E319" s="17">
        <f>'Index CPR'!E319</f>
        <v>0</v>
      </c>
      <c r="F319" s="17">
        <f>'Index CPR'!F319</f>
        <v>0</v>
      </c>
      <c r="G319">
        <f t="shared" si="677"/>
        <v>0</v>
      </c>
      <c r="H319">
        <f t="shared" si="678"/>
        <v>0</v>
      </c>
      <c r="I319">
        <f t="shared" si="679"/>
        <v>0</v>
      </c>
      <c r="J319">
        <f t="shared" si="680"/>
        <v>0</v>
      </c>
      <c r="K319">
        <f t="shared" si="681"/>
        <v>0</v>
      </c>
      <c r="L319">
        <f t="shared" si="682"/>
        <v>0</v>
      </c>
      <c r="M319" s="2">
        <f t="shared" si="683"/>
        <v>0</v>
      </c>
      <c r="N319">
        <f>'Index CPR'!N319</f>
        <v>0</v>
      </c>
      <c r="O319">
        <f>'Index CPR'!O319</f>
        <v>0</v>
      </c>
      <c r="P319">
        <f>'Index CPR'!P319</f>
        <v>0</v>
      </c>
      <c r="Q319">
        <f>'Index CPR'!Q319</f>
        <v>0</v>
      </c>
      <c r="R319">
        <f t="shared" si="684"/>
        <v>0</v>
      </c>
      <c r="S319">
        <f t="shared" si="685"/>
        <v>0</v>
      </c>
      <c r="T319">
        <f t="shared" si="686"/>
        <v>0</v>
      </c>
      <c r="U319">
        <f t="shared" si="687"/>
        <v>0</v>
      </c>
      <c r="V319">
        <f t="shared" si="688"/>
        <v>0</v>
      </c>
      <c r="W319">
        <f t="shared" si="689"/>
        <v>0</v>
      </c>
      <c r="X319" s="2">
        <f t="shared" si="690"/>
        <v>0</v>
      </c>
    </row>
    <row r="320" spans="1:24" x14ac:dyDescent="0.3">
      <c r="A320" s="39">
        <v>43712</v>
      </c>
      <c r="B320" s="10" t="s">
        <v>29</v>
      </c>
      <c r="C320">
        <f>'Index CPR'!C320</f>
        <v>0</v>
      </c>
      <c r="D320" s="17">
        <f>'Index CPR'!D320</f>
        <v>0</v>
      </c>
      <c r="E320" s="17">
        <f>'Index CPR'!E320</f>
        <v>0</v>
      </c>
      <c r="F320" s="17">
        <f>'Index CPR'!F320</f>
        <v>0</v>
      </c>
      <c r="G320">
        <f t="shared" si="677"/>
        <v>0</v>
      </c>
      <c r="H320">
        <f t="shared" si="678"/>
        <v>0</v>
      </c>
      <c r="I320">
        <f t="shared" si="679"/>
        <v>0</v>
      </c>
      <c r="J320">
        <f t="shared" si="680"/>
        <v>0</v>
      </c>
      <c r="K320">
        <f t="shared" si="681"/>
        <v>0</v>
      </c>
      <c r="L320">
        <f t="shared" si="682"/>
        <v>0</v>
      </c>
      <c r="M320" s="2">
        <f t="shared" si="683"/>
        <v>0</v>
      </c>
      <c r="N320">
        <f>'Index CPR'!N320</f>
        <v>0</v>
      </c>
      <c r="O320">
        <f>'Index CPR'!O320</f>
        <v>0</v>
      </c>
      <c r="P320">
        <f>'Index CPR'!P320</f>
        <v>0</v>
      </c>
      <c r="Q320">
        <f>'Index CPR'!Q320</f>
        <v>0</v>
      </c>
      <c r="R320">
        <f t="shared" si="684"/>
        <v>0</v>
      </c>
      <c r="S320">
        <f t="shared" si="685"/>
        <v>0</v>
      </c>
      <c r="T320">
        <f t="shared" si="686"/>
        <v>0</v>
      </c>
      <c r="U320">
        <f t="shared" si="687"/>
        <v>0</v>
      </c>
      <c r="V320">
        <f t="shared" si="688"/>
        <v>0</v>
      </c>
      <c r="W320">
        <f t="shared" si="689"/>
        <v>0</v>
      </c>
      <c r="X320" s="2">
        <f t="shared" si="690"/>
        <v>0</v>
      </c>
    </row>
    <row r="321" spans="1:24" x14ac:dyDescent="0.3">
      <c r="A321" s="39">
        <v>43713</v>
      </c>
      <c r="B321" s="10" t="s">
        <v>30</v>
      </c>
      <c r="C321">
        <f>'Index CPR'!C321</f>
        <v>0</v>
      </c>
      <c r="D321" s="17">
        <f>'Index CPR'!D321</f>
        <v>0</v>
      </c>
      <c r="E321" s="17">
        <f>'Index CPR'!E321</f>
        <v>0</v>
      </c>
      <c r="F321" s="17">
        <f>'Index CPR'!F321</f>
        <v>0</v>
      </c>
      <c r="G321">
        <f t="shared" si="677"/>
        <v>0</v>
      </c>
      <c r="H321">
        <f t="shared" si="678"/>
        <v>0</v>
      </c>
      <c r="I321">
        <f t="shared" si="679"/>
        <v>0</v>
      </c>
      <c r="J321">
        <f t="shared" si="680"/>
        <v>0</v>
      </c>
      <c r="K321">
        <f t="shared" si="681"/>
        <v>0</v>
      </c>
      <c r="L321">
        <f t="shared" si="682"/>
        <v>0</v>
      </c>
      <c r="M321" s="2">
        <f t="shared" si="683"/>
        <v>0</v>
      </c>
      <c r="N321">
        <f>'Index CPR'!N321</f>
        <v>0</v>
      </c>
      <c r="O321">
        <f>'Index CPR'!O321</f>
        <v>0</v>
      </c>
      <c r="P321">
        <f>'Index CPR'!P321</f>
        <v>0</v>
      </c>
      <c r="Q321">
        <f>'Index CPR'!Q321</f>
        <v>0</v>
      </c>
      <c r="R321">
        <f t="shared" si="684"/>
        <v>0</v>
      </c>
      <c r="S321">
        <f t="shared" si="685"/>
        <v>0</v>
      </c>
      <c r="T321">
        <f t="shared" si="686"/>
        <v>0</v>
      </c>
      <c r="U321">
        <f t="shared" si="687"/>
        <v>0</v>
      </c>
      <c r="V321">
        <f t="shared" si="688"/>
        <v>0</v>
      </c>
      <c r="W321">
        <f t="shared" si="689"/>
        <v>0</v>
      </c>
      <c r="X321" s="2">
        <f t="shared" si="690"/>
        <v>0</v>
      </c>
    </row>
    <row r="322" spans="1:24" x14ac:dyDescent="0.3">
      <c r="A322" s="39">
        <v>43714</v>
      </c>
      <c r="B322" s="10" t="s">
        <v>26</v>
      </c>
      <c r="C322">
        <f>'Index CPR'!C322</f>
        <v>0</v>
      </c>
      <c r="D322" s="17">
        <f>'Index CPR'!D322</f>
        <v>0</v>
      </c>
      <c r="E322" s="17">
        <f>'Index CPR'!E322</f>
        <v>0</v>
      </c>
      <c r="F322" s="17">
        <f>'Index CPR'!F322</f>
        <v>0</v>
      </c>
      <c r="G322">
        <f t="shared" si="677"/>
        <v>0</v>
      </c>
      <c r="H322">
        <f t="shared" si="678"/>
        <v>0</v>
      </c>
      <c r="I322">
        <f t="shared" si="679"/>
        <v>0</v>
      </c>
      <c r="J322">
        <f t="shared" si="680"/>
        <v>0</v>
      </c>
      <c r="K322">
        <f t="shared" si="681"/>
        <v>0</v>
      </c>
      <c r="L322">
        <f t="shared" si="682"/>
        <v>0</v>
      </c>
      <c r="M322" s="2">
        <f t="shared" si="683"/>
        <v>0</v>
      </c>
      <c r="N322">
        <f>'Index CPR'!N322</f>
        <v>0</v>
      </c>
      <c r="O322">
        <f>'Index CPR'!O322</f>
        <v>0</v>
      </c>
      <c r="P322">
        <f>'Index CPR'!P322</f>
        <v>0</v>
      </c>
      <c r="Q322">
        <f>'Index CPR'!Q322</f>
        <v>0</v>
      </c>
      <c r="R322">
        <f t="shared" si="684"/>
        <v>0</v>
      </c>
      <c r="S322">
        <f t="shared" si="685"/>
        <v>0</v>
      </c>
      <c r="T322">
        <f t="shared" si="686"/>
        <v>0</v>
      </c>
      <c r="U322">
        <f t="shared" si="687"/>
        <v>0</v>
      </c>
      <c r="V322">
        <f t="shared" si="688"/>
        <v>0</v>
      </c>
      <c r="W322">
        <f t="shared" si="689"/>
        <v>0</v>
      </c>
      <c r="X322" s="2">
        <f t="shared" si="690"/>
        <v>0</v>
      </c>
    </row>
    <row r="323" spans="1:24" x14ac:dyDescent="0.3">
      <c r="A323" s="39">
        <v>43717</v>
      </c>
      <c r="B323" s="10" t="s">
        <v>27</v>
      </c>
      <c r="C323">
        <f>'Index CPR'!C323</f>
        <v>0</v>
      </c>
      <c r="D323" s="17">
        <f>'Index CPR'!D323</f>
        <v>0</v>
      </c>
      <c r="E323" s="17">
        <f>'Index CPR'!E323</f>
        <v>0</v>
      </c>
      <c r="F323" s="17">
        <f>'Index CPR'!F323</f>
        <v>0</v>
      </c>
      <c r="G323">
        <f t="shared" si="677"/>
        <v>0</v>
      </c>
      <c r="H323">
        <f t="shared" si="678"/>
        <v>0</v>
      </c>
      <c r="I323">
        <f t="shared" si="679"/>
        <v>0</v>
      </c>
      <c r="J323">
        <f t="shared" si="680"/>
        <v>0</v>
      </c>
      <c r="K323">
        <f t="shared" si="681"/>
        <v>0</v>
      </c>
      <c r="L323">
        <f t="shared" si="682"/>
        <v>0</v>
      </c>
      <c r="M323" s="2">
        <f t="shared" si="683"/>
        <v>0</v>
      </c>
      <c r="N323">
        <f>'Index CPR'!N323</f>
        <v>0</v>
      </c>
      <c r="O323">
        <f>'Index CPR'!O323</f>
        <v>0</v>
      </c>
      <c r="P323">
        <f>'Index CPR'!P323</f>
        <v>0</v>
      </c>
      <c r="Q323">
        <f>'Index CPR'!Q323</f>
        <v>0</v>
      </c>
      <c r="R323">
        <f t="shared" si="684"/>
        <v>0</v>
      </c>
      <c r="S323">
        <f t="shared" si="685"/>
        <v>0</v>
      </c>
      <c r="T323">
        <f t="shared" si="686"/>
        <v>0</v>
      </c>
      <c r="U323">
        <f t="shared" si="687"/>
        <v>0</v>
      </c>
      <c r="V323">
        <f t="shared" si="688"/>
        <v>0</v>
      </c>
      <c r="W323">
        <f t="shared" si="689"/>
        <v>0</v>
      </c>
      <c r="X323" s="2">
        <f t="shared" si="690"/>
        <v>0</v>
      </c>
    </row>
    <row r="324" spans="1:24" x14ac:dyDescent="0.3">
      <c r="A324" s="39">
        <v>43719</v>
      </c>
      <c r="B324" s="10" t="s">
        <v>29</v>
      </c>
      <c r="C324">
        <f>'Index CPR'!C324</f>
        <v>0</v>
      </c>
      <c r="D324" s="17">
        <f>'Index CPR'!D324</f>
        <v>0</v>
      </c>
      <c r="E324" s="17">
        <f>'Index CPR'!E324</f>
        <v>0</v>
      </c>
      <c r="F324" s="17">
        <f>'Index CPR'!F324</f>
        <v>0</v>
      </c>
      <c r="G324">
        <f t="shared" si="677"/>
        <v>0</v>
      </c>
      <c r="H324">
        <f t="shared" si="678"/>
        <v>0</v>
      </c>
      <c r="I324">
        <f t="shared" si="679"/>
        <v>0</v>
      </c>
      <c r="J324">
        <f t="shared" si="680"/>
        <v>0</v>
      </c>
      <c r="K324">
        <f t="shared" si="681"/>
        <v>0</v>
      </c>
      <c r="L324">
        <f t="shared" si="682"/>
        <v>0</v>
      </c>
      <c r="M324" s="2">
        <f t="shared" si="683"/>
        <v>0</v>
      </c>
      <c r="N324">
        <f>'Index CPR'!N324</f>
        <v>0</v>
      </c>
      <c r="O324">
        <f>'Index CPR'!O324</f>
        <v>0</v>
      </c>
      <c r="P324">
        <f>'Index CPR'!P324</f>
        <v>0</v>
      </c>
      <c r="Q324">
        <f>'Index CPR'!Q324</f>
        <v>0</v>
      </c>
      <c r="R324">
        <f t="shared" si="684"/>
        <v>0</v>
      </c>
      <c r="S324">
        <f t="shared" si="685"/>
        <v>0</v>
      </c>
      <c r="T324">
        <f t="shared" si="686"/>
        <v>0</v>
      </c>
      <c r="U324">
        <f t="shared" si="687"/>
        <v>0</v>
      </c>
      <c r="V324">
        <f t="shared" si="688"/>
        <v>0</v>
      </c>
      <c r="W324">
        <f t="shared" si="689"/>
        <v>0</v>
      </c>
      <c r="X324" s="2">
        <f t="shared" si="690"/>
        <v>0</v>
      </c>
    </row>
    <row r="325" spans="1:24" x14ac:dyDescent="0.3">
      <c r="A325" s="39">
        <v>43720</v>
      </c>
      <c r="B325" s="10" t="s">
        <v>30</v>
      </c>
      <c r="C325">
        <f>'Index CPR'!C325</f>
        <v>0</v>
      </c>
      <c r="D325" s="17">
        <f>'Index CPR'!D325</f>
        <v>0</v>
      </c>
      <c r="E325" s="17">
        <f>'Index CPR'!E325</f>
        <v>0</v>
      </c>
      <c r="F325" s="17">
        <f>'Index CPR'!F325</f>
        <v>0</v>
      </c>
      <c r="G325">
        <f t="shared" si="677"/>
        <v>0</v>
      </c>
      <c r="H325">
        <f t="shared" si="678"/>
        <v>0</v>
      </c>
      <c r="I325">
        <f t="shared" si="679"/>
        <v>0</v>
      </c>
      <c r="J325">
        <f t="shared" si="680"/>
        <v>0</v>
      </c>
      <c r="K325">
        <f t="shared" si="681"/>
        <v>0</v>
      </c>
      <c r="L325">
        <f t="shared" si="682"/>
        <v>0</v>
      </c>
      <c r="M325" s="2">
        <f t="shared" si="683"/>
        <v>0</v>
      </c>
      <c r="N325">
        <f>'Index CPR'!N325</f>
        <v>0</v>
      </c>
      <c r="O325">
        <f>'Index CPR'!O325</f>
        <v>0</v>
      </c>
      <c r="P325">
        <f>'Index CPR'!P325</f>
        <v>0</v>
      </c>
      <c r="Q325">
        <f>'Index CPR'!Q325</f>
        <v>0</v>
      </c>
      <c r="R325">
        <f t="shared" si="684"/>
        <v>0</v>
      </c>
      <c r="S325">
        <f t="shared" si="685"/>
        <v>0</v>
      </c>
      <c r="T325">
        <f t="shared" si="686"/>
        <v>0</v>
      </c>
      <c r="U325">
        <f t="shared" si="687"/>
        <v>0</v>
      </c>
      <c r="V325">
        <f t="shared" si="688"/>
        <v>0</v>
      </c>
      <c r="W325">
        <f t="shared" si="689"/>
        <v>0</v>
      </c>
      <c r="X325" s="2">
        <f t="shared" si="690"/>
        <v>0</v>
      </c>
    </row>
    <row r="326" spans="1:24" x14ac:dyDescent="0.3">
      <c r="A326" s="39">
        <v>43721</v>
      </c>
      <c r="B326" s="10" t="s">
        <v>26</v>
      </c>
      <c r="C326">
        <f>'Index CPR'!C326</f>
        <v>0</v>
      </c>
      <c r="D326" s="17">
        <f>'Index CPR'!D326</f>
        <v>0</v>
      </c>
      <c r="E326" s="17">
        <f>'Index CPR'!E326</f>
        <v>0</v>
      </c>
      <c r="F326" s="17">
        <f>'Index CPR'!F326</f>
        <v>0</v>
      </c>
      <c r="G326">
        <f t="shared" si="677"/>
        <v>0</v>
      </c>
      <c r="H326">
        <f t="shared" si="678"/>
        <v>0</v>
      </c>
      <c r="I326">
        <f t="shared" si="679"/>
        <v>0</v>
      </c>
      <c r="J326">
        <f t="shared" si="680"/>
        <v>0</v>
      </c>
      <c r="K326">
        <f t="shared" si="681"/>
        <v>0</v>
      </c>
      <c r="L326">
        <f t="shared" si="682"/>
        <v>0</v>
      </c>
      <c r="M326" s="2">
        <f t="shared" si="683"/>
        <v>0</v>
      </c>
      <c r="N326">
        <f>'Index CPR'!N326</f>
        <v>0</v>
      </c>
      <c r="O326">
        <f>'Index CPR'!O326</f>
        <v>0</v>
      </c>
      <c r="P326">
        <f>'Index CPR'!P326</f>
        <v>0</v>
      </c>
      <c r="Q326">
        <f>'Index CPR'!Q326</f>
        <v>0</v>
      </c>
      <c r="R326">
        <f t="shared" si="684"/>
        <v>0</v>
      </c>
      <c r="S326">
        <f t="shared" si="685"/>
        <v>0</v>
      </c>
      <c r="T326">
        <f t="shared" si="686"/>
        <v>0</v>
      </c>
      <c r="U326">
        <f t="shared" si="687"/>
        <v>0</v>
      </c>
      <c r="V326">
        <f t="shared" si="688"/>
        <v>0</v>
      </c>
      <c r="W326">
        <f t="shared" si="689"/>
        <v>0</v>
      </c>
      <c r="X326" s="2">
        <f t="shared" si="690"/>
        <v>0</v>
      </c>
    </row>
    <row r="327" spans="1:24" x14ac:dyDescent="0.3">
      <c r="A327" s="39">
        <v>43724</v>
      </c>
      <c r="B327" s="10" t="s">
        <v>27</v>
      </c>
      <c r="C327">
        <f>'Index CPR'!C327</f>
        <v>0</v>
      </c>
      <c r="D327" s="17">
        <f>'Index CPR'!D327</f>
        <v>0</v>
      </c>
      <c r="E327" s="17">
        <f>'Index CPR'!E327</f>
        <v>0</v>
      </c>
      <c r="F327" s="17">
        <f>'Index CPR'!F327</f>
        <v>0</v>
      </c>
      <c r="G327">
        <f t="shared" si="677"/>
        <v>0</v>
      </c>
      <c r="H327">
        <f t="shared" si="678"/>
        <v>0</v>
      </c>
      <c r="I327">
        <f t="shared" si="679"/>
        <v>0</v>
      </c>
      <c r="J327">
        <f t="shared" si="680"/>
        <v>0</v>
      </c>
      <c r="K327">
        <f t="shared" si="681"/>
        <v>0</v>
      </c>
      <c r="L327">
        <f t="shared" si="682"/>
        <v>0</v>
      </c>
      <c r="M327" s="2">
        <f t="shared" si="683"/>
        <v>0</v>
      </c>
      <c r="N327">
        <f>'Index CPR'!N327</f>
        <v>0</v>
      </c>
      <c r="O327">
        <f>'Index CPR'!O327</f>
        <v>0</v>
      </c>
      <c r="P327">
        <f>'Index CPR'!P327</f>
        <v>0</v>
      </c>
      <c r="Q327">
        <f>'Index CPR'!Q327</f>
        <v>0</v>
      </c>
      <c r="R327">
        <f t="shared" si="684"/>
        <v>0</v>
      </c>
      <c r="S327">
        <f t="shared" si="685"/>
        <v>0</v>
      </c>
      <c r="T327">
        <f t="shared" si="686"/>
        <v>0</v>
      </c>
      <c r="U327">
        <f t="shared" si="687"/>
        <v>0</v>
      </c>
      <c r="V327">
        <f t="shared" si="688"/>
        <v>0</v>
      </c>
      <c r="W327">
        <f t="shared" si="689"/>
        <v>0</v>
      </c>
      <c r="X327" s="2">
        <f t="shared" si="690"/>
        <v>0</v>
      </c>
    </row>
    <row r="328" spans="1:24" x14ac:dyDescent="0.3">
      <c r="A328" s="39">
        <v>43725</v>
      </c>
      <c r="B328" s="10" t="s">
        <v>28</v>
      </c>
      <c r="C328">
        <f>'Index CPR'!C328</f>
        <v>0</v>
      </c>
      <c r="D328" s="17">
        <f>'Index CPR'!D328</f>
        <v>0</v>
      </c>
      <c r="E328" s="17">
        <f>'Index CPR'!E328</f>
        <v>0</v>
      </c>
      <c r="F328" s="17">
        <f>'Index CPR'!F328</f>
        <v>0</v>
      </c>
      <c r="G328">
        <f t="shared" si="677"/>
        <v>0</v>
      </c>
      <c r="H328">
        <f t="shared" si="678"/>
        <v>0</v>
      </c>
      <c r="I328">
        <f t="shared" si="679"/>
        <v>0</v>
      </c>
      <c r="J328">
        <f t="shared" si="680"/>
        <v>0</v>
      </c>
      <c r="K328">
        <f t="shared" si="681"/>
        <v>0</v>
      </c>
      <c r="L328">
        <f t="shared" si="682"/>
        <v>0</v>
      </c>
      <c r="M328" s="2">
        <f t="shared" si="683"/>
        <v>0</v>
      </c>
      <c r="N328">
        <f>'Index CPR'!N328</f>
        <v>0</v>
      </c>
      <c r="O328">
        <f>'Index CPR'!O328</f>
        <v>0</v>
      </c>
      <c r="P328">
        <f>'Index CPR'!P328</f>
        <v>0</v>
      </c>
      <c r="Q328">
        <f>'Index CPR'!Q328</f>
        <v>0</v>
      </c>
      <c r="R328">
        <f t="shared" si="684"/>
        <v>0</v>
      </c>
      <c r="S328">
        <f t="shared" si="685"/>
        <v>0</v>
      </c>
      <c r="T328">
        <f t="shared" si="686"/>
        <v>0</v>
      </c>
      <c r="U328">
        <f t="shared" si="687"/>
        <v>0</v>
      </c>
      <c r="V328">
        <f t="shared" si="688"/>
        <v>0</v>
      </c>
      <c r="W328">
        <f t="shared" si="689"/>
        <v>0</v>
      </c>
      <c r="X328" s="2">
        <f t="shared" si="690"/>
        <v>0</v>
      </c>
    </row>
    <row r="329" spans="1:24" x14ac:dyDescent="0.3">
      <c r="A329" s="39">
        <v>43726</v>
      </c>
      <c r="B329" s="10" t="s">
        <v>29</v>
      </c>
      <c r="C329">
        <f>'Index CPR'!C329</f>
        <v>0</v>
      </c>
      <c r="D329" s="17">
        <f>'Index CPR'!D329</f>
        <v>0</v>
      </c>
      <c r="E329" s="17">
        <f>'Index CPR'!E329</f>
        <v>0</v>
      </c>
      <c r="F329" s="17">
        <f>'Index CPR'!F329</f>
        <v>0</v>
      </c>
      <c r="G329">
        <f t="shared" si="677"/>
        <v>0</v>
      </c>
      <c r="H329">
        <f t="shared" si="678"/>
        <v>0</v>
      </c>
      <c r="I329">
        <f t="shared" si="679"/>
        <v>0</v>
      </c>
      <c r="J329">
        <f t="shared" si="680"/>
        <v>0</v>
      </c>
      <c r="K329">
        <f t="shared" si="681"/>
        <v>0</v>
      </c>
      <c r="L329">
        <f t="shared" si="682"/>
        <v>0</v>
      </c>
      <c r="M329" s="2">
        <f t="shared" si="683"/>
        <v>0</v>
      </c>
      <c r="N329">
        <f>'Index CPR'!N329</f>
        <v>0</v>
      </c>
      <c r="O329">
        <f>'Index CPR'!O329</f>
        <v>0</v>
      </c>
      <c r="P329">
        <f>'Index CPR'!P329</f>
        <v>0</v>
      </c>
      <c r="Q329">
        <f>'Index CPR'!Q329</f>
        <v>0</v>
      </c>
      <c r="R329">
        <f t="shared" si="684"/>
        <v>0</v>
      </c>
      <c r="S329">
        <f t="shared" si="685"/>
        <v>0</v>
      </c>
      <c r="T329">
        <f t="shared" si="686"/>
        <v>0</v>
      </c>
      <c r="U329">
        <f t="shared" si="687"/>
        <v>0</v>
      </c>
      <c r="V329">
        <f t="shared" si="688"/>
        <v>0</v>
      </c>
      <c r="W329">
        <f t="shared" si="689"/>
        <v>0</v>
      </c>
      <c r="X329" s="2">
        <f t="shared" si="690"/>
        <v>0</v>
      </c>
    </row>
    <row r="330" spans="1:24" x14ac:dyDescent="0.3">
      <c r="A330" s="39">
        <v>43727</v>
      </c>
      <c r="B330" s="10" t="s">
        <v>30</v>
      </c>
      <c r="C330">
        <f>'Index CPR'!C330</f>
        <v>0</v>
      </c>
      <c r="D330" s="17">
        <f>'Index CPR'!D330</f>
        <v>0</v>
      </c>
      <c r="E330" s="17">
        <f>'Index CPR'!E330</f>
        <v>0</v>
      </c>
      <c r="F330" s="17">
        <f>'Index CPR'!F330</f>
        <v>0</v>
      </c>
      <c r="G330">
        <f t="shared" si="677"/>
        <v>0</v>
      </c>
      <c r="H330">
        <f t="shared" si="678"/>
        <v>0</v>
      </c>
      <c r="I330">
        <f t="shared" si="679"/>
        <v>0</v>
      </c>
      <c r="J330">
        <f t="shared" si="680"/>
        <v>0</v>
      </c>
      <c r="K330">
        <f t="shared" si="681"/>
        <v>0</v>
      </c>
      <c r="L330">
        <f t="shared" si="682"/>
        <v>0</v>
      </c>
      <c r="M330" s="2">
        <f t="shared" si="683"/>
        <v>0</v>
      </c>
      <c r="N330">
        <f>'Index CPR'!N330</f>
        <v>0</v>
      </c>
      <c r="O330">
        <f>'Index CPR'!O330</f>
        <v>0</v>
      </c>
      <c r="P330">
        <f>'Index CPR'!P330</f>
        <v>0</v>
      </c>
      <c r="Q330">
        <f>'Index CPR'!Q330</f>
        <v>0</v>
      </c>
      <c r="R330">
        <f t="shared" si="684"/>
        <v>0</v>
      </c>
      <c r="S330">
        <f t="shared" si="685"/>
        <v>0</v>
      </c>
      <c r="T330">
        <f t="shared" si="686"/>
        <v>0</v>
      </c>
      <c r="U330">
        <f t="shared" si="687"/>
        <v>0</v>
      </c>
      <c r="V330">
        <f t="shared" si="688"/>
        <v>0</v>
      </c>
      <c r="W330">
        <f t="shared" si="689"/>
        <v>0</v>
      </c>
      <c r="X330" s="2">
        <f t="shared" si="690"/>
        <v>0</v>
      </c>
    </row>
    <row r="331" spans="1:24" x14ac:dyDescent="0.3">
      <c r="A331" s="39">
        <v>43728</v>
      </c>
      <c r="B331" s="10" t="s">
        <v>26</v>
      </c>
      <c r="C331">
        <f>'Index CPR'!C331</f>
        <v>0</v>
      </c>
      <c r="D331" s="17">
        <f>'Index CPR'!D331</f>
        <v>0</v>
      </c>
      <c r="E331" s="17">
        <f>'Index CPR'!E331</f>
        <v>0</v>
      </c>
      <c r="F331" s="17">
        <f>'Index CPR'!F331</f>
        <v>0</v>
      </c>
      <c r="G331">
        <f t="shared" si="677"/>
        <v>0</v>
      </c>
      <c r="H331">
        <f t="shared" si="678"/>
        <v>0</v>
      </c>
      <c r="I331">
        <f t="shared" si="679"/>
        <v>0</v>
      </c>
      <c r="J331">
        <f t="shared" si="680"/>
        <v>0</v>
      </c>
      <c r="K331">
        <f t="shared" si="681"/>
        <v>0</v>
      </c>
      <c r="L331">
        <f t="shared" si="682"/>
        <v>0</v>
      </c>
      <c r="M331" s="2">
        <f t="shared" si="683"/>
        <v>0</v>
      </c>
      <c r="N331">
        <f>'Index CPR'!N331</f>
        <v>0</v>
      </c>
      <c r="O331">
        <f>'Index CPR'!O331</f>
        <v>0</v>
      </c>
      <c r="P331">
        <f>'Index CPR'!P331</f>
        <v>0</v>
      </c>
      <c r="Q331">
        <f>'Index CPR'!Q331</f>
        <v>0</v>
      </c>
      <c r="R331">
        <f t="shared" si="684"/>
        <v>0</v>
      </c>
      <c r="S331">
        <f t="shared" si="685"/>
        <v>0</v>
      </c>
      <c r="T331">
        <f t="shared" si="686"/>
        <v>0</v>
      </c>
      <c r="U331">
        <f t="shared" si="687"/>
        <v>0</v>
      </c>
      <c r="V331">
        <f t="shared" si="688"/>
        <v>0</v>
      </c>
      <c r="W331">
        <f t="shared" si="689"/>
        <v>0</v>
      </c>
      <c r="X331" s="2">
        <f t="shared" si="690"/>
        <v>0</v>
      </c>
    </row>
    <row r="332" spans="1:24" x14ac:dyDescent="0.3">
      <c r="A332" s="39">
        <v>43731</v>
      </c>
      <c r="B332" s="10" t="s">
        <v>27</v>
      </c>
      <c r="C332">
        <f>'Index CPR'!C332</f>
        <v>0</v>
      </c>
      <c r="D332" s="17">
        <f>'Index CPR'!D332</f>
        <v>0</v>
      </c>
      <c r="E332" s="17">
        <f>'Index CPR'!E332</f>
        <v>0</v>
      </c>
      <c r="F332" s="17">
        <f>'Index CPR'!F332</f>
        <v>0</v>
      </c>
      <c r="G332">
        <f t="shared" si="677"/>
        <v>0</v>
      </c>
      <c r="H332">
        <f t="shared" si="678"/>
        <v>0</v>
      </c>
      <c r="I332">
        <f t="shared" si="679"/>
        <v>0</v>
      </c>
      <c r="J332">
        <f t="shared" si="680"/>
        <v>0</v>
      </c>
      <c r="K332">
        <f t="shared" si="681"/>
        <v>0</v>
      </c>
      <c r="L332">
        <f t="shared" si="682"/>
        <v>0</v>
      </c>
      <c r="M332" s="2">
        <f t="shared" si="683"/>
        <v>0</v>
      </c>
      <c r="N332">
        <f>'Index CPR'!N332</f>
        <v>0</v>
      </c>
      <c r="O332">
        <f>'Index CPR'!O332</f>
        <v>0</v>
      </c>
      <c r="P332">
        <f>'Index CPR'!P332</f>
        <v>0</v>
      </c>
      <c r="Q332">
        <f>'Index CPR'!Q332</f>
        <v>0</v>
      </c>
      <c r="R332">
        <f t="shared" si="684"/>
        <v>0</v>
      </c>
      <c r="S332">
        <f t="shared" si="685"/>
        <v>0</v>
      </c>
      <c r="T332">
        <f t="shared" si="686"/>
        <v>0</v>
      </c>
      <c r="U332">
        <f t="shared" si="687"/>
        <v>0</v>
      </c>
      <c r="V332">
        <f t="shared" si="688"/>
        <v>0</v>
      </c>
      <c r="W332">
        <f t="shared" si="689"/>
        <v>0</v>
      </c>
      <c r="X332" s="2">
        <f t="shared" si="690"/>
        <v>0</v>
      </c>
    </row>
    <row r="333" spans="1:24" x14ac:dyDescent="0.3">
      <c r="A333" s="39">
        <v>43732</v>
      </c>
      <c r="B333" s="10" t="s">
        <v>28</v>
      </c>
      <c r="C333">
        <f>'Index CPR'!C333</f>
        <v>0</v>
      </c>
      <c r="D333" s="17">
        <f>'Index CPR'!D333</f>
        <v>0</v>
      </c>
      <c r="E333" s="17">
        <f>'Index CPR'!E333</f>
        <v>0</v>
      </c>
      <c r="F333" s="17">
        <f>'Index CPR'!F333</f>
        <v>0</v>
      </c>
      <c r="G333">
        <f t="shared" si="677"/>
        <v>0</v>
      </c>
      <c r="H333">
        <f t="shared" si="678"/>
        <v>0</v>
      </c>
      <c r="I333">
        <f t="shared" si="679"/>
        <v>0</v>
      </c>
      <c r="J333">
        <f t="shared" si="680"/>
        <v>0</v>
      </c>
      <c r="K333">
        <f t="shared" si="681"/>
        <v>0</v>
      </c>
      <c r="L333">
        <f t="shared" si="682"/>
        <v>0</v>
      </c>
      <c r="M333" s="2">
        <f t="shared" si="683"/>
        <v>0</v>
      </c>
      <c r="N333">
        <f>'Index CPR'!N333</f>
        <v>0</v>
      </c>
      <c r="O333">
        <f>'Index CPR'!O333</f>
        <v>0</v>
      </c>
      <c r="P333">
        <f>'Index CPR'!P333</f>
        <v>0</v>
      </c>
      <c r="Q333">
        <f>'Index CPR'!Q333</f>
        <v>0</v>
      </c>
      <c r="R333">
        <f t="shared" si="684"/>
        <v>0</v>
      </c>
      <c r="S333">
        <f t="shared" si="685"/>
        <v>0</v>
      </c>
      <c r="T333">
        <f t="shared" si="686"/>
        <v>0</v>
      </c>
      <c r="U333">
        <f t="shared" si="687"/>
        <v>0</v>
      </c>
      <c r="V333">
        <f t="shared" si="688"/>
        <v>0</v>
      </c>
      <c r="W333">
        <f t="shared" si="689"/>
        <v>0</v>
      </c>
      <c r="X333" s="2">
        <f t="shared" si="690"/>
        <v>0</v>
      </c>
    </row>
    <row r="334" spans="1:24" x14ac:dyDescent="0.3">
      <c r="A334" s="39">
        <v>43733</v>
      </c>
      <c r="B334" s="10" t="s">
        <v>29</v>
      </c>
      <c r="C334">
        <f>'Index CPR'!C334</f>
        <v>0</v>
      </c>
      <c r="D334" s="17">
        <f>'Index CPR'!D334</f>
        <v>0</v>
      </c>
      <c r="E334" s="17">
        <f>'Index CPR'!E334</f>
        <v>0</v>
      </c>
      <c r="F334" s="17">
        <f>'Index CPR'!F334</f>
        <v>0</v>
      </c>
      <c r="G334">
        <f t="shared" si="677"/>
        <v>0</v>
      </c>
      <c r="H334">
        <f t="shared" si="678"/>
        <v>0</v>
      </c>
      <c r="I334">
        <f t="shared" si="679"/>
        <v>0</v>
      </c>
      <c r="J334">
        <f t="shared" si="680"/>
        <v>0</v>
      </c>
      <c r="K334">
        <f t="shared" si="681"/>
        <v>0</v>
      </c>
      <c r="L334">
        <f t="shared" si="682"/>
        <v>0</v>
      </c>
      <c r="M334" s="2">
        <f t="shared" si="683"/>
        <v>0</v>
      </c>
      <c r="N334">
        <f>'Index CPR'!N334</f>
        <v>0</v>
      </c>
      <c r="O334">
        <f>'Index CPR'!O334</f>
        <v>0</v>
      </c>
      <c r="P334">
        <f>'Index CPR'!P334</f>
        <v>0</v>
      </c>
      <c r="Q334">
        <f>'Index CPR'!Q334</f>
        <v>0</v>
      </c>
      <c r="R334">
        <f t="shared" si="684"/>
        <v>0</v>
      </c>
      <c r="S334">
        <f t="shared" si="685"/>
        <v>0</v>
      </c>
      <c r="T334">
        <f t="shared" si="686"/>
        <v>0</v>
      </c>
      <c r="U334">
        <f t="shared" si="687"/>
        <v>0</v>
      </c>
      <c r="V334">
        <f t="shared" si="688"/>
        <v>0</v>
      </c>
      <c r="W334">
        <f t="shared" si="689"/>
        <v>0</v>
      </c>
      <c r="X334" s="2">
        <f t="shared" si="690"/>
        <v>0</v>
      </c>
    </row>
    <row r="335" spans="1:24" x14ac:dyDescent="0.3">
      <c r="A335" s="39">
        <v>43734</v>
      </c>
      <c r="B335" s="10" t="s">
        <v>30</v>
      </c>
      <c r="C335">
        <f>'Index CPR'!C335</f>
        <v>0</v>
      </c>
      <c r="D335" s="17">
        <f>'Index CPR'!D335</f>
        <v>0</v>
      </c>
      <c r="E335" s="17">
        <f>'Index CPR'!E335</f>
        <v>0</v>
      </c>
      <c r="F335" s="17">
        <f>'Index CPR'!F335</f>
        <v>0</v>
      </c>
      <c r="G335">
        <f t="shared" si="677"/>
        <v>0</v>
      </c>
      <c r="H335">
        <f t="shared" si="678"/>
        <v>0</v>
      </c>
      <c r="I335">
        <f t="shared" si="679"/>
        <v>0</v>
      </c>
      <c r="J335">
        <f t="shared" si="680"/>
        <v>0</v>
      </c>
      <c r="K335">
        <f t="shared" si="681"/>
        <v>0</v>
      </c>
      <c r="L335">
        <f t="shared" si="682"/>
        <v>0</v>
      </c>
      <c r="M335" s="2">
        <f t="shared" si="683"/>
        <v>0</v>
      </c>
      <c r="N335">
        <f>'Index CPR'!N335</f>
        <v>0</v>
      </c>
      <c r="O335">
        <f>'Index CPR'!O335</f>
        <v>0</v>
      </c>
      <c r="P335">
        <f>'Index CPR'!P335</f>
        <v>0</v>
      </c>
      <c r="Q335">
        <f>'Index CPR'!Q335</f>
        <v>0</v>
      </c>
      <c r="R335">
        <f t="shared" si="684"/>
        <v>0</v>
      </c>
      <c r="S335">
        <f t="shared" si="685"/>
        <v>0</v>
      </c>
      <c r="T335">
        <f t="shared" si="686"/>
        <v>0</v>
      </c>
      <c r="U335">
        <f t="shared" si="687"/>
        <v>0</v>
      </c>
      <c r="V335">
        <f t="shared" si="688"/>
        <v>0</v>
      </c>
      <c r="W335">
        <f t="shared" si="689"/>
        <v>0</v>
      </c>
      <c r="X335" s="2">
        <f t="shared" si="690"/>
        <v>0</v>
      </c>
    </row>
    <row r="336" spans="1:24" x14ac:dyDescent="0.3">
      <c r="A336" s="39">
        <v>43735</v>
      </c>
      <c r="B336" s="10" t="s">
        <v>26</v>
      </c>
      <c r="C336">
        <f>'Index CPR'!C336</f>
        <v>0</v>
      </c>
      <c r="D336" s="17">
        <f>'Index CPR'!D336</f>
        <v>0</v>
      </c>
      <c r="E336" s="17">
        <f>'Index CPR'!E336</f>
        <v>0</v>
      </c>
      <c r="F336" s="17">
        <f>'Index CPR'!F336</f>
        <v>0</v>
      </c>
      <c r="G336">
        <f t="shared" si="677"/>
        <v>0</v>
      </c>
      <c r="H336">
        <f t="shared" si="678"/>
        <v>0</v>
      </c>
      <c r="I336">
        <f t="shared" si="679"/>
        <v>0</v>
      </c>
      <c r="J336">
        <f t="shared" si="680"/>
        <v>0</v>
      </c>
      <c r="K336">
        <f t="shared" si="681"/>
        <v>0</v>
      </c>
      <c r="L336">
        <f t="shared" si="682"/>
        <v>0</v>
      </c>
      <c r="M336" s="2">
        <f t="shared" si="683"/>
        <v>0</v>
      </c>
      <c r="N336">
        <f>'Index CPR'!N336</f>
        <v>0</v>
      </c>
      <c r="O336">
        <f>'Index CPR'!O336</f>
        <v>0</v>
      </c>
      <c r="P336">
        <f>'Index CPR'!P336</f>
        <v>0</v>
      </c>
      <c r="Q336">
        <f>'Index CPR'!Q336</f>
        <v>0</v>
      </c>
      <c r="R336">
        <f t="shared" si="684"/>
        <v>0</v>
      </c>
      <c r="S336">
        <f t="shared" si="685"/>
        <v>0</v>
      </c>
      <c r="T336">
        <f t="shared" si="686"/>
        <v>0</v>
      </c>
      <c r="U336">
        <f t="shared" si="687"/>
        <v>0</v>
      </c>
      <c r="V336">
        <f t="shared" si="688"/>
        <v>0</v>
      </c>
      <c r="W336">
        <f t="shared" si="689"/>
        <v>0</v>
      </c>
      <c r="X336" s="2">
        <f t="shared" si="690"/>
        <v>0</v>
      </c>
    </row>
    <row r="337" spans="1:24" x14ac:dyDescent="0.3">
      <c r="A337" s="39">
        <v>43738</v>
      </c>
      <c r="B337" s="10" t="s">
        <v>27</v>
      </c>
      <c r="C337">
        <f>'Index CPR'!C337</f>
        <v>0</v>
      </c>
      <c r="D337" s="17">
        <f>'Index CPR'!D337</f>
        <v>0</v>
      </c>
      <c r="E337" s="17">
        <f>'Index CPR'!E337</f>
        <v>0</v>
      </c>
      <c r="F337" s="17">
        <f>'Index CPR'!F337</f>
        <v>0</v>
      </c>
      <c r="G337">
        <f t="shared" si="677"/>
        <v>0</v>
      </c>
      <c r="H337">
        <f t="shared" si="678"/>
        <v>0</v>
      </c>
      <c r="I337">
        <f t="shared" si="679"/>
        <v>0</v>
      </c>
      <c r="J337">
        <f t="shared" si="680"/>
        <v>0</v>
      </c>
      <c r="K337">
        <f t="shared" si="681"/>
        <v>0</v>
      </c>
      <c r="L337">
        <f t="shared" si="682"/>
        <v>0</v>
      </c>
      <c r="M337" s="2">
        <f t="shared" si="683"/>
        <v>0</v>
      </c>
      <c r="N337">
        <f>'Index CPR'!N337</f>
        <v>0</v>
      </c>
      <c r="O337">
        <f>'Index CPR'!O337</f>
        <v>0</v>
      </c>
      <c r="P337">
        <f>'Index CPR'!P337</f>
        <v>0</v>
      </c>
      <c r="Q337">
        <f>'Index CPR'!Q337</f>
        <v>0</v>
      </c>
      <c r="R337">
        <f t="shared" si="684"/>
        <v>0</v>
      </c>
      <c r="S337">
        <f t="shared" si="685"/>
        <v>0</v>
      </c>
      <c r="T337">
        <f t="shared" si="686"/>
        <v>0</v>
      </c>
      <c r="U337">
        <f t="shared" si="687"/>
        <v>0</v>
      </c>
      <c r="V337">
        <f t="shared" si="688"/>
        <v>0</v>
      </c>
      <c r="W337">
        <f t="shared" si="689"/>
        <v>0</v>
      </c>
      <c r="X337" s="2">
        <f t="shared" si="690"/>
        <v>0</v>
      </c>
    </row>
    <row r="338" spans="1:24" x14ac:dyDescent="0.3">
      <c r="A338" s="39">
        <v>43739</v>
      </c>
      <c r="B338" s="10" t="s">
        <v>28</v>
      </c>
      <c r="C338">
        <f>'Index CPR'!C338</f>
        <v>0</v>
      </c>
      <c r="D338" s="17">
        <f>'Index CPR'!D338</f>
        <v>0</v>
      </c>
      <c r="E338" s="17">
        <f>'Index CPR'!E338</f>
        <v>0</v>
      </c>
      <c r="F338" s="17">
        <f>'Index CPR'!F338</f>
        <v>0</v>
      </c>
      <c r="G338">
        <f t="shared" si="677"/>
        <v>0</v>
      </c>
      <c r="H338">
        <f t="shared" si="678"/>
        <v>0</v>
      </c>
      <c r="I338">
        <f t="shared" si="679"/>
        <v>0</v>
      </c>
      <c r="J338">
        <f t="shared" si="680"/>
        <v>0</v>
      </c>
      <c r="K338">
        <f t="shared" si="681"/>
        <v>0</v>
      </c>
      <c r="L338">
        <f t="shared" si="682"/>
        <v>0</v>
      </c>
      <c r="M338" s="2">
        <f t="shared" si="683"/>
        <v>0</v>
      </c>
      <c r="N338">
        <f>'Index CPR'!N338</f>
        <v>0</v>
      </c>
      <c r="O338">
        <f>'Index CPR'!O338</f>
        <v>0</v>
      </c>
      <c r="P338">
        <f>'Index CPR'!P338</f>
        <v>0</v>
      </c>
      <c r="Q338">
        <f>'Index CPR'!Q338</f>
        <v>0</v>
      </c>
      <c r="R338">
        <f t="shared" si="684"/>
        <v>0</v>
      </c>
      <c r="S338">
        <f t="shared" si="685"/>
        <v>0</v>
      </c>
      <c r="T338">
        <f t="shared" si="686"/>
        <v>0</v>
      </c>
      <c r="U338">
        <f t="shared" si="687"/>
        <v>0</v>
      </c>
      <c r="V338">
        <f t="shared" si="688"/>
        <v>0</v>
      </c>
      <c r="W338">
        <f t="shared" si="689"/>
        <v>0</v>
      </c>
      <c r="X338" s="2">
        <f t="shared" si="690"/>
        <v>0</v>
      </c>
    </row>
    <row r="339" spans="1:24" x14ac:dyDescent="0.3">
      <c r="A339" s="39">
        <v>43741</v>
      </c>
      <c r="B339" s="10" t="s">
        <v>30</v>
      </c>
      <c r="C339">
        <f>'Index CPR'!C339</f>
        <v>0</v>
      </c>
      <c r="D339" s="17">
        <f>'Index CPR'!D339</f>
        <v>0</v>
      </c>
      <c r="E339" s="17">
        <f>'Index CPR'!E339</f>
        <v>0</v>
      </c>
      <c r="F339" s="17">
        <f>'Index CPR'!F339</f>
        <v>0</v>
      </c>
      <c r="G339">
        <f t="shared" si="677"/>
        <v>0</v>
      </c>
      <c r="H339">
        <f t="shared" si="678"/>
        <v>0</v>
      </c>
      <c r="I339">
        <f t="shared" si="679"/>
        <v>0</v>
      </c>
      <c r="J339">
        <f t="shared" si="680"/>
        <v>0</v>
      </c>
      <c r="K339">
        <f t="shared" si="681"/>
        <v>0</v>
      </c>
      <c r="L339">
        <f t="shared" si="682"/>
        <v>0</v>
      </c>
      <c r="M339" s="2">
        <f t="shared" si="683"/>
        <v>0</v>
      </c>
      <c r="N339">
        <f>'Index CPR'!N339</f>
        <v>0</v>
      </c>
      <c r="O339">
        <f>'Index CPR'!O339</f>
        <v>0</v>
      </c>
      <c r="P339">
        <f>'Index CPR'!P339</f>
        <v>0</v>
      </c>
      <c r="Q339">
        <f>'Index CPR'!Q339</f>
        <v>0</v>
      </c>
      <c r="R339">
        <f t="shared" si="684"/>
        <v>0</v>
      </c>
      <c r="S339">
        <f t="shared" si="685"/>
        <v>0</v>
      </c>
      <c r="T339">
        <f t="shared" si="686"/>
        <v>0</v>
      </c>
      <c r="U339">
        <f t="shared" si="687"/>
        <v>0</v>
      </c>
      <c r="V339">
        <f t="shared" si="688"/>
        <v>0</v>
      </c>
      <c r="W339">
        <f t="shared" si="689"/>
        <v>0</v>
      </c>
      <c r="X339" s="2">
        <f t="shared" si="690"/>
        <v>0</v>
      </c>
    </row>
    <row r="340" spans="1:24" x14ac:dyDescent="0.3">
      <c r="A340" s="39">
        <v>43742</v>
      </c>
      <c r="B340" s="10" t="s">
        <v>26</v>
      </c>
      <c r="C340">
        <f>'Index CPR'!C340</f>
        <v>0</v>
      </c>
      <c r="D340" s="17">
        <f>'Index CPR'!D340</f>
        <v>0</v>
      </c>
      <c r="E340" s="17">
        <f>'Index CPR'!E340</f>
        <v>0</v>
      </c>
      <c r="F340" s="17">
        <f>'Index CPR'!F340</f>
        <v>0</v>
      </c>
      <c r="G340">
        <f t="shared" si="677"/>
        <v>0</v>
      </c>
      <c r="H340">
        <f t="shared" si="678"/>
        <v>0</v>
      </c>
      <c r="I340">
        <f t="shared" si="679"/>
        <v>0</v>
      </c>
      <c r="J340">
        <f t="shared" si="680"/>
        <v>0</v>
      </c>
      <c r="K340">
        <f t="shared" si="681"/>
        <v>0</v>
      </c>
      <c r="L340">
        <f t="shared" si="682"/>
        <v>0</v>
      </c>
      <c r="M340" s="2">
        <f t="shared" si="683"/>
        <v>0</v>
      </c>
      <c r="N340">
        <f>'Index CPR'!N340</f>
        <v>0</v>
      </c>
      <c r="O340">
        <f>'Index CPR'!O340</f>
        <v>0</v>
      </c>
      <c r="P340">
        <f>'Index CPR'!P340</f>
        <v>0</v>
      </c>
      <c r="Q340">
        <f>'Index CPR'!Q340</f>
        <v>0</v>
      </c>
      <c r="R340">
        <f t="shared" si="684"/>
        <v>0</v>
      </c>
      <c r="S340">
        <f t="shared" si="685"/>
        <v>0</v>
      </c>
      <c r="T340">
        <f t="shared" si="686"/>
        <v>0</v>
      </c>
      <c r="U340">
        <f t="shared" si="687"/>
        <v>0</v>
      </c>
      <c r="V340">
        <f t="shared" si="688"/>
        <v>0</v>
      </c>
      <c r="W340">
        <f t="shared" si="689"/>
        <v>0</v>
      </c>
      <c r="X340" s="2">
        <f t="shared" si="690"/>
        <v>0</v>
      </c>
    </row>
    <row r="341" spans="1:24" x14ac:dyDescent="0.3">
      <c r="A341" s="39">
        <v>43745</v>
      </c>
      <c r="B341" s="10" t="s">
        <v>27</v>
      </c>
      <c r="C341">
        <f>'Index CPR'!C341</f>
        <v>0</v>
      </c>
      <c r="D341" s="17">
        <f>'Index CPR'!D341</f>
        <v>0</v>
      </c>
      <c r="E341" s="17">
        <f>'Index CPR'!E341</f>
        <v>0</v>
      </c>
      <c r="F341" s="17">
        <f>'Index CPR'!F341</f>
        <v>0</v>
      </c>
      <c r="G341">
        <f t="shared" si="677"/>
        <v>0</v>
      </c>
      <c r="H341">
        <f t="shared" si="678"/>
        <v>0</v>
      </c>
      <c r="I341">
        <f t="shared" si="679"/>
        <v>0</v>
      </c>
      <c r="J341">
        <f t="shared" si="680"/>
        <v>0</v>
      </c>
      <c r="K341">
        <f t="shared" si="681"/>
        <v>0</v>
      </c>
      <c r="L341">
        <f t="shared" si="682"/>
        <v>0</v>
      </c>
      <c r="M341" s="2">
        <f t="shared" si="683"/>
        <v>0</v>
      </c>
      <c r="N341">
        <f>'Index CPR'!N341</f>
        <v>0</v>
      </c>
      <c r="O341">
        <f>'Index CPR'!O341</f>
        <v>0</v>
      </c>
      <c r="P341">
        <f>'Index CPR'!P341</f>
        <v>0</v>
      </c>
      <c r="Q341">
        <f>'Index CPR'!Q341</f>
        <v>0</v>
      </c>
      <c r="R341">
        <f t="shared" si="684"/>
        <v>0</v>
      </c>
      <c r="S341">
        <f t="shared" si="685"/>
        <v>0</v>
      </c>
      <c r="T341">
        <f t="shared" si="686"/>
        <v>0</v>
      </c>
      <c r="U341">
        <f t="shared" si="687"/>
        <v>0</v>
      </c>
      <c r="V341">
        <f t="shared" si="688"/>
        <v>0</v>
      </c>
      <c r="W341">
        <f t="shared" si="689"/>
        <v>0</v>
      </c>
      <c r="X341" s="2">
        <f t="shared" si="690"/>
        <v>0</v>
      </c>
    </row>
    <row r="342" spans="1:24" x14ac:dyDescent="0.3">
      <c r="A342" s="39">
        <v>43747</v>
      </c>
      <c r="B342" s="10" t="s">
        <v>29</v>
      </c>
      <c r="C342">
        <f>'Index CPR'!C342</f>
        <v>0</v>
      </c>
      <c r="D342" s="17">
        <f>'Index CPR'!D342</f>
        <v>0</v>
      </c>
      <c r="E342" s="17">
        <f>'Index CPR'!E342</f>
        <v>0</v>
      </c>
      <c r="F342" s="17">
        <f>'Index CPR'!F342</f>
        <v>0</v>
      </c>
      <c r="G342">
        <f t="shared" si="677"/>
        <v>0</v>
      </c>
      <c r="H342">
        <f t="shared" si="678"/>
        <v>0</v>
      </c>
      <c r="I342">
        <f t="shared" si="679"/>
        <v>0</v>
      </c>
      <c r="J342">
        <f t="shared" si="680"/>
        <v>0</v>
      </c>
      <c r="K342">
        <f t="shared" si="681"/>
        <v>0</v>
      </c>
      <c r="L342">
        <f t="shared" si="682"/>
        <v>0</v>
      </c>
      <c r="M342" s="2">
        <f t="shared" si="683"/>
        <v>0</v>
      </c>
      <c r="N342">
        <f>'Index CPR'!N342</f>
        <v>0</v>
      </c>
      <c r="O342">
        <f>'Index CPR'!O342</f>
        <v>0</v>
      </c>
      <c r="P342">
        <f>'Index CPR'!P342</f>
        <v>0</v>
      </c>
      <c r="Q342">
        <f>'Index CPR'!Q342</f>
        <v>0</v>
      </c>
      <c r="R342">
        <f t="shared" si="684"/>
        <v>0</v>
      </c>
      <c r="S342">
        <f t="shared" si="685"/>
        <v>0</v>
      </c>
      <c r="T342">
        <f t="shared" si="686"/>
        <v>0</v>
      </c>
      <c r="U342">
        <f t="shared" si="687"/>
        <v>0</v>
      </c>
      <c r="V342">
        <f t="shared" si="688"/>
        <v>0</v>
      </c>
      <c r="W342">
        <f t="shared" si="689"/>
        <v>0</v>
      </c>
      <c r="X342" s="2">
        <f t="shared" si="690"/>
        <v>0</v>
      </c>
    </row>
    <row r="343" spans="1:24" x14ac:dyDescent="0.3">
      <c r="A343" s="39">
        <v>43748</v>
      </c>
      <c r="B343" s="10" t="s">
        <v>30</v>
      </c>
      <c r="C343">
        <f>'Index CPR'!C343</f>
        <v>0</v>
      </c>
      <c r="D343" s="17">
        <f>'Index CPR'!D343</f>
        <v>0</v>
      </c>
      <c r="E343" s="17">
        <f>'Index CPR'!E343</f>
        <v>0</v>
      </c>
      <c r="F343" s="17">
        <f>'Index CPR'!F343</f>
        <v>0</v>
      </c>
      <c r="G343">
        <f t="shared" si="677"/>
        <v>0</v>
      </c>
      <c r="H343">
        <f t="shared" si="678"/>
        <v>0</v>
      </c>
      <c r="I343">
        <f t="shared" si="679"/>
        <v>0</v>
      </c>
      <c r="J343">
        <f t="shared" si="680"/>
        <v>0</v>
      </c>
      <c r="K343">
        <f t="shared" si="681"/>
        <v>0</v>
      </c>
      <c r="L343">
        <f t="shared" si="682"/>
        <v>0</v>
      </c>
      <c r="M343" s="2">
        <f t="shared" si="683"/>
        <v>0</v>
      </c>
      <c r="N343">
        <f>'Index CPR'!N343</f>
        <v>0</v>
      </c>
      <c r="O343">
        <f>'Index CPR'!O343</f>
        <v>0</v>
      </c>
      <c r="P343">
        <f>'Index CPR'!P343</f>
        <v>0</v>
      </c>
      <c r="Q343">
        <f>'Index CPR'!Q343</f>
        <v>0</v>
      </c>
      <c r="R343">
        <f t="shared" si="684"/>
        <v>0</v>
      </c>
      <c r="S343">
        <f t="shared" si="685"/>
        <v>0</v>
      </c>
      <c r="T343">
        <f t="shared" si="686"/>
        <v>0</v>
      </c>
      <c r="U343">
        <f t="shared" si="687"/>
        <v>0</v>
      </c>
      <c r="V343">
        <f t="shared" si="688"/>
        <v>0</v>
      </c>
      <c r="W343">
        <f t="shared" si="689"/>
        <v>0</v>
      </c>
      <c r="X343" s="2">
        <f t="shared" si="690"/>
        <v>0</v>
      </c>
    </row>
    <row r="344" spans="1:24" x14ac:dyDescent="0.3">
      <c r="A344" s="39">
        <v>43749</v>
      </c>
      <c r="B344" s="10" t="s">
        <v>26</v>
      </c>
      <c r="C344">
        <f>'Index CPR'!C344</f>
        <v>0</v>
      </c>
      <c r="D344" s="17">
        <f>'Index CPR'!D344</f>
        <v>0</v>
      </c>
      <c r="E344" s="17">
        <f>'Index CPR'!E344</f>
        <v>0</v>
      </c>
      <c r="F344" s="17">
        <f>'Index CPR'!F344</f>
        <v>0</v>
      </c>
      <c r="G344">
        <f t="shared" si="677"/>
        <v>0</v>
      </c>
      <c r="H344">
        <f t="shared" si="678"/>
        <v>0</v>
      </c>
      <c r="I344">
        <f t="shared" si="679"/>
        <v>0</v>
      </c>
      <c r="J344">
        <f t="shared" si="680"/>
        <v>0</v>
      </c>
      <c r="K344">
        <f t="shared" si="681"/>
        <v>0</v>
      </c>
      <c r="L344">
        <f t="shared" si="682"/>
        <v>0</v>
      </c>
      <c r="M344" s="2">
        <f t="shared" si="683"/>
        <v>0</v>
      </c>
      <c r="N344">
        <f>'Index CPR'!N344</f>
        <v>0</v>
      </c>
      <c r="O344">
        <f>'Index CPR'!O344</f>
        <v>0</v>
      </c>
      <c r="P344">
        <f>'Index CPR'!P344</f>
        <v>0</v>
      </c>
      <c r="Q344">
        <f>'Index CPR'!Q344</f>
        <v>0</v>
      </c>
      <c r="R344">
        <f t="shared" si="684"/>
        <v>0</v>
      </c>
      <c r="S344">
        <f t="shared" si="685"/>
        <v>0</v>
      </c>
      <c r="T344">
        <f t="shared" si="686"/>
        <v>0</v>
      </c>
      <c r="U344">
        <f t="shared" si="687"/>
        <v>0</v>
      </c>
      <c r="V344">
        <f t="shared" si="688"/>
        <v>0</v>
      </c>
      <c r="W344">
        <f t="shared" si="689"/>
        <v>0</v>
      </c>
      <c r="X344" s="2">
        <f t="shared" si="690"/>
        <v>0</v>
      </c>
    </row>
    <row r="345" spans="1:24" x14ac:dyDescent="0.3">
      <c r="A345" s="39">
        <v>43752</v>
      </c>
      <c r="B345" s="10" t="s">
        <v>27</v>
      </c>
      <c r="C345">
        <f>'Index CPR'!C345</f>
        <v>0</v>
      </c>
      <c r="D345" s="17">
        <f>'Index CPR'!D345</f>
        <v>0</v>
      </c>
      <c r="E345" s="17">
        <f>'Index CPR'!E345</f>
        <v>0</v>
      </c>
      <c r="F345" s="17">
        <f>'Index CPR'!F345</f>
        <v>0</v>
      </c>
      <c r="G345">
        <f t="shared" si="677"/>
        <v>0</v>
      </c>
      <c r="H345">
        <f t="shared" si="678"/>
        <v>0</v>
      </c>
      <c r="I345">
        <f t="shared" si="679"/>
        <v>0</v>
      </c>
      <c r="J345">
        <f t="shared" si="680"/>
        <v>0</v>
      </c>
      <c r="K345">
        <f t="shared" si="681"/>
        <v>0</v>
      </c>
      <c r="L345">
        <f t="shared" si="682"/>
        <v>0</v>
      </c>
      <c r="M345" s="2">
        <f t="shared" si="683"/>
        <v>0</v>
      </c>
      <c r="N345">
        <f>'Index CPR'!N345</f>
        <v>0</v>
      </c>
      <c r="O345">
        <f>'Index CPR'!O345</f>
        <v>0</v>
      </c>
      <c r="P345">
        <f>'Index CPR'!P345</f>
        <v>0</v>
      </c>
      <c r="Q345">
        <f>'Index CPR'!Q345</f>
        <v>0</v>
      </c>
      <c r="R345">
        <f t="shared" si="684"/>
        <v>0</v>
      </c>
      <c r="S345">
        <f t="shared" si="685"/>
        <v>0</v>
      </c>
      <c r="T345">
        <f t="shared" si="686"/>
        <v>0</v>
      </c>
      <c r="U345">
        <f t="shared" si="687"/>
        <v>0</v>
      </c>
      <c r="V345">
        <f t="shared" si="688"/>
        <v>0</v>
      </c>
      <c r="W345">
        <f t="shared" si="689"/>
        <v>0</v>
      </c>
      <c r="X345" s="2">
        <f t="shared" si="690"/>
        <v>0</v>
      </c>
    </row>
    <row r="346" spans="1:24" x14ac:dyDescent="0.3">
      <c r="A346" s="39">
        <v>43753</v>
      </c>
      <c r="B346" s="10" t="s">
        <v>28</v>
      </c>
      <c r="C346">
        <f>'Index CPR'!C346</f>
        <v>0</v>
      </c>
      <c r="D346" s="17">
        <f>'Index CPR'!D346</f>
        <v>0</v>
      </c>
      <c r="E346" s="17">
        <f>'Index CPR'!E346</f>
        <v>0</v>
      </c>
      <c r="F346" s="17">
        <f>'Index CPR'!F346</f>
        <v>0</v>
      </c>
      <c r="G346">
        <f t="shared" si="677"/>
        <v>0</v>
      </c>
      <c r="H346">
        <f t="shared" si="678"/>
        <v>0</v>
      </c>
      <c r="I346">
        <f t="shared" si="679"/>
        <v>0</v>
      </c>
      <c r="J346">
        <f t="shared" si="680"/>
        <v>0</v>
      </c>
      <c r="K346">
        <f t="shared" si="681"/>
        <v>0</v>
      </c>
      <c r="L346">
        <f t="shared" si="682"/>
        <v>0</v>
      </c>
      <c r="M346" s="2">
        <f t="shared" si="683"/>
        <v>0</v>
      </c>
      <c r="N346">
        <f>'Index CPR'!N346</f>
        <v>0</v>
      </c>
      <c r="O346">
        <f>'Index CPR'!O346</f>
        <v>0</v>
      </c>
      <c r="P346">
        <f>'Index CPR'!P346</f>
        <v>0</v>
      </c>
      <c r="Q346">
        <f>'Index CPR'!Q346</f>
        <v>0</v>
      </c>
      <c r="R346">
        <f t="shared" si="684"/>
        <v>0</v>
      </c>
      <c r="S346">
        <f t="shared" si="685"/>
        <v>0</v>
      </c>
      <c r="T346">
        <f t="shared" si="686"/>
        <v>0</v>
      </c>
      <c r="U346">
        <f t="shared" si="687"/>
        <v>0</v>
      </c>
      <c r="V346">
        <f t="shared" si="688"/>
        <v>0</v>
      </c>
      <c r="W346">
        <f t="shared" si="689"/>
        <v>0</v>
      </c>
      <c r="X346" s="2">
        <f t="shared" si="690"/>
        <v>0</v>
      </c>
    </row>
    <row r="347" spans="1:24" x14ac:dyDescent="0.3">
      <c r="A347" s="39">
        <v>43754</v>
      </c>
      <c r="B347" s="10" t="s">
        <v>29</v>
      </c>
      <c r="C347">
        <f>'Index CPR'!C347</f>
        <v>0</v>
      </c>
      <c r="D347" s="17">
        <f>'Index CPR'!D347</f>
        <v>0</v>
      </c>
      <c r="E347" s="17">
        <f>'Index CPR'!E347</f>
        <v>0</v>
      </c>
      <c r="F347" s="17">
        <f>'Index CPR'!F347</f>
        <v>0</v>
      </c>
      <c r="G347">
        <f t="shared" si="677"/>
        <v>0</v>
      </c>
      <c r="H347">
        <f t="shared" si="678"/>
        <v>0</v>
      </c>
      <c r="I347">
        <f t="shared" si="679"/>
        <v>0</v>
      </c>
      <c r="J347">
        <f t="shared" si="680"/>
        <v>0</v>
      </c>
      <c r="K347">
        <f t="shared" si="681"/>
        <v>0</v>
      </c>
      <c r="L347">
        <f t="shared" si="682"/>
        <v>0</v>
      </c>
      <c r="M347" s="2">
        <f t="shared" si="683"/>
        <v>0</v>
      </c>
      <c r="N347">
        <f>'Index CPR'!N347</f>
        <v>0</v>
      </c>
      <c r="O347">
        <f>'Index CPR'!O347</f>
        <v>0</v>
      </c>
      <c r="P347">
        <f>'Index CPR'!P347</f>
        <v>0</v>
      </c>
      <c r="Q347">
        <f>'Index CPR'!Q347</f>
        <v>0</v>
      </c>
      <c r="R347">
        <f t="shared" si="684"/>
        <v>0</v>
      </c>
      <c r="S347">
        <f t="shared" si="685"/>
        <v>0</v>
      </c>
      <c r="T347">
        <f t="shared" si="686"/>
        <v>0</v>
      </c>
      <c r="U347">
        <f t="shared" si="687"/>
        <v>0</v>
      </c>
      <c r="V347">
        <f t="shared" si="688"/>
        <v>0</v>
      </c>
      <c r="W347">
        <f t="shared" si="689"/>
        <v>0</v>
      </c>
      <c r="X347" s="2">
        <f t="shared" si="690"/>
        <v>0</v>
      </c>
    </row>
    <row r="348" spans="1:24" x14ac:dyDescent="0.3">
      <c r="A348" s="39">
        <v>43755</v>
      </c>
      <c r="B348" s="10" t="s">
        <v>30</v>
      </c>
      <c r="C348">
        <f>'Index CPR'!C348</f>
        <v>0</v>
      </c>
      <c r="D348" s="17">
        <f>'Index CPR'!D348</f>
        <v>0</v>
      </c>
      <c r="E348" s="17">
        <f>'Index CPR'!E348</f>
        <v>0</v>
      </c>
      <c r="F348" s="17">
        <f>'Index CPR'!F348</f>
        <v>0</v>
      </c>
      <c r="G348">
        <f t="shared" si="677"/>
        <v>0</v>
      </c>
      <c r="H348">
        <f t="shared" si="678"/>
        <v>0</v>
      </c>
      <c r="I348">
        <f t="shared" si="679"/>
        <v>0</v>
      </c>
      <c r="J348">
        <f t="shared" si="680"/>
        <v>0</v>
      </c>
      <c r="K348">
        <f t="shared" si="681"/>
        <v>0</v>
      </c>
      <c r="L348">
        <f t="shared" si="682"/>
        <v>0</v>
      </c>
      <c r="M348" s="2">
        <f t="shared" si="683"/>
        <v>0</v>
      </c>
      <c r="N348">
        <f>'Index CPR'!N348</f>
        <v>0</v>
      </c>
      <c r="O348">
        <f>'Index CPR'!O348</f>
        <v>0</v>
      </c>
      <c r="P348">
        <f>'Index CPR'!P348</f>
        <v>0</v>
      </c>
      <c r="Q348">
        <f>'Index CPR'!Q348</f>
        <v>0</v>
      </c>
      <c r="R348">
        <f t="shared" si="684"/>
        <v>0</v>
      </c>
      <c r="S348">
        <f t="shared" si="685"/>
        <v>0</v>
      </c>
      <c r="T348">
        <f t="shared" si="686"/>
        <v>0</v>
      </c>
      <c r="U348">
        <f t="shared" si="687"/>
        <v>0</v>
      </c>
      <c r="V348">
        <f t="shared" si="688"/>
        <v>0</v>
      </c>
      <c r="W348">
        <f t="shared" si="689"/>
        <v>0</v>
      </c>
      <c r="X348" s="2">
        <f t="shared" si="690"/>
        <v>0</v>
      </c>
    </row>
    <row r="349" spans="1:24" x14ac:dyDescent="0.3">
      <c r="A349" s="39">
        <v>43756</v>
      </c>
      <c r="B349" s="10" t="s">
        <v>26</v>
      </c>
      <c r="C349">
        <f>'Index CPR'!C349</f>
        <v>0</v>
      </c>
      <c r="D349" s="17">
        <f>'Index CPR'!D349</f>
        <v>0</v>
      </c>
      <c r="E349" s="17">
        <f>'Index CPR'!E349</f>
        <v>0</v>
      </c>
      <c r="F349" s="17">
        <f>'Index CPR'!F349</f>
        <v>0</v>
      </c>
      <c r="G349">
        <f t="shared" si="677"/>
        <v>0</v>
      </c>
      <c r="H349">
        <f t="shared" si="678"/>
        <v>0</v>
      </c>
      <c r="I349">
        <f t="shared" si="679"/>
        <v>0</v>
      </c>
      <c r="J349">
        <f t="shared" si="680"/>
        <v>0</v>
      </c>
      <c r="K349">
        <f t="shared" si="681"/>
        <v>0</v>
      </c>
      <c r="L349">
        <f t="shared" si="682"/>
        <v>0</v>
      </c>
      <c r="M349" s="2">
        <f t="shared" si="683"/>
        <v>0</v>
      </c>
      <c r="N349">
        <f>'Index CPR'!N349</f>
        <v>0</v>
      </c>
      <c r="O349">
        <f>'Index CPR'!O349</f>
        <v>0</v>
      </c>
      <c r="P349">
        <f>'Index CPR'!P349</f>
        <v>0</v>
      </c>
      <c r="Q349">
        <f>'Index CPR'!Q349</f>
        <v>0</v>
      </c>
      <c r="R349">
        <f t="shared" si="684"/>
        <v>0</v>
      </c>
      <c r="S349">
        <f t="shared" si="685"/>
        <v>0</v>
      </c>
      <c r="T349">
        <f t="shared" si="686"/>
        <v>0</v>
      </c>
      <c r="U349">
        <f t="shared" si="687"/>
        <v>0</v>
      </c>
      <c r="V349">
        <f t="shared" si="688"/>
        <v>0</v>
      </c>
      <c r="W349">
        <f t="shared" si="689"/>
        <v>0</v>
      </c>
      <c r="X349" s="2">
        <f t="shared" si="690"/>
        <v>0</v>
      </c>
    </row>
    <row r="350" spans="1:24" x14ac:dyDescent="0.3">
      <c r="A350" s="39">
        <v>43759</v>
      </c>
      <c r="B350" s="10" t="s">
        <v>27</v>
      </c>
      <c r="C350">
        <f>'Index CPR'!C350</f>
        <v>0</v>
      </c>
      <c r="D350" s="17">
        <f>'Index CPR'!D350</f>
        <v>0</v>
      </c>
      <c r="E350" s="17">
        <f>'Index CPR'!E350</f>
        <v>0</v>
      </c>
      <c r="F350" s="17">
        <f>'Index CPR'!F350</f>
        <v>0</v>
      </c>
      <c r="G350">
        <f t="shared" si="677"/>
        <v>0</v>
      </c>
      <c r="H350">
        <f t="shared" si="678"/>
        <v>0</v>
      </c>
      <c r="I350">
        <f t="shared" si="679"/>
        <v>0</v>
      </c>
      <c r="J350">
        <f t="shared" si="680"/>
        <v>0</v>
      </c>
      <c r="K350">
        <f t="shared" si="681"/>
        <v>0</v>
      </c>
      <c r="L350">
        <f t="shared" si="682"/>
        <v>0</v>
      </c>
      <c r="M350" s="2">
        <f t="shared" si="683"/>
        <v>0</v>
      </c>
      <c r="N350">
        <f>'Index CPR'!N350</f>
        <v>0</v>
      </c>
      <c r="O350">
        <f>'Index CPR'!O350</f>
        <v>0</v>
      </c>
      <c r="P350">
        <f>'Index CPR'!P350</f>
        <v>0</v>
      </c>
      <c r="Q350">
        <f>'Index CPR'!Q350</f>
        <v>0</v>
      </c>
      <c r="R350">
        <f t="shared" si="684"/>
        <v>0</v>
      </c>
      <c r="S350">
        <f t="shared" si="685"/>
        <v>0</v>
      </c>
      <c r="T350">
        <f t="shared" si="686"/>
        <v>0</v>
      </c>
      <c r="U350">
        <f t="shared" si="687"/>
        <v>0</v>
      </c>
      <c r="V350">
        <f t="shared" si="688"/>
        <v>0</v>
      </c>
      <c r="W350">
        <f t="shared" si="689"/>
        <v>0</v>
      </c>
      <c r="X350" s="2">
        <f t="shared" si="690"/>
        <v>0</v>
      </c>
    </row>
    <row r="351" spans="1:24" x14ac:dyDescent="0.3">
      <c r="A351" s="39">
        <v>43760</v>
      </c>
      <c r="B351" s="10" t="s">
        <v>28</v>
      </c>
      <c r="C351">
        <f>'Index CPR'!C351</f>
        <v>0</v>
      </c>
      <c r="D351" s="17">
        <f>'Index CPR'!D351</f>
        <v>0</v>
      </c>
      <c r="E351" s="17">
        <f>'Index CPR'!E351</f>
        <v>0</v>
      </c>
      <c r="F351" s="17">
        <f>'Index CPR'!F351</f>
        <v>0</v>
      </c>
      <c r="G351">
        <f t="shared" si="677"/>
        <v>0</v>
      </c>
      <c r="H351">
        <f t="shared" si="678"/>
        <v>0</v>
      </c>
      <c r="I351">
        <f t="shared" si="679"/>
        <v>0</v>
      </c>
      <c r="J351">
        <f t="shared" si="680"/>
        <v>0</v>
      </c>
      <c r="K351">
        <f t="shared" si="681"/>
        <v>0</v>
      </c>
      <c r="L351">
        <f t="shared" si="682"/>
        <v>0</v>
      </c>
      <c r="M351" s="2">
        <f t="shared" si="683"/>
        <v>0</v>
      </c>
      <c r="N351">
        <f>'Index CPR'!N351</f>
        <v>0</v>
      </c>
      <c r="O351">
        <f>'Index CPR'!O351</f>
        <v>0</v>
      </c>
      <c r="P351">
        <f>'Index CPR'!P351</f>
        <v>0</v>
      </c>
      <c r="Q351">
        <f>'Index CPR'!Q351</f>
        <v>0</v>
      </c>
      <c r="R351">
        <f t="shared" si="684"/>
        <v>0</v>
      </c>
      <c r="S351">
        <f t="shared" si="685"/>
        <v>0</v>
      </c>
      <c r="T351">
        <f t="shared" si="686"/>
        <v>0</v>
      </c>
      <c r="U351">
        <f t="shared" si="687"/>
        <v>0</v>
      </c>
      <c r="V351">
        <f t="shared" si="688"/>
        <v>0</v>
      </c>
      <c r="W351">
        <f t="shared" si="689"/>
        <v>0</v>
      </c>
      <c r="X351" s="2">
        <f t="shared" si="690"/>
        <v>0</v>
      </c>
    </row>
    <row r="352" spans="1:24" x14ac:dyDescent="0.3">
      <c r="A352" s="39">
        <v>43761</v>
      </c>
      <c r="B352" s="10" t="s">
        <v>29</v>
      </c>
      <c r="C352">
        <f>'Index CPR'!C352</f>
        <v>0</v>
      </c>
      <c r="D352" s="17">
        <f>'Index CPR'!D352</f>
        <v>0</v>
      </c>
      <c r="E352" s="17">
        <f>'Index CPR'!E352</f>
        <v>0</v>
      </c>
      <c r="F352" s="17">
        <f>'Index CPR'!F352</f>
        <v>0</v>
      </c>
      <c r="G352">
        <f t="shared" si="677"/>
        <v>0</v>
      </c>
      <c r="H352">
        <f t="shared" si="678"/>
        <v>0</v>
      </c>
      <c r="I352">
        <f t="shared" si="679"/>
        <v>0</v>
      </c>
      <c r="J352">
        <f t="shared" si="680"/>
        <v>0</v>
      </c>
      <c r="K352">
        <f t="shared" si="681"/>
        <v>0</v>
      </c>
      <c r="L352">
        <f t="shared" si="682"/>
        <v>0</v>
      </c>
      <c r="M352" s="2">
        <f t="shared" si="683"/>
        <v>0</v>
      </c>
      <c r="N352">
        <f>'Index CPR'!N352</f>
        <v>0</v>
      </c>
      <c r="O352">
        <f>'Index CPR'!O352</f>
        <v>0</v>
      </c>
      <c r="P352">
        <f>'Index CPR'!P352</f>
        <v>0</v>
      </c>
      <c r="Q352">
        <f>'Index CPR'!Q352</f>
        <v>0</v>
      </c>
      <c r="R352">
        <f t="shared" si="684"/>
        <v>0</v>
      </c>
      <c r="S352">
        <f t="shared" si="685"/>
        <v>0</v>
      </c>
      <c r="T352">
        <f t="shared" si="686"/>
        <v>0</v>
      </c>
      <c r="U352">
        <f t="shared" si="687"/>
        <v>0</v>
      </c>
      <c r="V352">
        <f t="shared" si="688"/>
        <v>0</v>
      </c>
      <c r="W352">
        <f t="shared" si="689"/>
        <v>0</v>
      </c>
      <c r="X352" s="2">
        <f t="shared" si="690"/>
        <v>0</v>
      </c>
    </row>
    <row r="353" spans="1:24" x14ac:dyDescent="0.3">
      <c r="A353" s="39">
        <v>43762</v>
      </c>
      <c r="B353" s="10" t="s">
        <v>30</v>
      </c>
      <c r="C353">
        <f>'Index CPR'!C353</f>
        <v>0</v>
      </c>
      <c r="D353" s="17">
        <f>'Index CPR'!D353</f>
        <v>0</v>
      </c>
      <c r="E353" s="17">
        <f>'Index CPR'!E353</f>
        <v>0</v>
      </c>
      <c r="F353" s="17">
        <f>'Index CPR'!F353</f>
        <v>0</v>
      </c>
      <c r="G353">
        <f t="shared" si="677"/>
        <v>0</v>
      </c>
      <c r="H353">
        <f t="shared" si="678"/>
        <v>0</v>
      </c>
      <c r="I353">
        <f t="shared" si="679"/>
        <v>0</v>
      </c>
      <c r="J353">
        <f t="shared" si="680"/>
        <v>0</v>
      </c>
      <c r="K353">
        <f t="shared" si="681"/>
        <v>0</v>
      </c>
      <c r="L353">
        <f t="shared" si="682"/>
        <v>0</v>
      </c>
      <c r="M353" s="2">
        <f t="shared" si="683"/>
        <v>0</v>
      </c>
      <c r="N353">
        <f>'Index CPR'!N353</f>
        <v>0</v>
      </c>
      <c r="O353">
        <f>'Index CPR'!O353</f>
        <v>0</v>
      </c>
      <c r="P353">
        <f>'Index CPR'!P353</f>
        <v>0</v>
      </c>
      <c r="Q353">
        <f>'Index CPR'!Q353</f>
        <v>0</v>
      </c>
      <c r="R353">
        <f t="shared" si="684"/>
        <v>0</v>
      </c>
      <c r="S353">
        <f t="shared" si="685"/>
        <v>0</v>
      </c>
      <c r="T353">
        <f t="shared" si="686"/>
        <v>0</v>
      </c>
      <c r="U353">
        <f t="shared" si="687"/>
        <v>0</v>
      </c>
      <c r="V353">
        <f t="shared" si="688"/>
        <v>0</v>
      </c>
      <c r="W353">
        <f t="shared" si="689"/>
        <v>0</v>
      </c>
      <c r="X353" s="2">
        <f t="shared" si="690"/>
        <v>0</v>
      </c>
    </row>
    <row r="354" spans="1:24" x14ac:dyDescent="0.3">
      <c r="A354" s="39">
        <v>43763</v>
      </c>
      <c r="B354" s="10" t="s">
        <v>26</v>
      </c>
      <c r="C354">
        <f>'Index CPR'!C354</f>
        <v>0</v>
      </c>
      <c r="D354" s="17">
        <f>'Index CPR'!D354</f>
        <v>0</v>
      </c>
      <c r="E354" s="17">
        <f>'Index CPR'!E354</f>
        <v>0</v>
      </c>
      <c r="F354" s="17">
        <f>'Index CPR'!F354</f>
        <v>0</v>
      </c>
      <c r="G354">
        <f t="shared" si="677"/>
        <v>0</v>
      </c>
      <c r="H354">
        <f t="shared" si="678"/>
        <v>0</v>
      </c>
      <c r="I354">
        <f t="shared" si="679"/>
        <v>0</v>
      </c>
      <c r="J354">
        <f t="shared" si="680"/>
        <v>0</v>
      </c>
      <c r="K354">
        <f t="shared" si="681"/>
        <v>0</v>
      </c>
      <c r="L354">
        <f t="shared" si="682"/>
        <v>0</v>
      </c>
      <c r="M354" s="2">
        <f t="shared" si="683"/>
        <v>0</v>
      </c>
      <c r="N354">
        <f>'Index CPR'!N354</f>
        <v>0</v>
      </c>
      <c r="O354">
        <f>'Index CPR'!O354</f>
        <v>0</v>
      </c>
      <c r="P354">
        <f>'Index CPR'!P354</f>
        <v>0</v>
      </c>
      <c r="Q354">
        <f>'Index CPR'!Q354</f>
        <v>0</v>
      </c>
      <c r="R354">
        <f t="shared" si="684"/>
        <v>0</v>
      </c>
      <c r="S354">
        <f t="shared" si="685"/>
        <v>0</v>
      </c>
      <c r="T354">
        <f t="shared" si="686"/>
        <v>0</v>
      </c>
      <c r="U354">
        <f t="shared" si="687"/>
        <v>0</v>
      </c>
      <c r="V354">
        <f t="shared" si="688"/>
        <v>0</v>
      </c>
      <c r="W354">
        <f t="shared" si="689"/>
        <v>0</v>
      </c>
      <c r="X354" s="2">
        <f t="shared" si="690"/>
        <v>0</v>
      </c>
    </row>
    <row r="355" spans="1:24" x14ac:dyDescent="0.3">
      <c r="A355" s="39">
        <v>43766</v>
      </c>
      <c r="B355" s="10" t="s">
        <v>27</v>
      </c>
      <c r="C355">
        <f>'Index CPR'!C355</f>
        <v>0</v>
      </c>
      <c r="D355" s="17">
        <f>'Index CPR'!D355</f>
        <v>0</v>
      </c>
      <c r="E355" s="17">
        <f>'Index CPR'!E355</f>
        <v>0</v>
      </c>
      <c r="F355" s="17">
        <f>'Index CPR'!F355</f>
        <v>0</v>
      </c>
      <c r="G355">
        <f t="shared" si="677"/>
        <v>0</v>
      </c>
      <c r="H355">
        <f t="shared" si="678"/>
        <v>0</v>
      </c>
      <c r="I355">
        <f t="shared" si="679"/>
        <v>0</v>
      </c>
      <c r="J355">
        <f t="shared" si="680"/>
        <v>0</v>
      </c>
      <c r="K355">
        <f t="shared" si="681"/>
        <v>0</v>
      </c>
      <c r="L355">
        <f t="shared" si="682"/>
        <v>0</v>
      </c>
      <c r="M355" s="2">
        <f t="shared" si="683"/>
        <v>0</v>
      </c>
      <c r="N355">
        <f>'Index CPR'!N355</f>
        <v>0</v>
      </c>
      <c r="O355">
        <f>'Index CPR'!O355</f>
        <v>0</v>
      </c>
      <c r="P355">
        <f>'Index CPR'!P355</f>
        <v>0</v>
      </c>
      <c r="Q355">
        <f>'Index CPR'!Q355</f>
        <v>0</v>
      </c>
      <c r="R355">
        <f t="shared" si="684"/>
        <v>0</v>
      </c>
      <c r="S355">
        <f t="shared" si="685"/>
        <v>0</v>
      </c>
      <c r="T355">
        <f t="shared" si="686"/>
        <v>0</v>
      </c>
      <c r="U355">
        <f t="shared" si="687"/>
        <v>0</v>
      </c>
      <c r="V355">
        <f t="shared" si="688"/>
        <v>0</v>
      </c>
      <c r="W355">
        <f t="shared" si="689"/>
        <v>0</v>
      </c>
      <c r="X355" s="2">
        <f t="shared" si="690"/>
        <v>0</v>
      </c>
    </row>
    <row r="356" spans="1:24" x14ac:dyDescent="0.3">
      <c r="A356" s="39">
        <v>43767</v>
      </c>
      <c r="B356" s="10" t="s">
        <v>28</v>
      </c>
      <c r="C356">
        <f>'Index CPR'!C356</f>
        <v>0</v>
      </c>
      <c r="D356" s="17">
        <f>'Index CPR'!D356</f>
        <v>0</v>
      </c>
      <c r="E356" s="17">
        <f>'Index CPR'!E356</f>
        <v>0</v>
      </c>
      <c r="F356" s="17">
        <f>'Index CPR'!F356</f>
        <v>0</v>
      </c>
      <c r="G356">
        <f t="shared" si="677"/>
        <v>0</v>
      </c>
      <c r="H356">
        <f t="shared" si="678"/>
        <v>0</v>
      </c>
      <c r="I356">
        <f t="shared" si="679"/>
        <v>0</v>
      </c>
      <c r="J356">
        <f t="shared" si="680"/>
        <v>0</v>
      </c>
      <c r="K356">
        <f t="shared" si="681"/>
        <v>0</v>
      </c>
      <c r="L356">
        <f t="shared" si="682"/>
        <v>0</v>
      </c>
      <c r="M356" s="2">
        <f t="shared" si="683"/>
        <v>0</v>
      </c>
      <c r="N356">
        <f>'Index CPR'!N356</f>
        <v>0</v>
      </c>
      <c r="O356">
        <f>'Index CPR'!O356</f>
        <v>0</v>
      </c>
      <c r="P356">
        <f>'Index CPR'!P356</f>
        <v>0</v>
      </c>
      <c r="Q356">
        <f>'Index CPR'!Q356</f>
        <v>0</v>
      </c>
      <c r="R356">
        <f t="shared" si="684"/>
        <v>0</v>
      </c>
      <c r="S356">
        <f t="shared" si="685"/>
        <v>0</v>
      </c>
      <c r="T356">
        <f t="shared" si="686"/>
        <v>0</v>
      </c>
      <c r="U356">
        <f t="shared" si="687"/>
        <v>0</v>
      </c>
      <c r="V356">
        <f t="shared" si="688"/>
        <v>0</v>
      </c>
      <c r="W356">
        <f t="shared" si="689"/>
        <v>0</v>
      </c>
      <c r="X356" s="2">
        <f t="shared" si="690"/>
        <v>0</v>
      </c>
    </row>
    <row r="357" spans="1:24" x14ac:dyDescent="0.3">
      <c r="A357" s="39">
        <v>43768</v>
      </c>
      <c r="B357" s="10" t="s">
        <v>29</v>
      </c>
      <c r="C357">
        <f>'Index CPR'!C357</f>
        <v>0</v>
      </c>
      <c r="D357" s="17">
        <f>'Index CPR'!D357</f>
        <v>0</v>
      </c>
      <c r="E357" s="17">
        <f>'Index CPR'!E357</f>
        <v>0</v>
      </c>
      <c r="F357" s="17">
        <f>'Index CPR'!F357</f>
        <v>0</v>
      </c>
      <c r="G357">
        <f t="shared" si="677"/>
        <v>0</v>
      </c>
      <c r="H357">
        <f t="shared" si="678"/>
        <v>0</v>
      </c>
      <c r="I357">
        <f t="shared" si="679"/>
        <v>0</v>
      </c>
      <c r="J357">
        <f t="shared" si="680"/>
        <v>0</v>
      </c>
      <c r="K357">
        <f t="shared" si="681"/>
        <v>0</v>
      </c>
      <c r="L357">
        <f t="shared" si="682"/>
        <v>0</v>
      </c>
      <c r="M357" s="2">
        <f t="shared" si="683"/>
        <v>0</v>
      </c>
      <c r="N357">
        <f>'Index CPR'!N357</f>
        <v>0</v>
      </c>
      <c r="O357">
        <f>'Index CPR'!O357</f>
        <v>0</v>
      </c>
      <c r="P357">
        <f>'Index CPR'!P357</f>
        <v>0</v>
      </c>
      <c r="Q357">
        <f>'Index CPR'!Q357</f>
        <v>0</v>
      </c>
      <c r="R357">
        <f t="shared" si="684"/>
        <v>0</v>
      </c>
      <c r="S357">
        <f t="shared" si="685"/>
        <v>0</v>
      </c>
      <c r="T357">
        <f t="shared" si="686"/>
        <v>0</v>
      </c>
      <c r="U357">
        <f t="shared" si="687"/>
        <v>0</v>
      </c>
      <c r="V357">
        <f t="shared" si="688"/>
        <v>0</v>
      </c>
      <c r="W357">
        <f t="shared" si="689"/>
        <v>0</v>
      </c>
      <c r="X357" s="2">
        <f t="shared" si="690"/>
        <v>0</v>
      </c>
    </row>
    <row r="358" spans="1:24" x14ac:dyDescent="0.3">
      <c r="A358" s="39">
        <v>43769</v>
      </c>
      <c r="B358" s="10" t="s">
        <v>30</v>
      </c>
      <c r="C358">
        <f>'Index CPR'!C358</f>
        <v>0</v>
      </c>
      <c r="D358" s="17">
        <f>'Index CPR'!D358</f>
        <v>0</v>
      </c>
      <c r="E358" s="17">
        <f>'Index CPR'!E358</f>
        <v>0</v>
      </c>
      <c r="F358" s="17">
        <f>'Index CPR'!F358</f>
        <v>0</v>
      </c>
      <c r="G358">
        <f t="shared" si="677"/>
        <v>0</v>
      </c>
      <c r="H358">
        <f t="shared" si="678"/>
        <v>0</v>
      </c>
      <c r="I358">
        <f t="shared" si="679"/>
        <v>0</v>
      </c>
      <c r="J358">
        <f t="shared" si="680"/>
        <v>0</v>
      </c>
      <c r="K358">
        <f t="shared" si="681"/>
        <v>0</v>
      </c>
      <c r="L358">
        <f t="shared" si="682"/>
        <v>0</v>
      </c>
      <c r="M358" s="2">
        <f t="shared" si="683"/>
        <v>0</v>
      </c>
      <c r="N358">
        <f>'Index CPR'!N358</f>
        <v>0</v>
      </c>
      <c r="O358">
        <f>'Index CPR'!O358</f>
        <v>0</v>
      </c>
      <c r="P358">
        <f>'Index CPR'!P358</f>
        <v>0</v>
      </c>
      <c r="Q358">
        <f>'Index CPR'!Q358</f>
        <v>0</v>
      </c>
      <c r="R358">
        <f t="shared" si="684"/>
        <v>0</v>
      </c>
      <c r="S358">
        <f t="shared" si="685"/>
        <v>0</v>
      </c>
      <c r="T358">
        <f t="shared" si="686"/>
        <v>0</v>
      </c>
      <c r="U358">
        <f t="shared" si="687"/>
        <v>0</v>
      </c>
      <c r="V358">
        <f t="shared" si="688"/>
        <v>0</v>
      </c>
      <c r="W358">
        <f t="shared" si="689"/>
        <v>0</v>
      </c>
      <c r="X358" s="2">
        <f t="shared" si="690"/>
        <v>0</v>
      </c>
    </row>
    <row r="359" spans="1:24" x14ac:dyDescent="0.3">
      <c r="A359" s="39">
        <v>43770</v>
      </c>
      <c r="B359" s="10" t="s">
        <v>26</v>
      </c>
      <c r="C359">
        <f>'Index CPR'!C359</f>
        <v>0</v>
      </c>
      <c r="D359" s="17">
        <f>'Index CPR'!D359</f>
        <v>0</v>
      </c>
      <c r="E359" s="17">
        <f>'Index CPR'!E359</f>
        <v>0</v>
      </c>
      <c r="F359" s="17">
        <f>'Index CPR'!F359</f>
        <v>0</v>
      </c>
      <c r="G359">
        <f t="shared" si="677"/>
        <v>0</v>
      </c>
      <c r="H359">
        <f t="shared" si="678"/>
        <v>0</v>
      </c>
      <c r="I359">
        <f t="shared" si="679"/>
        <v>0</v>
      </c>
      <c r="J359">
        <f t="shared" si="680"/>
        <v>0</v>
      </c>
      <c r="K359">
        <f t="shared" si="681"/>
        <v>0</v>
      </c>
      <c r="L359">
        <f t="shared" si="682"/>
        <v>0</v>
      </c>
      <c r="M359" s="2">
        <f t="shared" si="683"/>
        <v>0</v>
      </c>
      <c r="N359">
        <f>'Index CPR'!N359</f>
        <v>0</v>
      </c>
      <c r="O359">
        <f>'Index CPR'!O359</f>
        <v>0</v>
      </c>
      <c r="P359">
        <f>'Index CPR'!P359</f>
        <v>0</v>
      </c>
      <c r="Q359">
        <f>'Index CPR'!Q359</f>
        <v>0</v>
      </c>
      <c r="R359">
        <f t="shared" si="684"/>
        <v>0</v>
      </c>
      <c r="S359">
        <f t="shared" si="685"/>
        <v>0</v>
      </c>
      <c r="T359">
        <f t="shared" si="686"/>
        <v>0</v>
      </c>
      <c r="U359">
        <f t="shared" si="687"/>
        <v>0</v>
      </c>
      <c r="V359">
        <f t="shared" si="688"/>
        <v>0</v>
      </c>
      <c r="W359">
        <f t="shared" si="689"/>
        <v>0</v>
      </c>
      <c r="X359" s="2">
        <f t="shared" si="690"/>
        <v>0</v>
      </c>
    </row>
    <row r="360" spans="1:24" x14ac:dyDescent="0.3">
      <c r="A360" s="39">
        <v>43773</v>
      </c>
      <c r="B360" s="10" t="s">
        <v>27</v>
      </c>
      <c r="C360">
        <f>'Index CPR'!C360</f>
        <v>0</v>
      </c>
      <c r="D360" s="17">
        <f>'Index CPR'!D360</f>
        <v>0</v>
      </c>
      <c r="E360" s="17">
        <f>'Index CPR'!E360</f>
        <v>0</v>
      </c>
      <c r="F360" s="17">
        <f>'Index CPR'!F360</f>
        <v>0</v>
      </c>
      <c r="G360">
        <f t="shared" si="677"/>
        <v>0</v>
      </c>
      <c r="H360">
        <f t="shared" si="678"/>
        <v>0</v>
      </c>
      <c r="I360">
        <f t="shared" si="679"/>
        <v>0</v>
      </c>
      <c r="J360">
        <f t="shared" si="680"/>
        <v>0</v>
      </c>
      <c r="K360">
        <f t="shared" si="681"/>
        <v>0</v>
      </c>
      <c r="L360">
        <f t="shared" si="682"/>
        <v>0</v>
      </c>
      <c r="M360" s="2">
        <f t="shared" si="683"/>
        <v>0</v>
      </c>
      <c r="N360">
        <f>'Index CPR'!N360</f>
        <v>0</v>
      </c>
      <c r="O360">
        <f>'Index CPR'!O360</f>
        <v>0</v>
      </c>
      <c r="P360">
        <f>'Index CPR'!P360</f>
        <v>0</v>
      </c>
      <c r="Q360">
        <f>'Index CPR'!Q360</f>
        <v>0</v>
      </c>
      <c r="R360">
        <f t="shared" si="684"/>
        <v>0</v>
      </c>
      <c r="S360">
        <f t="shared" si="685"/>
        <v>0</v>
      </c>
      <c r="T360">
        <f t="shared" si="686"/>
        <v>0</v>
      </c>
      <c r="U360">
        <f t="shared" si="687"/>
        <v>0</v>
      </c>
      <c r="V360">
        <f t="shared" si="688"/>
        <v>0</v>
      </c>
      <c r="W360">
        <f t="shared" si="689"/>
        <v>0</v>
      </c>
      <c r="X360" s="2">
        <f t="shared" si="690"/>
        <v>0</v>
      </c>
    </row>
    <row r="361" spans="1:24" x14ac:dyDescent="0.3">
      <c r="A361" s="39">
        <v>43774</v>
      </c>
      <c r="B361" s="10" t="s">
        <v>28</v>
      </c>
      <c r="C361">
        <f>'Index CPR'!C361</f>
        <v>0</v>
      </c>
      <c r="D361" s="17">
        <f>'Index CPR'!D361</f>
        <v>0</v>
      </c>
      <c r="E361" s="17">
        <f>'Index CPR'!E361</f>
        <v>0</v>
      </c>
      <c r="F361" s="17">
        <f>'Index CPR'!F361</f>
        <v>0</v>
      </c>
      <c r="G361">
        <f t="shared" ref="G361:G399" si="691">E361-2*(D361-J361)</f>
        <v>0</v>
      </c>
      <c r="H361">
        <f t="shared" ref="H361:H399" si="692">J361-(D361-E361)</f>
        <v>0</v>
      </c>
      <c r="I361">
        <f t="shared" ref="I361:I399" si="693">(2*J361)-D361</f>
        <v>0</v>
      </c>
      <c r="J361">
        <f t="shared" ref="J361:J399" si="694">SUM(D361:F361)/3</f>
        <v>0</v>
      </c>
      <c r="K361">
        <f t="shared" ref="K361:K399" si="695">(2*J361)-E361</f>
        <v>0</v>
      </c>
      <c r="L361">
        <f t="shared" ref="L361:L399" si="696">J361+(D361-E361)</f>
        <v>0</v>
      </c>
      <c r="M361" s="2">
        <f t="shared" ref="M361:M399" si="697">D361+2*(J361-E361)</f>
        <v>0</v>
      </c>
      <c r="N361">
        <f>'Index CPR'!N361</f>
        <v>0</v>
      </c>
      <c r="O361">
        <f>'Index CPR'!O361</f>
        <v>0</v>
      </c>
      <c r="P361">
        <f>'Index CPR'!P361</f>
        <v>0</v>
      </c>
      <c r="Q361">
        <f>'Index CPR'!Q361</f>
        <v>0</v>
      </c>
      <c r="R361">
        <f t="shared" ref="R361:R399" si="698">P361-2*(O361-U361)</f>
        <v>0</v>
      </c>
      <c r="S361">
        <f t="shared" ref="S361:S399" si="699">U361-(O361-P361)</f>
        <v>0</v>
      </c>
      <c r="T361">
        <f t="shared" ref="T361:T399" si="700">(2*U361)-O361</f>
        <v>0</v>
      </c>
      <c r="U361">
        <f t="shared" ref="U361:U399" si="701">SUM(O361:Q361)/3</f>
        <v>0</v>
      </c>
      <c r="V361">
        <f t="shared" ref="V361:V399" si="702">(2*U361)-P361</f>
        <v>0</v>
      </c>
      <c r="W361">
        <f t="shared" ref="W361:W399" si="703">U361+(O361-P361)</f>
        <v>0</v>
      </c>
      <c r="X361" s="2">
        <f t="shared" ref="X361:X399" si="704">O361+2*(U361-P361)</f>
        <v>0</v>
      </c>
    </row>
    <row r="362" spans="1:24" x14ac:dyDescent="0.3">
      <c r="A362" s="39">
        <v>43775</v>
      </c>
      <c r="B362" s="10" t="s">
        <v>29</v>
      </c>
      <c r="C362">
        <f>'Index CPR'!C362</f>
        <v>0</v>
      </c>
      <c r="D362" s="17">
        <f>'Index CPR'!D362</f>
        <v>0</v>
      </c>
      <c r="E362" s="17">
        <f>'Index CPR'!E362</f>
        <v>0</v>
      </c>
      <c r="F362" s="17">
        <f>'Index CPR'!F362</f>
        <v>0</v>
      </c>
      <c r="G362">
        <f t="shared" si="691"/>
        <v>0</v>
      </c>
      <c r="H362">
        <f t="shared" si="692"/>
        <v>0</v>
      </c>
      <c r="I362">
        <f t="shared" si="693"/>
        <v>0</v>
      </c>
      <c r="J362">
        <f t="shared" si="694"/>
        <v>0</v>
      </c>
      <c r="K362">
        <f t="shared" si="695"/>
        <v>0</v>
      </c>
      <c r="L362">
        <f t="shared" si="696"/>
        <v>0</v>
      </c>
      <c r="M362" s="2">
        <f t="shared" si="697"/>
        <v>0</v>
      </c>
      <c r="N362">
        <f>'Index CPR'!N362</f>
        <v>0</v>
      </c>
      <c r="O362">
        <f>'Index CPR'!O362</f>
        <v>0</v>
      </c>
      <c r="P362">
        <f>'Index CPR'!P362</f>
        <v>0</v>
      </c>
      <c r="Q362">
        <f>'Index CPR'!Q362</f>
        <v>0</v>
      </c>
      <c r="R362">
        <f t="shared" si="698"/>
        <v>0</v>
      </c>
      <c r="S362">
        <f t="shared" si="699"/>
        <v>0</v>
      </c>
      <c r="T362">
        <f t="shared" si="700"/>
        <v>0</v>
      </c>
      <c r="U362">
        <f t="shared" si="701"/>
        <v>0</v>
      </c>
      <c r="V362">
        <f t="shared" si="702"/>
        <v>0</v>
      </c>
      <c r="W362">
        <f t="shared" si="703"/>
        <v>0</v>
      </c>
      <c r="X362" s="2">
        <f t="shared" si="704"/>
        <v>0</v>
      </c>
    </row>
    <row r="363" spans="1:24" x14ac:dyDescent="0.3">
      <c r="A363" s="39">
        <v>43776</v>
      </c>
      <c r="B363" s="10" t="s">
        <v>30</v>
      </c>
      <c r="C363">
        <f>'Index CPR'!C363</f>
        <v>0</v>
      </c>
      <c r="D363" s="17">
        <f>'Index CPR'!D363</f>
        <v>0</v>
      </c>
      <c r="E363" s="17">
        <f>'Index CPR'!E363</f>
        <v>0</v>
      </c>
      <c r="F363" s="17">
        <f>'Index CPR'!F363</f>
        <v>0</v>
      </c>
      <c r="G363">
        <f t="shared" si="691"/>
        <v>0</v>
      </c>
      <c r="H363">
        <f t="shared" si="692"/>
        <v>0</v>
      </c>
      <c r="I363">
        <f t="shared" si="693"/>
        <v>0</v>
      </c>
      <c r="J363">
        <f t="shared" si="694"/>
        <v>0</v>
      </c>
      <c r="K363">
        <f t="shared" si="695"/>
        <v>0</v>
      </c>
      <c r="L363">
        <f t="shared" si="696"/>
        <v>0</v>
      </c>
      <c r="M363" s="2">
        <f t="shared" si="697"/>
        <v>0</v>
      </c>
      <c r="N363">
        <f>'Index CPR'!N363</f>
        <v>0</v>
      </c>
      <c r="O363">
        <f>'Index CPR'!O363</f>
        <v>0</v>
      </c>
      <c r="P363">
        <f>'Index CPR'!P363</f>
        <v>0</v>
      </c>
      <c r="Q363">
        <f>'Index CPR'!Q363</f>
        <v>0</v>
      </c>
      <c r="R363">
        <f t="shared" si="698"/>
        <v>0</v>
      </c>
      <c r="S363">
        <f t="shared" si="699"/>
        <v>0</v>
      </c>
      <c r="T363">
        <f t="shared" si="700"/>
        <v>0</v>
      </c>
      <c r="U363">
        <f t="shared" si="701"/>
        <v>0</v>
      </c>
      <c r="V363">
        <f t="shared" si="702"/>
        <v>0</v>
      </c>
      <c r="W363">
        <f t="shared" si="703"/>
        <v>0</v>
      </c>
      <c r="X363" s="2">
        <f t="shared" si="704"/>
        <v>0</v>
      </c>
    </row>
    <row r="364" spans="1:24" x14ac:dyDescent="0.3">
      <c r="A364" s="39">
        <v>43777</v>
      </c>
      <c r="B364" s="10" t="s">
        <v>26</v>
      </c>
      <c r="C364">
        <f>'Index CPR'!C364</f>
        <v>0</v>
      </c>
      <c r="D364" s="17">
        <f>'Index CPR'!D364</f>
        <v>0</v>
      </c>
      <c r="E364" s="17">
        <f>'Index CPR'!E364</f>
        <v>0</v>
      </c>
      <c r="F364" s="17">
        <f>'Index CPR'!F364</f>
        <v>0</v>
      </c>
      <c r="G364">
        <f t="shared" si="691"/>
        <v>0</v>
      </c>
      <c r="H364">
        <f t="shared" si="692"/>
        <v>0</v>
      </c>
      <c r="I364">
        <f t="shared" si="693"/>
        <v>0</v>
      </c>
      <c r="J364">
        <f t="shared" si="694"/>
        <v>0</v>
      </c>
      <c r="K364">
        <f t="shared" si="695"/>
        <v>0</v>
      </c>
      <c r="L364">
        <f t="shared" si="696"/>
        <v>0</v>
      </c>
      <c r="M364" s="2">
        <f t="shared" si="697"/>
        <v>0</v>
      </c>
      <c r="N364">
        <f>'Index CPR'!N364</f>
        <v>0</v>
      </c>
      <c r="O364">
        <f>'Index CPR'!O364</f>
        <v>0</v>
      </c>
      <c r="P364">
        <f>'Index CPR'!P364</f>
        <v>0</v>
      </c>
      <c r="Q364">
        <f>'Index CPR'!Q364</f>
        <v>0</v>
      </c>
      <c r="R364">
        <f t="shared" si="698"/>
        <v>0</v>
      </c>
      <c r="S364">
        <f t="shared" si="699"/>
        <v>0</v>
      </c>
      <c r="T364">
        <f t="shared" si="700"/>
        <v>0</v>
      </c>
      <c r="U364">
        <f t="shared" si="701"/>
        <v>0</v>
      </c>
      <c r="V364">
        <f t="shared" si="702"/>
        <v>0</v>
      </c>
      <c r="W364">
        <f t="shared" si="703"/>
        <v>0</v>
      </c>
      <c r="X364" s="2">
        <f t="shared" si="704"/>
        <v>0</v>
      </c>
    </row>
    <row r="365" spans="1:24" x14ac:dyDescent="0.3">
      <c r="A365" s="39">
        <v>43780</v>
      </c>
      <c r="B365" s="10" t="s">
        <v>27</v>
      </c>
      <c r="C365">
        <f>'Index CPR'!C365</f>
        <v>0</v>
      </c>
      <c r="D365" s="17">
        <f>'Index CPR'!D365</f>
        <v>0</v>
      </c>
      <c r="E365" s="17">
        <f>'Index CPR'!E365</f>
        <v>0</v>
      </c>
      <c r="F365" s="17">
        <f>'Index CPR'!F365</f>
        <v>0</v>
      </c>
      <c r="G365">
        <f t="shared" si="691"/>
        <v>0</v>
      </c>
      <c r="H365">
        <f t="shared" si="692"/>
        <v>0</v>
      </c>
      <c r="I365">
        <f t="shared" si="693"/>
        <v>0</v>
      </c>
      <c r="J365">
        <f t="shared" si="694"/>
        <v>0</v>
      </c>
      <c r="K365">
        <f t="shared" si="695"/>
        <v>0</v>
      </c>
      <c r="L365">
        <f t="shared" si="696"/>
        <v>0</v>
      </c>
      <c r="M365" s="2">
        <f t="shared" si="697"/>
        <v>0</v>
      </c>
      <c r="N365">
        <f>'Index CPR'!N365</f>
        <v>0</v>
      </c>
      <c r="O365">
        <f>'Index CPR'!O365</f>
        <v>0</v>
      </c>
      <c r="P365">
        <f>'Index CPR'!P365</f>
        <v>0</v>
      </c>
      <c r="Q365">
        <f>'Index CPR'!Q365</f>
        <v>0</v>
      </c>
      <c r="R365">
        <f t="shared" si="698"/>
        <v>0</v>
      </c>
      <c r="S365">
        <f t="shared" si="699"/>
        <v>0</v>
      </c>
      <c r="T365">
        <f t="shared" si="700"/>
        <v>0</v>
      </c>
      <c r="U365">
        <f t="shared" si="701"/>
        <v>0</v>
      </c>
      <c r="V365">
        <f t="shared" si="702"/>
        <v>0</v>
      </c>
      <c r="W365">
        <f t="shared" si="703"/>
        <v>0</v>
      </c>
      <c r="X365" s="2">
        <f t="shared" si="704"/>
        <v>0</v>
      </c>
    </row>
    <row r="366" spans="1:24" x14ac:dyDescent="0.3">
      <c r="A366" s="39">
        <v>43782</v>
      </c>
      <c r="B366" s="10" t="s">
        <v>29</v>
      </c>
      <c r="C366">
        <f>'Index CPR'!C366</f>
        <v>0</v>
      </c>
      <c r="D366" s="17">
        <f>'Index CPR'!D366</f>
        <v>0</v>
      </c>
      <c r="E366" s="17">
        <f>'Index CPR'!E366</f>
        <v>0</v>
      </c>
      <c r="F366" s="17">
        <f>'Index CPR'!F366</f>
        <v>0</v>
      </c>
      <c r="G366">
        <f t="shared" si="691"/>
        <v>0</v>
      </c>
      <c r="H366">
        <f t="shared" si="692"/>
        <v>0</v>
      </c>
      <c r="I366">
        <f t="shared" si="693"/>
        <v>0</v>
      </c>
      <c r="J366">
        <f t="shared" si="694"/>
        <v>0</v>
      </c>
      <c r="K366">
        <f t="shared" si="695"/>
        <v>0</v>
      </c>
      <c r="L366">
        <f t="shared" si="696"/>
        <v>0</v>
      </c>
      <c r="M366" s="2">
        <f t="shared" si="697"/>
        <v>0</v>
      </c>
      <c r="N366">
        <f>'Index CPR'!N366</f>
        <v>0</v>
      </c>
      <c r="O366">
        <f>'Index CPR'!O366</f>
        <v>0</v>
      </c>
      <c r="P366">
        <f>'Index CPR'!P366</f>
        <v>0</v>
      </c>
      <c r="Q366">
        <f>'Index CPR'!Q366</f>
        <v>0</v>
      </c>
      <c r="R366">
        <f t="shared" si="698"/>
        <v>0</v>
      </c>
      <c r="S366">
        <f t="shared" si="699"/>
        <v>0</v>
      </c>
      <c r="T366">
        <f t="shared" si="700"/>
        <v>0</v>
      </c>
      <c r="U366">
        <f t="shared" si="701"/>
        <v>0</v>
      </c>
      <c r="V366">
        <f t="shared" si="702"/>
        <v>0</v>
      </c>
      <c r="W366">
        <f t="shared" si="703"/>
        <v>0</v>
      </c>
      <c r="X366" s="2">
        <f t="shared" si="704"/>
        <v>0</v>
      </c>
    </row>
    <row r="367" spans="1:24" x14ac:dyDescent="0.3">
      <c r="A367" s="39">
        <v>43783</v>
      </c>
      <c r="B367" s="10" t="s">
        <v>30</v>
      </c>
      <c r="C367">
        <f>'Index CPR'!C367</f>
        <v>0</v>
      </c>
      <c r="D367" s="17">
        <f>'Index CPR'!D367</f>
        <v>0</v>
      </c>
      <c r="E367" s="17">
        <f>'Index CPR'!E367</f>
        <v>0</v>
      </c>
      <c r="F367" s="17">
        <f>'Index CPR'!F367</f>
        <v>0</v>
      </c>
      <c r="G367">
        <f t="shared" si="691"/>
        <v>0</v>
      </c>
      <c r="H367">
        <f t="shared" si="692"/>
        <v>0</v>
      </c>
      <c r="I367">
        <f t="shared" si="693"/>
        <v>0</v>
      </c>
      <c r="J367">
        <f t="shared" si="694"/>
        <v>0</v>
      </c>
      <c r="K367">
        <f t="shared" si="695"/>
        <v>0</v>
      </c>
      <c r="L367">
        <f t="shared" si="696"/>
        <v>0</v>
      </c>
      <c r="M367" s="2">
        <f t="shared" si="697"/>
        <v>0</v>
      </c>
      <c r="N367">
        <f>'Index CPR'!N367</f>
        <v>0</v>
      </c>
      <c r="O367">
        <f>'Index CPR'!O367</f>
        <v>0</v>
      </c>
      <c r="P367">
        <f>'Index CPR'!P367</f>
        <v>0</v>
      </c>
      <c r="Q367">
        <f>'Index CPR'!Q367</f>
        <v>0</v>
      </c>
      <c r="R367">
        <f t="shared" si="698"/>
        <v>0</v>
      </c>
      <c r="S367">
        <f t="shared" si="699"/>
        <v>0</v>
      </c>
      <c r="T367">
        <f t="shared" si="700"/>
        <v>0</v>
      </c>
      <c r="U367">
        <f t="shared" si="701"/>
        <v>0</v>
      </c>
      <c r="V367">
        <f t="shared" si="702"/>
        <v>0</v>
      </c>
      <c r="W367">
        <f t="shared" si="703"/>
        <v>0</v>
      </c>
      <c r="X367" s="2">
        <f t="shared" si="704"/>
        <v>0</v>
      </c>
    </row>
    <row r="368" spans="1:24" x14ac:dyDescent="0.3">
      <c r="A368" s="39">
        <v>43784</v>
      </c>
      <c r="B368" s="10" t="s">
        <v>26</v>
      </c>
      <c r="C368">
        <f>'Index CPR'!C368</f>
        <v>0</v>
      </c>
      <c r="D368" s="17">
        <f>'Index CPR'!D368</f>
        <v>0</v>
      </c>
      <c r="E368" s="17">
        <f>'Index CPR'!E368</f>
        <v>0</v>
      </c>
      <c r="F368" s="17">
        <f>'Index CPR'!F368</f>
        <v>0</v>
      </c>
      <c r="G368">
        <f t="shared" si="691"/>
        <v>0</v>
      </c>
      <c r="H368">
        <f t="shared" si="692"/>
        <v>0</v>
      </c>
      <c r="I368">
        <f t="shared" si="693"/>
        <v>0</v>
      </c>
      <c r="J368">
        <f t="shared" si="694"/>
        <v>0</v>
      </c>
      <c r="K368">
        <f t="shared" si="695"/>
        <v>0</v>
      </c>
      <c r="L368">
        <f t="shared" si="696"/>
        <v>0</v>
      </c>
      <c r="M368" s="2">
        <f t="shared" si="697"/>
        <v>0</v>
      </c>
      <c r="N368">
        <f>'Index CPR'!N368</f>
        <v>0</v>
      </c>
      <c r="O368">
        <f>'Index CPR'!O368</f>
        <v>0</v>
      </c>
      <c r="P368">
        <f>'Index CPR'!P368</f>
        <v>0</v>
      </c>
      <c r="Q368">
        <f>'Index CPR'!Q368</f>
        <v>0</v>
      </c>
      <c r="R368">
        <f t="shared" si="698"/>
        <v>0</v>
      </c>
      <c r="S368">
        <f t="shared" si="699"/>
        <v>0</v>
      </c>
      <c r="T368">
        <f t="shared" si="700"/>
        <v>0</v>
      </c>
      <c r="U368">
        <f t="shared" si="701"/>
        <v>0</v>
      </c>
      <c r="V368">
        <f t="shared" si="702"/>
        <v>0</v>
      </c>
      <c r="W368">
        <f t="shared" si="703"/>
        <v>0</v>
      </c>
      <c r="X368" s="2">
        <f t="shared" si="704"/>
        <v>0</v>
      </c>
    </row>
    <row r="369" spans="1:24" x14ac:dyDescent="0.3">
      <c r="A369" s="39">
        <v>43787</v>
      </c>
      <c r="B369" s="10" t="s">
        <v>27</v>
      </c>
      <c r="C369">
        <f>'Index CPR'!C369</f>
        <v>0</v>
      </c>
      <c r="D369" s="17">
        <f>'Index CPR'!D369</f>
        <v>0</v>
      </c>
      <c r="E369" s="17">
        <f>'Index CPR'!E369</f>
        <v>0</v>
      </c>
      <c r="F369" s="17">
        <f>'Index CPR'!F369</f>
        <v>0</v>
      </c>
      <c r="G369">
        <f t="shared" si="691"/>
        <v>0</v>
      </c>
      <c r="H369">
        <f t="shared" si="692"/>
        <v>0</v>
      </c>
      <c r="I369">
        <f t="shared" si="693"/>
        <v>0</v>
      </c>
      <c r="J369">
        <f t="shared" si="694"/>
        <v>0</v>
      </c>
      <c r="K369">
        <f t="shared" si="695"/>
        <v>0</v>
      </c>
      <c r="L369">
        <f t="shared" si="696"/>
        <v>0</v>
      </c>
      <c r="M369" s="2">
        <f t="shared" si="697"/>
        <v>0</v>
      </c>
      <c r="N369">
        <f>'Index CPR'!N369</f>
        <v>0</v>
      </c>
      <c r="O369">
        <f>'Index CPR'!O369</f>
        <v>0</v>
      </c>
      <c r="P369">
        <f>'Index CPR'!P369</f>
        <v>0</v>
      </c>
      <c r="Q369">
        <f>'Index CPR'!Q369</f>
        <v>0</v>
      </c>
      <c r="R369">
        <f t="shared" si="698"/>
        <v>0</v>
      </c>
      <c r="S369">
        <f t="shared" si="699"/>
        <v>0</v>
      </c>
      <c r="T369">
        <f t="shared" si="700"/>
        <v>0</v>
      </c>
      <c r="U369">
        <f t="shared" si="701"/>
        <v>0</v>
      </c>
      <c r="V369">
        <f t="shared" si="702"/>
        <v>0</v>
      </c>
      <c r="W369">
        <f t="shared" si="703"/>
        <v>0</v>
      </c>
      <c r="X369" s="2">
        <f t="shared" si="704"/>
        <v>0</v>
      </c>
    </row>
    <row r="370" spans="1:24" x14ac:dyDescent="0.3">
      <c r="A370" s="39">
        <v>43788</v>
      </c>
      <c r="B370" s="10" t="s">
        <v>28</v>
      </c>
      <c r="C370">
        <f>'Index CPR'!C370</f>
        <v>0</v>
      </c>
      <c r="D370" s="17">
        <f>'Index CPR'!D370</f>
        <v>0</v>
      </c>
      <c r="E370" s="17">
        <f>'Index CPR'!E370</f>
        <v>0</v>
      </c>
      <c r="F370" s="17">
        <f>'Index CPR'!F370</f>
        <v>0</v>
      </c>
      <c r="G370">
        <f t="shared" si="691"/>
        <v>0</v>
      </c>
      <c r="H370">
        <f t="shared" si="692"/>
        <v>0</v>
      </c>
      <c r="I370">
        <f t="shared" si="693"/>
        <v>0</v>
      </c>
      <c r="J370">
        <f t="shared" si="694"/>
        <v>0</v>
      </c>
      <c r="K370">
        <f t="shared" si="695"/>
        <v>0</v>
      </c>
      <c r="L370">
        <f t="shared" si="696"/>
        <v>0</v>
      </c>
      <c r="M370" s="2">
        <f t="shared" si="697"/>
        <v>0</v>
      </c>
      <c r="N370">
        <f>'Index CPR'!N370</f>
        <v>0</v>
      </c>
      <c r="O370">
        <f>'Index CPR'!O370</f>
        <v>0</v>
      </c>
      <c r="P370">
        <f>'Index CPR'!P370</f>
        <v>0</v>
      </c>
      <c r="Q370">
        <f>'Index CPR'!Q370</f>
        <v>0</v>
      </c>
      <c r="R370">
        <f t="shared" si="698"/>
        <v>0</v>
      </c>
      <c r="S370">
        <f t="shared" si="699"/>
        <v>0</v>
      </c>
      <c r="T370">
        <f t="shared" si="700"/>
        <v>0</v>
      </c>
      <c r="U370">
        <f t="shared" si="701"/>
        <v>0</v>
      </c>
      <c r="V370">
        <f t="shared" si="702"/>
        <v>0</v>
      </c>
      <c r="W370">
        <f t="shared" si="703"/>
        <v>0</v>
      </c>
      <c r="X370" s="2">
        <f t="shared" si="704"/>
        <v>0</v>
      </c>
    </row>
    <row r="371" spans="1:24" x14ac:dyDescent="0.3">
      <c r="A371" s="39">
        <v>43789</v>
      </c>
      <c r="B371" s="10" t="s">
        <v>29</v>
      </c>
      <c r="C371">
        <f>'Index CPR'!C371</f>
        <v>0</v>
      </c>
      <c r="D371" s="17">
        <f>'Index CPR'!D371</f>
        <v>0</v>
      </c>
      <c r="E371" s="17">
        <f>'Index CPR'!E371</f>
        <v>0</v>
      </c>
      <c r="F371" s="17">
        <f>'Index CPR'!F371</f>
        <v>0</v>
      </c>
      <c r="G371">
        <f t="shared" si="691"/>
        <v>0</v>
      </c>
      <c r="H371">
        <f t="shared" si="692"/>
        <v>0</v>
      </c>
      <c r="I371">
        <f t="shared" si="693"/>
        <v>0</v>
      </c>
      <c r="J371">
        <f t="shared" si="694"/>
        <v>0</v>
      </c>
      <c r="K371">
        <f t="shared" si="695"/>
        <v>0</v>
      </c>
      <c r="L371">
        <f t="shared" si="696"/>
        <v>0</v>
      </c>
      <c r="M371" s="2">
        <f t="shared" si="697"/>
        <v>0</v>
      </c>
      <c r="N371">
        <f>'Index CPR'!N371</f>
        <v>0</v>
      </c>
      <c r="O371">
        <f>'Index CPR'!O371</f>
        <v>0</v>
      </c>
      <c r="P371">
        <f>'Index CPR'!P371</f>
        <v>0</v>
      </c>
      <c r="Q371">
        <f>'Index CPR'!Q371</f>
        <v>0</v>
      </c>
      <c r="R371">
        <f t="shared" si="698"/>
        <v>0</v>
      </c>
      <c r="S371">
        <f t="shared" si="699"/>
        <v>0</v>
      </c>
      <c r="T371">
        <f t="shared" si="700"/>
        <v>0</v>
      </c>
      <c r="U371">
        <f t="shared" si="701"/>
        <v>0</v>
      </c>
      <c r="V371">
        <f t="shared" si="702"/>
        <v>0</v>
      </c>
      <c r="W371">
        <f t="shared" si="703"/>
        <v>0</v>
      </c>
      <c r="X371" s="2">
        <f t="shared" si="704"/>
        <v>0</v>
      </c>
    </row>
    <row r="372" spans="1:24" x14ac:dyDescent="0.3">
      <c r="A372" s="39">
        <v>43790</v>
      </c>
      <c r="B372" s="10" t="s">
        <v>30</v>
      </c>
      <c r="C372">
        <f>'Index CPR'!C372</f>
        <v>0</v>
      </c>
      <c r="D372" s="17">
        <f>'Index CPR'!D372</f>
        <v>0</v>
      </c>
      <c r="E372" s="17">
        <f>'Index CPR'!E372</f>
        <v>0</v>
      </c>
      <c r="F372" s="17">
        <f>'Index CPR'!F372</f>
        <v>0</v>
      </c>
      <c r="G372">
        <f t="shared" si="691"/>
        <v>0</v>
      </c>
      <c r="H372">
        <f t="shared" si="692"/>
        <v>0</v>
      </c>
      <c r="I372">
        <f t="shared" si="693"/>
        <v>0</v>
      </c>
      <c r="J372">
        <f t="shared" si="694"/>
        <v>0</v>
      </c>
      <c r="K372">
        <f t="shared" si="695"/>
        <v>0</v>
      </c>
      <c r="L372">
        <f t="shared" si="696"/>
        <v>0</v>
      </c>
      <c r="M372" s="2">
        <f t="shared" si="697"/>
        <v>0</v>
      </c>
      <c r="N372">
        <f>'Index CPR'!N372</f>
        <v>0</v>
      </c>
      <c r="O372">
        <f>'Index CPR'!O372</f>
        <v>0</v>
      </c>
      <c r="P372">
        <f>'Index CPR'!P372</f>
        <v>0</v>
      </c>
      <c r="Q372">
        <f>'Index CPR'!Q372</f>
        <v>0</v>
      </c>
      <c r="R372">
        <f t="shared" si="698"/>
        <v>0</v>
      </c>
      <c r="S372">
        <f t="shared" si="699"/>
        <v>0</v>
      </c>
      <c r="T372">
        <f t="shared" si="700"/>
        <v>0</v>
      </c>
      <c r="U372">
        <f t="shared" si="701"/>
        <v>0</v>
      </c>
      <c r="V372">
        <f t="shared" si="702"/>
        <v>0</v>
      </c>
      <c r="W372">
        <f t="shared" si="703"/>
        <v>0</v>
      </c>
      <c r="X372" s="2">
        <f t="shared" si="704"/>
        <v>0</v>
      </c>
    </row>
    <row r="373" spans="1:24" x14ac:dyDescent="0.3">
      <c r="A373" s="39">
        <v>43791</v>
      </c>
      <c r="B373" s="10" t="s">
        <v>26</v>
      </c>
      <c r="C373">
        <f>'Index CPR'!C373</f>
        <v>0</v>
      </c>
      <c r="D373" s="17">
        <f>'Index CPR'!D373</f>
        <v>0</v>
      </c>
      <c r="E373" s="17">
        <f>'Index CPR'!E373</f>
        <v>0</v>
      </c>
      <c r="F373" s="17">
        <f>'Index CPR'!F373</f>
        <v>0</v>
      </c>
      <c r="G373">
        <f t="shared" si="691"/>
        <v>0</v>
      </c>
      <c r="H373">
        <f t="shared" si="692"/>
        <v>0</v>
      </c>
      <c r="I373">
        <f t="shared" si="693"/>
        <v>0</v>
      </c>
      <c r="J373">
        <f t="shared" si="694"/>
        <v>0</v>
      </c>
      <c r="K373">
        <f t="shared" si="695"/>
        <v>0</v>
      </c>
      <c r="L373">
        <f t="shared" si="696"/>
        <v>0</v>
      </c>
      <c r="M373" s="2">
        <f t="shared" si="697"/>
        <v>0</v>
      </c>
      <c r="N373">
        <f>'Index CPR'!N373</f>
        <v>0</v>
      </c>
      <c r="O373">
        <f>'Index CPR'!O373</f>
        <v>0</v>
      </c>
      <c r="P373">
        <f>'Index CPR'!P373</f>
        <v>0</v>
      </c>
      <c r="Q373">
        <f>'Index CPR'!Q373</f>
        <v>0</v>
      </c>
      <c r="R373">
        <f t="shared" si="698"/>
        <v>0</v>
      </c>
      <c r="S373">
        <f t="shared" si="699"/>
        <v>0</v>
      </c>
      <c r="T373">
        <f t="shared" si="700"/>
        <v>0</v>
      </c>
      <c r="U373">
        <f t="shared" si="701"/>
        <v>0</v>
      </c>
      <c r="V373">
        <f t="shared" si="702"/>
        <v>0</v>
      </c>
      <c r="W373">
        <f t="shared" si="703"/>
        <v>0</v>
      </c>
      <c r="X373" s="2">
        <f t="shared" si="704"/>
        <v>0</v>
      </c>
    </row>
    <row r="374" spans="1:24" x14ac:dyDescent="0.3">
      <c r="A374" s="39">
        <v>43794</v>
      </c>
      <c r="B374" s="10" t="s">
        <v>27</v>
      </c>
      <c r="C374">
        <f>'Index CPR'!C374</f>
        <v>0</v>
      </c>
      <c r="D374" s="17">
        <f>'Index CPR'!D374</f>
        <v>0</v>
      </c>
      <c r="E374" s="17">
        <f>'Index CPR'!E374</f>
        <v>0</v>
      </c>
      <c r="F374" s="17">
        <f>'Index CPR'!F374</f>
        <v>0</v>
      </c>
      <c r="G374">
        <f t="shared" si="691"/>
        <v>0</v>
      </c>
      <c r="H374">
        <f t="shared" si="692"/>
        <v>0</v>
      </c>
      <c r="I374">
        <f t="shared" si="693"/>
        <v>0</v>
      </c>
      <c r="J374">
        <f t="shared" si="694"/>
        <v>0</v>
      </c>
      <c r="K374">
        <f t="shared" si="695"/>
        <v>0</v>
      </c>
      <c r="L374">
        <f t="shared" si="696"/>
        <v>0</v>
      </c>
      <c r="M374" s="2">
        <f t="shared" si="697"/>
        <v>0</v>
      </c>
      <c r="N374">
        <f>'Index CPR'!N374</f>
        <v>0</v>
      </c>
      <c r="O374">
        <f>'Index CPR'!O374</f>
        <v>0</v>
      </c>
      <c r="P374">
        <f>'Index CPR'!P374</f>
        <v>0</v>
      </c>
      <c r="Q374">
        <f>'Index CPR'!Q374</f>
        <v>0</v>
      </c>
      <c r="R374">
        <f t="shared" si="698"/>
        <v>0</v>
      </c>
      <c r="S374">
        <f t="shared" si="699"/>
        <v>0</v>
      </c>
      <c r="T374">
        <f t="shared" si="700"/>
        <v>0</v>
      </c>
      <c r="U374">
        <f t="shared" si="701"/>
        <v>0</v>
      </c>
      <c r="V374">
        <f t="shared" si="702"/>
        <v>0</v>
      </c>
      <c r="W374">
        <f t="shared" si="703"/>
        <v>0</v>
      </c>
      <c r="X374" s="2">
        <f t="shared" si="704"/>
        <v>0</v>
      </c>
    </row>
    <row r="375" spans="1:24" x14ac:dyDescent="0.3">
      <c r="A375" s="39">
        <v>43795</v>
      </c>
      <c r="B375" s="10" t="s">
        <v>28</v>
      </c>
      <c r="C375">
        <f>'Index CPR'!C375</f>
        <v>0</v>
      </c>
      <c r="D375" s="17">
        <f>'Index CPR'!D375</f>
        <v>0</v>
      </c>
      <c r="E375" s="17">
        <f>'Index CPR'!E375</f>
        <v>0</v>
      </c>
      <c r="F375" s="17">
        <f>'Index CPR'!F375</f>
        <v>0</v>
      </c>
      <c r="G375">
        <f t="shared" si="691"/>
        <v>0</v>
      </c>
      <c r="H375">
        <f t="shared" si="692"/>
        <v>0</v>
      </c>
      <c r="I375">
        <f t="shared" si="693"/>
        <v>0</v>
      </c>
      <c r="J375">
        <f t="shared" si="694"/>
        <v>0</v>
      </c>
      <c r="K375">
        <f t="shared" si="695"/>
        <v>0</v>
      </c>
      <c r="L375">
        <f t="shared" si="696"/>
        <v>0</v>
      </c>
      <c r="M375" s="2">
        <f t="shared" si="697"/>
        <v>0</v>
      </c>
      <c r="N375">
        <f>'Index CPR'!N375</f>
        <v>0</v>
      </c>
      <c r="O375">
        <f>'Index CPR'!O375</f>
        <v>0</v>
      </c>
      <c r="P375">
        <f>'Index CPR'!P375</f>
        <v>0</v>
      </c>
      <c r="Q375">
        <f>'Index CPR'!Q375</f>
        <v>0</v>
      </c>
      <c r="R375">
        <f t="shared" si="698"/>
        <v>0</v>
      </c>
      <c r="S375">
        <f t="shared" si="699"/>
        <v>0</v>
      </c>
      <c r="T375">
        <f t="shared" si="700"/>
        <v>0</v>
      </c>
      <c r="U375">
        <f t="shared" si="701"/>
        <v>0</v>
      </c>
      <c r="V375">
        <f t="shared" si="702"/>
        <v>0</v>
      </c>
      <c r="W375">
        <f t="shared" si="703"/>
        <v>0</v>
      </c>
      <c r="X375" s="2">
        <f t="shared" si="704"/>
        <v>0</v>
      </c>
    </row>
    <row r="376" spans="1:24" x14ac:dyDescent="0.3">
      <c r="A376" s="39">
        <v>43796</v>
      </c>
      <c r="B376" s="10" t="s">
        <v>29</v>
      </c>
      <c r="C376">
        <f>'Index CPR'!C376</f>
        <v>0</v>
      </c>
      <c r="D376" s="17">
        <f>'Index CPR'!D376</f>
        <v>0</v>
      </c>
      <c r="E376" s="17">
        <f>'Index CPR'!E376</f>
        <v>0</v>
      </c>
      <c r="F376" s="17">
        <f>'Index CPR'!F376</f>
        <v>0</v>
      </c>
      <c r="G376">
        <f t="shared" si="691"/>
        <v>0</v>
      </c>
      <c r="H376">
        <f t="shared" si="692"/>
        <v>0</v>
      </c>
      <c r="I376">
        <f t="shared" si="693"/>
        <v>0</v>
      </c>
      <c r="J376">
        <f t="shared" si="694"/>
        <v>0</v>
      </c>
      <c r="K376">
        <f t="shared" si="695"/>
        <v>0</v>
      </c>
      <c r="L376">
        <f t="shared" si="696"/>
        <v>0</v>
      </c>
      <c r="M376" s="2">
        <f t="shared" si="697"/>
        <v>0</v>
      </c>
      <c r="N376">
        <f>'Index CPR'!N376</f>
        <v>0</v>
      </c>
      <c r="O376">
        <f>'Index CPR'!O376</f>
        <v>0</v>
      </c>
      <c r="P376">
        <f>'Index CPR'!P376</f>
        <v>0</v>
      </c>
      <c r="Q376">
        <f>'Index CPR'!Q376</f>
        <v>0</v>
      </c>
      <c r="R376">
        <f t="shared" si="698"/>
        <v>0</v>
      </c>
      <c r="S376">
        <f t="shared" si="699"/>
        <v>0</v>
      </c>
      <c r="T376">
        <f t="shared" si="700"/>
        <v>0</v>
      </c>
      <c r="U376">
        <f t="shared" si="701"/>
        <v>0</v>
      </c>
      <c r="V376">
        <f t="shared" si="702"/>
        <v>0</v>
      </c>
      <c r="W376">
        <f t="shared" si="703"/>
        <v>0</v>
      </c>
      <c r="X376" s="2">
        <f t="shared" si="704"/>
        <v>0</v>
      </c>
    </row>
    <row r="377" spans="1:24" x14ac:dyDescent="0.3">
      <c r="A377" s="39">
        <v>43797</v>
      </c>
      <c r="B377" s="10" t="s">
        <v>30</v>
      </c>
      <c r="C377">
        <f>'Index CPR'!C377</f>
        <v>0</v>
      </c>
      <c r="D377" s="17">
        <f>'Index CPR'!D377</f>
        <v>0</v>
      </c>
      <c r="E377" s="17">
        <f>'Index CPR'!E377</f>
        <v>0</v>
      </c>
      <c r="F377" s="17">
        <f>'Index CPR'!F377</f>
        <v>0</v>
      </c>
      <c r="G377">
        <f t="shared" si="691"/>
        <v>0</v>
      </c>
      <c r="H377">
        <f t="shared" si="692"/>
        <v>0</v>
      </c>
      <c r="I377">
        <f t="shared" si="693"/>
        <v>0</v>
      </c>
      <c r="J377">
        <f t="shared" si="694"/>
        <v>0</v>
      </c>
      <c r="K377">
        <f t="shared" si="695"/>
        <v>0</v>
      </c>
      <c r="L377">
        <f t="shared" si="696"/>
        <v>0</v>
      </c>
      <c r="M377" s="2">
        <f t="shared" si="697"/>
        <v>0</v>
      </c>
      <c r="N377">
        <f>'Index CPR'!N377</f>
        <v>0</v>
      </c>
      <c r="O377">
        <f>'Index CPR'!O377</f>
        <v>0</v>
      </c>
      <c r="P377">
        <f>'Index CPR'!P377</f>
        <v>0</v>
      </c>
      <c r="Q377">
        <f>'Index CPR'!Q377</f>
        <v>0</v>
      </c>
      <c r="R377">
        <f t="shared" si="698"/>
        <v>0</v>
      </c>
      <c r="S377">
        <f t="shared" si="699"/>
        <v>0</v>
      </c>
      <c r="T377">
        <f t="shared" si="700"/>
        <v>0</v>
      </c>
      <c r="U377">
        <f t="shared" si="701"/>
        <v>0</v>
      </c>
      <c r="V377">
        <f t="shared" si="702"/>
        <v>0</v>
      </c>
      <c r="W377">
        <f t="shared" si="703"/>
        <v>0</v>
      </c>
      <c r="X377" s="2">
        <f t="shared" si="704"/>
        <v>0</v>
      </c>
    </row>
    <row r="378" spans="1:24" x14ac:dyDescent="0.3">
      <c r="A378" s="39">
        <v>43798</v>
      </c>
      <c r="B378" s="10" t="s">
        <v>26</v>
      </c>
      <c r="C378">
        <f>'Index CPR'!C378</f>
        <v>0</v>
      </c>
      <c r="D378" s="17">
        <f>'Index CPR'!D378</f>
        <v>0</v>
      </c>
      <c r="E378" s="17">
        <f>'Index CPR'!E378</f>
        <v>0</v>
      </c>
      <c r="F378" s="17">
        <f>'Index CPR'!F378</f>
        <v>0</v>
      </c>
      <c r="G378">
        <f t="shared" si="691"/>
        <v>0</v>
      </c>
      <c r="H378">
        <f t="shared" si="692"/>
        <v>0</v>
      </c>
      <c r="I378">
        <f t="shared" si="693"/>
        <v>0</v>
      </c>
      <c r="J378">
        <f t="shared" si="694"/>
        <v>0</v>
      </c>
      <c r="K378">
        <f t="shared" si="695"/>
        <v>0</v>
      </c>
      <c r="L378">
        <f t="shared" si="696"/>
        <v>0</v>
      </c>
      <c r="M378" s="2">
        <f t="shared" si="697"/>
        <v>0</v>
      </c>
      <c r="N378">
        <f>'Index CPR'!N378</f>
        <v>0</v>
      </c>
      <c r="O378">
        <f>'Index CPR'!O378</f>
        <v>0</v>
      </c>
      <c r="P378">
        <f>'Index CPR'!P378</f>
        <v>0</v>
      </c>
      <c r="Q378">
        <f>'Index CPR'!Q378</f>
        <v>0</v>
      </c>
      <c r="R378">
        <f t="shared" si="698"/>
        <v>0</v>
      </c>
      <c r="S378">
        <f t="shared" si="699"/>
        <v>0</v>
      </c>
      <c r="T378">
        <f t="shared" si="700"/>
        <v>0</v>
      </c>
      <c r="U378">
        <f t="shared" si="701"/>
        <v>0</v>
      </c>
      <c r="V378">
        <f t="shared" si="702"/>
        <v>0</v>
      </c>
      <c r="W378">
        <f t="shared" si="703"/>
        <v>0</v>
      </c>
      <c r="X378" s="2">
        <f t="shared" si="704"/>
        <v>0</v>
      </c>
    </row>
    <row r="379" spans="1:24" x14ac:dyDescent="0.3">
      <c r="A379" s="39">
        <v>43801</v>
      </c>
      <c r="B379" s="10" t="s">
        <v>27</v>
      </c>
      <c r="C379">
        <f>'Index CPR'!C379</f>
        <v>0</v>
      </c>
      <c r="D379" s="17">
        <f>'Index CPR'!D379</f>
        <v>0</v>
      </c>
      <c r="E379" s="17">
        <f>'Index CPR'!E379</f>
        <v>0</v>
      </c>
      <c r="F379" s="17">
        <f>'Index CPR'!F379</f>
        <v>0</v>
      </c>
      <c r="G379">
        <f t="shared" si="691"/>
        <v>0</v>
      </c>
      <c r="H379">
        <f t="shared" si="692"/>
        <v>0</v>
      </c>
      <c r="I379">
        <f t="shared" si="693"/>
        <v>0</v>
      </c>
      <c r="J379">
        <f t="shared" si="694"/>
        <v>0</v>
      </c>
      <c r="K379">
        <f t="shared" si="695"/>
        <v>0</v>
      </c>
      <c r="L379">
        <f t="shared" si="696"/>
        <v>0</v>
      </c>
      <c r="M379" s="2">
        <f t="shared" si="697"/>
        <v>0</v>
      </c>
      <c r="N379">
        <f>'Index CPR'!N379</f>
        <v>0</v>
      </c>
      <c r="O379">
        <f>'Index CPR'!O379</f>
        <v>0</v>
      </c>
      <c r="P379">
        <f>'Index CPR'!P379</f>
        <v>0</v>
      </c>
      <c r="Q379">
        <f>'Index CPR'!Q379</f>
        <v>0</v>
      </c>
      <c r="R379">
        <f t="shared" si="698"/>
        <v>0</v>
      </c>
      <c r="S379">
        <f t="shared" si="699"/>
        <v>0</v>
      </c>
      <c r="T379">
        <f t="shared" si="700"/>
        <v>0</v>
      </c>
      <c r="U379">
        <f t="shared" si="701"/>
        <v>0</v>
      </c>
      <c r="V379">
        <f t="shared" si="702"/>
        <v>0</v>
      </c>
      <c r="W379">
        <f t="shared" si="703"/>
        <v>0</v>
      </c>
      <c r="X379" s="2">
        <f t="shared" si="704"/>
        <v>0</v>
      </c>
    </row>
    <row r="380" spans="1:24" x14ac:dyDescent="0.3">
      <c r="A380" s="39">
        <v>43802</v>
      </c>
      <c r="B380" s="10" t="s">
        <v>28</v>
      </c>
      <c r="C380">
        <f>'Index CPR'!C380</f>
        <v>0</v>
      </c>
      <c r="D380" s="17">
        <f>'Index CPR'!D380</f>
        <v>0</v>
      </c>
      <c r="E380" s="17">
        <f>'Index CPR'!E380</f>
        <v>0</v>
      </c>
      <c r="F380" s="17">
        <f>'Index CPR'!F380</f>
        <v>0</v>
      </c>
      <c r="G380">
        <f t="shared" si="691"/>
        <v>0</v>
      </c>
      <c r="H380">
        <f t="shared" si="692"/>
        <v>0</v>
      </c>
      <c r="I380">
        <f t="shared" si="693"/>
        <v>0</v>
      </c>
      <c r="J380">
        <f t="shared" si="694"/>
        <v>0</v>
      </c>
      <c r="K380">
        <f t="shared" si="695"/>
        <v>0</v>
      </c>
      <c r="L380">
        <f t="shared" si="696"/>
        <v>0</v>
      </c>
      <c r="M380" s="2">
        <f t="shared" si="697"/>
        <v>0</v>
      </c>
      <c r="N380">
        <f>'Index CPR'!N380</f>
        <v>0</v>
      </c>
      <c r="O380">
        <f>'Index CPR'!O380</f>
        <v>0</v>
      </c>
      <c r="P380">
        <f>'Index CPR'!P380</f>
        <v>0</v>
      </c>
      <c r="Q380">
        <f>'Index CPR'!Q380</f>
        <v>0</v>
      </c>
      <c r="R380">
        <f t="shared" si="698"/>
        <v>0</v>
      </c>
      <c r="S380">
        <f t="shared" si="699"/>
        <v>0</v>
      </c>
      <c r="T380">
        <f t="shared" si="700"/>
        <v>0</v>
      </c>
      <c r="U380">
        <f t="shared" si="701"/>
        <v>0</v>
      </c>
      <c r="V380">
        <f t="shared" si="702"/>
        <v>0</v>
      </c>
      <c r="W380">
        <f t="shared" si="703"/>
        <v>0</v>
      </c>
      <c r="X380" s="2">
        <f t="shared" si="704"/>
        <v>0</v>
      </c>
    </row>
    <row r="381" spans="1:24" x14ac:dyDescent="0.3">
      <c r="A381" s="39">
        <v>43803</v>
      </c>
      <c r="B381" s="10" t="s">
        <v>29</v>
      </c>
      <c r="C381">
        <f>'Index CPR'!C381</f>
        <v>0</v>
      </c>
      <c r="D381" s="17">
        <f>'Index CPR'!D381</f>
        <v>0</v>
      </c>
      <c r="E381" s="17">
        <f>'Index CPR'!E381</f>
        <v>0</v>
      </c>
      <c r="F381" s="17">
        <f>'Index CPR'!F381</f>
        <v>0</v>
      </c>
      <c r="G381">
        <f t="shared" si="691"/>
        <v>0</v>
      </c>
      <c r="H381">
        <f t="shared" si="692"/>
        <v>0</v>
      </c>
      <c r="I381">
        <f t="shared" si="693"/>
        <v>0</v>
      </c>
      <c r="J381">
        <f t="shared" si="694"/>
        <v>0</v>
      </c>
      <c r="K381">
        <f t="shared" si="695"/>
        <v>0</v>
      </c>
      <c r="L381">
        <f t="shared" si="696"/>
        <v>0</v>
      </c>
      <c r="M381" s="2">
        <f t="shared" si="697"/>
        <v>0</v>
      </c>
      <c r="N381">
        <f>'Index CPR'!N381</f>
        <v>0</v>
      </c>
      <c r="O381">
        <f>'Index CPR'!O381</f>
        <v>0</v>
      </c>
      <c r="P381">
        <f>'Index CPR'!P381</f>
        <v>0</v>
      </c>
      <c r="Q381">
        <f>'Index CPR'!Q381</f>
        <v>0</v>
      </c>
      <c r="R381">
        <f t="shared" si="698"/>
        <v>0</v>
      </c>
      <c r="S381">
        <f t="shared" si="699"/>
        <v>0</v>
      </c>
      <c r="T381">
        <f t="shared" si="700"/>
        <v>0</v>
      </c>
      <c r="U381">
        <f t="shared" si="701"/>
        <v>0</v>
      </c>
      <c r="V381">
        <f t="shared" si="702"/>
        <v>0</v>
      </c>
      <c r="W381">
        <f t="shared" si="703"/>
        <v>0</v>
      </c>
      <c r="X381" s="2">
        <f t="shared" si="704"/>
        <v>0</v>
      </c>
    </row>
    <row r="382" spans="1:24" x14ac:dyDescent="0.3">
      <c r="A382" s="39">
        <v>43804</v>
      </c>
      <c r="B382" s="10" t="s">
        <v>30</v>
      </c>
      <c r="C382">
        <f>'Index CPR'!C382</f>
        <v>0</v>
      </c>
      <c r="D382" s="17">
        <f>'Index CPR'!D382</f>
        <v>0</v>
      </c>
      <c r="E382" s="17">
        <f>'Index CPR'!E382</f>
        <v>0</v>
      </c>
      <c r="F382" s="17">
        <f>'Index CPR'!F382</f>
        <v>0</v>
      </c>
      <c r="G382">
        <f t="shared" si="691"/>
        <v>0</v>
      </c>
      <c r="H382">
        <f t="shared" si="692"/>
        <v>0</v>
      </c>
      <c r="I382">
        <f t="shared" si="693"/>
        <v>0</v>
      </c>
      <c r="J382">
        <f t="shared" si="694"/>
        <v>0</v>
      </c>
      <c r="K382">
        <f t="shared" si="695"/>
        <v>0</v>
      </c>
      <c r="L382">
        <f t="shared" si="696"/>
        <v>0</v>
      </c>
      <c r="M382" s="2">
        <f t="shared" si="697"/>
        <v>0</v>
      </c>
      <c r="N382">
        <f>'Index CPR'!N382</f>
        <v>0</v>
      </c>
      <c r="O382">
        <f>'Index CPR'!O382</f>
        <v>0</v>
      </c>
      <c r="P382">
        <f>'Index CPR'!P382</f>
        <v>0</v>
      </c>
      <c r="Q382">
        <f>'Index CPR'!Q382</f>
        <v>0</v>
      </c>
      <c r="R382">
        <f t="shared" si="698"/>
        <v>0</v>
      </c>
      <c r="S382">
        <f t="shared" si="699"/>
        <v>0</v>
      </c>
      <c r="T382">
        <f t="shared" si="700"/>
        <v>0</v>
      </c>
      <c r="U382">
        <f t="shared" si="701"/>
        <v>0</v>
      </c>
      <c r="V382">
        <f t="shared" si="702"/>
        <v>0</v>
      </c>
      <c r="W382">
        <f t="shared" si="703"/>
        <v>0</v>
      </c>
      <c r="X382" s="2">
        <f t="shared" si="704"/>
        <v>0</v>
      </c>
    </row>
    <row r="383" spans="1:24" x14ac:dyDescent="0.3">
      <c r="A383" s="39">
        <v>43805</v>
      </c>
      <c r="B383" s="10" t="s">
        <v>26</v>
      </c>
      <c r="C383">
        <f>'Index CPR'!C383</f>
        <v>0</v>
      </c>
      <c r="D383" s="17">
        <f>'Index CPR'!D383</f>
        <v>0</v>
      </c>
      <c r="E383" s="17">
        <f>'Index CPR'!E383</f>
        <v>0</v>
      </c>
      <c r="F383" s="17">
        <f>'Index CPR'!F383</f>
        <v>0</v>
      </c>
      <c r="G383">
        <f t="shared" si="691"/>
        <v>0</v>
      </c>
      <c r="H383">
        <f t="shared" si="692"/>
        <v>0</v>
      </c>
      <c r="I383">
        <f t="shared" si="693"/>
        <v>0</v>
      </c>
      <c r="J383">
        <f t="shared" si="694"/>
        <v>0</v>
      </c>
      <c r="K383">
        <f t="shared" si="695"/>
        <v>0</v>
      </c>
      <c r="L383">
        <f t="shared" si="696"/>
        <v>0</v>
      </c>
      <c r="M383" s="2">
        <f t="shared" si="697"/>
        <v>0</v>
      </c>
      <c r="N383">
        <f>'Index CPR'!N383</f>
        <v>0</v>
      </c>
      <c r="O383">
        <f>'Index CPR'!O383</f>
        <v>0</v>
      </c>
      <c r="P383">
        <f>'Index CPR'!P383</f>
        <v>0</v>
      </c>
      <c r="Q383">
        <f>'Index CPR'!Q383</f>
        <v>0</v>
      </c>
      <c r="R383">
        <f t="shared" si="698"/>
        <v>0</v>
      </c>
      <c r="S383">
        <f t="shared" si="699"/>
        <v>0</v>
      </c>
      <c r="T383">
        <f t="shared" si="700"/>
        <v>0</v>
      </c>
      <c r="U383">
        <f t="shared" si="701"/>
        <v>0</v>
      </c>
      <c r="V383">
        <f t="shared" si="702"/>
        <v>0</v>
      </c>
      <c r="W383">
        <f t="shared" si="703"/>
        <v>0</v>
      </c>
      <c r="X383" s="2">
        <f t="shared" si="704"/>
        <v>0</v>
      </c>
    </row>
    <row r="384" spans="1:24" x14ac:dyDescent="0.3">
      <c r="A384" s="39">
        <v>43808</v>
      </c>
      <c r="B384" s="10" t="s">
        <v>27</v>
      </c>
      <c r="C384">
        <f>'Index CPR'!C384</f>
        <v>0</v>
      </c>
      <c r="D384" s="17">
        <f>'Index CPR'!D384</f>
        <v>0</v>
      </c>
      <c r="E384" s="17">
        <f>'Index CPR'!E384</f>
        <v>0</v>
      </c>
      <c r="F384" s="17">
        <f>'Index CPR'!F384</f>
        <v>0</v>
      </c>
      <c r="G384">
        <f t="shared" si="691"/>
        <v>0</v>
      </c>
      <c r="H384">
        <f t="shared" si="692"/>
        <v>0</v>
      </c>
      <c r="I384">
        <f t="shared" si="693"/>
        <v>0</v>
      </c>
      <c r="J384">
        <f t="shared" si="694"/>
        <v>0</v>
      </c>
      <c r="K384">
        <f t="shared" si="695"/>
        <v>0</v>
      </c>
      <c r="L384">
        <f t="shared" si="696"/>
        <v>0</v>
      </c>
      <c r="M384" s="2">
        <f t="shared" si="697"/>
        <v>0</v>
      </c>
      <c r="N384">
        <f>'Index CPR'!N384</f>
        <v>0</v>
      </c>
      <c r="O384">
        <f>'Index CPR'!O384</f>
        <v>0</v>
      </c>
      <c r="P384">
        <f>'Index CPR'!P384</f>
        <v>0</v>
      </c>
      <c r="Q384">
        <f>'Index CPR'!Q384</f>
        <v>0</v>
      </c>
      <c r="R384">
        <f t="shared" si="698"/>
        <v>0</v>
      </c>
      <c r="S384">
        <f t="shared" si="699"/>
        <v>0</v>
      </c>
      <c r="T384">
        <f t="shared" si="700"/>
        <v>0</v>
      </c>
      <c r="U384">
        <f t="shared" si="701"/>
        <v>0</v>
      </c>
      <c r="V384">
        <f t="shared" si="702"/>
        <v>0</v>
      </c>
      <c r="W384">
        <f t="shared" si="703"/>
        <v>0</v>
      </c>
      <c r="X384" s="2">
        <f t="shared" si="704"/>
        <v>0</v>
      </c>
    </row>
    <row r="385" spans="1:24" x14ac:dyDescent="0.3">
      <c r="A385" s="39">
        <v>43809</v>
      </c>
      <c r="B385" s="10" t="s">
        <v>28</v>
      </c>
      <c r="C385">
        <f>'Index CPR'!C385</f>
        <v>0</v>
      </c>
      <c r="D385" s="17">
        <f>'Index CPR'!D385</f>
        <v>0</v>
      </c>
      <c r="E385" s="17">
        <f>'Index CPR'!E385</f>
        <v>0</v>
      </c>
      <c r="F385" s="17">
        <f>'Index CPR'!F385</f>
        <v>0</v>
      </c>
      <c r="G385">
        <f t="shared" si="691"/>
        <v>0</v>
      </c>
      <c r="H385">
        <f t="shared" si="692"/>
        <v>0</v>
      </c>
      <c r="I385">
        <f t="shared" si="693"/>
        <v>0</v>
      </c>
      <c r="J385">
        <f t="shared" si="694"/>
        <v>0</v>
      </c>
      <c r="K385">
        <f t="shared" si="695"/>
        <v>0</v>
      </c>
      <c r="L385">
        <f t="shared" si="696"/>
        <v>0</v>
      </c>
      <c r="M385" s="2">
        <f t="shared" si="697"/>
        <v>0</v>
      </c>
      <c r="N385">
        <f>'Index CPR'!N385</f>
        <v>0</v>
      </c>
      <c r="O385">
        <f>'Index CPR'!O385</f>
        <v>0</v>
      </c>
      <c r="P385">
        <f>'Index CPR'!P385</f>
        <v>0</v>
      </c>
      <c r="Q385">
        <f>'Index CPR'!Q385</f>
        <v>0</v>
      </c>
      <c r="R385">
        <f t="shared" si="698"/>
        <v>0</v>
      </c>
      <c r="S385">
        <f t="shared" si="699"/>
        <v>0</v>
      </c>
      <c r="T385">
        <f t="shared" si="700"/>
        <v>0</v>
      </c>
      <c r="U385">
        <f t="shared" si="701"/>
        <v>0</v>
      </c>
      <c r="V385">
        <f t="shared" si="702"/>
        <v>0</v>
      </c>
      <c r="W385">
        <f t="shared" si="703"/>
        <v>0</v>
      </c>
      <c r="X385" s="2">
        <f t="shared" si="704"/>
        <v>0</v>
      </c>
    </row>
    <row r="386" spans="1:24" x14ac:dyDescent="0.3">
      <c r="A386" s="39">
        <v>43810</v>
      </c>
      <c r="B386" s="10" t="s">
        <v>29</v>
      </c>
      <c r="C386">
        <f>'Index CPR'!C386</f>
        <v>0</v>
      </c>
      <c r="D386" s="17">
        <f>'Index CPR'!D386</f>
        <v>0</v>
      </c>
      <c r="E386" s="17">
        <f>'Index CPR'!E386</f>
        <v>0</v>
      </c>
      <c r="F386" s="17">
        <f>'Index CPR'!F386</f>
        <v>0</v>
      </c>
      <c r="G386">
        <f t="shared" si="691"/>
        <v>0</v>
      </c>
      <c r="H386">
        <f t="shared" si="692"/>
        <v>0</v>
      </c>
      <c r="I386">
        <f t="shared" si="693"/>
        <v>0</v>
      </c>
      <c r="J386">
        <f t="shared" si="694"/>
        <v>0</v>
      </c>
      <c r="K386">
        <f t="shared" si="695"/>
        <v>0</v>
      </c>
      <c r="L386">
        <f t="shared" si="696"/>
        <v>0</v>
      </c>
      <c r="M386" s="2">
        <f t="shared" si="697"/>
        <v>0</v>
      </c>
      <c r="N386">
        <f>'Index CPR'!N386</f>
        <v>0</v>
      </c>
      <c r="O386">
        <f>'Index CPR'!O386</f>
        <v>0</v>
      </c>
      <c r="P386">
        <f>'Index CPR'!P386</f>
        <v>0</v>
      </c>
      <c r="Q386">
        <f>'Index CPR'!Q386</f>
        <v>0</v>
      </c>
      <c r="R386">
        <f t="shared" si="698"/>
        <v>0</v>
      </c>
      <c r="S386">
        <f t="shared" si="699"/>
        <v>0</v>
      </c>
      <c r="T386">
        <f t="shared" si="700"/>
        <v>0</v>
      </c>
      <c r="U386">
        <f t="shared" si="701"/>
        <v>0</v>
      </c>
      <c r="V386">
        <f t="shared" si="702"/>
        <v>0</v>
      </c>
      <c r="W386">
        <f t="shared" si="703"/>
        <v>0</v>
      </c>
      <c r="X386" s="2">
        <f t="shared" si="704"/>
        <v>0</v>
      </c>
    </row>
    <row r="387" spans="1:24" x14ac:dyDescent="0.3">
      <c r="A387" s="39">
        <v>43811</v>
      </c>
      <c r="B387" s="10" t="s">
        <v>30</v>
      </c>
      <c r="C387">
        <f>'Index CPR'!C387</f>
        <v>0</v>
      </c>
      <c r="D387" s="17">
        <f>'Index CPR'!D387</f>
        <v>0</v>
      </c>
      <c r="E387" s="17">
        <f>'Index CPR'!E387</f>
        <v>0</v>
      </c>
      <c r="F387" s="17">
        <f>'Index CPR'!F387</f>
        <v>0</v>
      </c>
      <c r="G387">
        <f t="shared" si="691"/>
        <v>0</v>
      </c>
      <c r="H387">
        <f t="shared" si="692"/>
        <v>0</v>
      </c>
      <c r="I387">
        <f t="shared" si="693"/>
        <v>0</v>
      </c>
      <c r="J387">
        <f t="shared" si="694"/>
        <v>0</v>
      </c>
      <c r="K387">
        <f t="shared" si="695"/>
        <v>0</v>
      </c>
      <c r="L387">
        <f t="shared" si="696"/>
        <v>0</v>
      </c>
      <c r="M387" s="2">
        <f t="shared" si="697"/>
        <v>0</v>
      </c>
      <c r="N387">
        <f>'Index CPR'!N387</f>
        <v>0</v>
      </c>
      <c r="O387">
        <f>'Index CPR'!O387</f>
        <v>0</v>
      </c>
      <c r="P387">
        <f>'Index CPR'!P387</f>
        <v>0</v>
      </c>
      <c r="Q387">
        <f>'Index CPR'!Q387</f>
        <v>0</v>
      </c>
      <c r="R387">
        <f t="shared" si="698"/>
        <v>0</v>
      </c>
      <c r="S387">
        <f t="shared" si="699"/>
        <v>0</v>
      </c>
      <c r="T387">
        <f t="shared" si="700"/>
        <v>0</v>
      </c>
      <c r="U387">
        <f t="shared" si="701"/>
        <v>0</v>
      </c>
      <c r="V387">
        <f t="shared" si="702"/>
        <v>0</v>
      </c>
      <c r="W387">
        <f t="shared" si="703"/>
        <v>0</v>
      </c>
      <c r="X387" s="2">
        <f t="shared" si="704"/>
        <v>0</v>
      </c>
    </row>
    <row r="388" spans="1:24" x14ac:dyDescent="0.3">
      <c r="A388" s="39">
        <v>43812</v>
      </c>
      <c r="B388" s="10" t="s">
        <v>26</v>
      </c>
      <c r="C388">
        <f>'Index CPR'!C388</f>
        <v>0</v>
      </c>
      <c r="D388" s="17">
        <f>'Index CPR'!D388</f>
        <v>0</v>
      </c>
      <c r="E388" s="17">
        <f>'Index CPR'!E388</f>
        <v>0</v>
      </c>
      <c r="F388" s="17">
        <f>'Index CPR'!F388</f>
        <v>0</v>
      </c>
      <c r="G388">
        <f t="shared" si="691"/>
        <v>0</v>
      </c>
      <c r="H388">
        <f t="shared" si="692"/>
        <v>0</v>
      </c>
      <c r="I388">
        <f t="shared" si="693"/>
        <v>0</v>
      </c>
      <c r="J388">
        <f t="shared" si="694"/>
        <v>0</v>
      </c>
      <c r="K388">
        <f t="shared" si="695"/>
        <v>0</v>
      </c>
      <c r="L388">
        <f t="shared" si="696"/>
        <v>0</v>
      </c>
      <c r="M388" s="2">
        <f t="shared" si="697"/>
        <v>0</v>
      </c>
      <c r="N388">
        <f>'Index CPR'!N388</f>
        <v>0</v>
      </c>
      <c r="O388">
        <f>'Index CPR'!O388</f>
        <v>0</v>
      </c>
      <c r="P388">
        <f>'Index CPR'!P388</f>
        <v>0</v>
      </c>
      <c r="Q388">
        <f>'Index CPR'!Q388</f>
        <v>0</v>
      </c>
      <c r="R388">
        <f t="shared" si="698"/>
        <v>0</v>
      </c>
      <c r="S388">
        <f t="shared" si="699"/>
        <v>0</v>
      </c>
      <c r="T388">
        <f t="shared" si="700"/>
        <v>0</v>
      </c>
      <c r="U388">
        <f t="shared" si="701"/>
        <v>0</v>
      </c>
      <c r="V388">
        <f t="shared" si="702"/>
        <v>0</v>
      </c>
      <c r="W388">
        <f t="shared" si="703"/>
        <v>0</v>
      </c>
      <c r="X388" s="2">
        <f t="shared" si="704"/>
        <v>0</v>
      </c>
    </row>
    <row r="389" spans="1:24" x14ac:dyDescent="0.3">
      <c r="A389" s="39">
        <v>43815</v>
      </c>
      <c r="B389" s="10" t="s">
        <v>27</v>
      </c>
      <c r="C389">
        <f>'Index CPR'!C389</f>
        <v>0</v>
      </c>
      <c r="D389" s="17">
        <f>'Index CPR'!D389</f>
        <v>0</v>
      </c>
      <c r="E389" s="17">
        <f>'Index CPR'!E389</f>
        <v>0</v>
      </c>
      <c r="F389" s="17">
        <f>'Index CPR'!F389</f>
        <v>0</v>
      </c>
      <c r="G389">
        <f t="shared" si="691"/>
        <v>0</v>
      </c>
      <c r="H389">
        <f t="shared" si="692"/>
        <v>0</v>
      </c>
      <c r="I389">
        <f t="shared" si="693"/>
        <v>0</v>
      </c>
      <c r="J389">
        <f t="shared" si="694"/>
        <v>0</v>
      </c>
      <c r="K389">
        <f t="shared" si="695"/>
        <v>0</v>
      </c>
      <c r="L389">
        <f t="shared" si="696"/>
        <v>0</v>
      </c>
      <c r="M389" s="2">
        <f t="shared" si="697"/>
        <v>0</v>
      </c>
      <c r="N389">
        <f>'Index CPR'!N389</f>
        <v>0</v>
      </c>
      <c r="O389">
        <f>'Index CPR'!O389</f>
        <v>0</v>
      </c>
      <c r="P389">
        <f>'Index CPR'!P389</f>
        <v>0</v>
      </c>
      <c r="Q389">
        <f>'Index CPR'!Q389</f>
        <v>0</v>
      </c>
      <c r="R389">
        <f t="shared" si="698"/>
        <v>0</v>
      </c>
      <c r="S389">
        <f t="shared" si="699"/>
        <v>0</v>
      </c>
      <c r="T389">
        <f t="shared" si="700"/>
        <v>0</v>
      </c>
      <c r="U389">
        <f t="shared" si="701"/>
        <v>0</v>
      </c>
      <c r="V389">
        <f t="shared" si="702"/>
        <v>0</v>
      </c>
      <c r="W389">
        <f t="shared" si="703"/>
        <v>0</v>
      </c>
      <c r="X389" s="2">
        <f t="shared" si="704"/>
        <v>0</v>
      </c>
    </row>
    <row r="390" spans="1:24" x14ac:dyDescent="0.3">
      <c r="A390" s="39">
        <v>43816</v>
      </c>
      <c r="B390" s="10" t="s">
        <v>28</v>
      </c>
      <c r="C390">
        <f>'Index CPR'!C390</f>
        <v>0</v>
      </c>
      <c r="D390" s="17">
        <f>'Index CPR'!D390</f>
        <v>0</v>
      </c>
      <c r="E390" s="17">
        <f>'Index CPR'!E390</f>
        <v>0</v>
      </c>
      <c r="F390" s="17">
        <f>'Index CPR'!F390</f>
        <v>0</v>
      </c>
      <c r="G390">
        <f t="shared" si="691"/>
        <v>0</v>
      </c>
      <c r="H390">
        <f t="shared" si="692"/>
        <v>0</v>
      </c>
      <c r="I390">
        <f t="shared" si="693"/>
        <v>0</v>
      </c>
      <c r="J390">
        <f t="shared" si="694"/>
        <v>0</v>
      </c>
      <c r="K390">
        <f t="shared" si="695"/>
        <v>0</v>
      </c>
      <c r="L390">
        <f t="shared" si="696"/>
        <v>0</v>
      </c>
      <c r="M390" s="2">
        <f t="shared" si="697"/>
        <v>0</v>
      </c>
      <c r="N390">
        <f>'Index CPR'!N390</f>
        <v>0</v>
      </c>
      <c r="O390">
        <f>'Index CPR'!O390</f>
        <v>0</v>
      </c>
      <c r="P390">
        <f>'Index CPR'!P390</f>
        <v>0</v>
      </c>
      <c r="Q390">
        <f>'Index CPR'!Q390</f>
        <v>0</v>
      </c>
      <c r="R390">
        <f t="shared" si="698"/>
        <v>0</v>
      </c>
      <c r="S390">
        <f t="shared" si="699"/>
        <v>0</v>
      </c>
      <c r="T390">
        <f t="shared" si="700"/>
        <v>0</v>
      </c>
      <c r="U390">
        <f t="shared" si="701"/>
        <v>0</v>
      </c>
      <c r="V390">
        <f t="shared" si="702"/>
        <v>0</v>
      </c>
      <c r="W390">
        <f t="shared" si="703"/>
        <v>0</v>
      </c>
      <c r="X390" s="2">
        <f t="shared" si="704"/>
        <v>0</v>
      </c>
    </row>
    <row r="391" spans="1:24" x14ac:dyDescent="0.3">
      <c r="A391" s="39">
        <v>43817</v>
      </c>
      <c r="B391" s="10" t="s">
        <v>29</v>
      </c>
      <c r="C391">
        <f>'Index CPR'!C391</f>
        <v>0</v>
      </c>
      <c r="D391" s="17">
        <f>'Index CPR'!D391</f>
        <v>0</v>
      </c>
      <c r="E391" s="17">
        <f>'Index CPR'!E391</f>
        <v>0</v>
      </c>
      <c r="F391" s="17">
        <f>'Index CPR'!F391</f>
        <v>0</v>
      </c>
      <c r="G391">
        <f t="shared" si="691"/>
        <v>0</v>
      </c>
      <c r="H391">
        <f t="shared" si="692"/>
        <v>0</v>
      </c>
      <c r="I391">
        <f t="shared" si="693"/>
        <v>0</v>
      </c>
      <c r="J391">
        <f t="shared" si="694"/>
        <v>0</v>
      </c>
      <c r="K391">
        <f t="shared" si="695"/>
        <v>0</v>
      </c>
      <c r="L391">
        <f t="shared" si="696"/>
        <v>0</v>
      </c>
      <c r="M391" s="2">
        <f t="shared" si="697"/>
        <v>0</v>
      </c>
      <c r="N391">
        <f>'Index CPR'!N391</f>
        <v>0</v>
      </c>
      <c r="O391">
        <f>'Index CPR'!O391</f>
        <v>0</v>
      </c>
      <c r="P391">
        <f>'Index CPR'!P391</f>
        <v>0</v>
      </c>
      <c r="Q391">
        <f>'Index CPR'!Q391</f>
        <v>0</v>
      </c>
      <c r="R391">
        <f t="shared" si="698"/>
        <v>0</v>
      </c>
      <c r="S391">
        <f t="shared" si="699"/>
        <v>0</v>
      </c>
      <c r="T391">
        <f t="shared" si="700"/>
        <v>0</v>
      </c>
      <c r="U391">
        <f t="shared" si="701"/>
        <v>0</v>
      </c>
      <c r="V391">
        <f t="shared" si="702"/>
        <v>0</v>
      </c>
      <c r="W391">
        <f t="shared" si="703"/>
        <v>0</v>
      </c>
      <c r="X391" s="2">
        <f t="shared" si="704"/>
        <v>0</v>
      </c>
    </row>
    <row r="392" spans="1:24" x14ac:dyDescent="0.3">
      <c r="A392" s="39">
        <v>43818</v>
      </c>
      <c r="B392" s="10" t="s">
        <v>30</v>
      </c>
      <c r="C392">
        <f>'Index CPR'!C392</f>
        <v>0</v>
      </c>
      <c r="D392" s="17">
        <f>'Index CPR'!D392</f>
        <v>0</v>
      </c>
      <c r="E392" s="17">
        <f>'Index CPR'!E392</f>
        <v>0</v>
      </c>
      <c r="F392" s="17">
        <f>'Index CPR'!F392</f>
        <v>0</v>
      </c>
      <c r="G392">
        <f t="shared" si="691"/>
        <v>0</v>
      </c>
      <c r="H392">
        <f t="shared" si="692"/>
        <v>0</v>
      </c>
      <c r="I392">
        <f t="shared" si="693"/>
        <v>0</v>
      </c>
      <c r="J392">
        <f t="shared" si="694"/>
        <v>0</v>
      </c>
      <c r="K392">
        <f t="shared" si="695"/>
        <v>0</v>
      </c>
      <c r="L392">
        <f t="shared" si="696"/>
        <v>0</v>
      </c>
      <c r="M392" s="2">
        <f t="shared" si="697"/>
        <v>0</v>
      </c>
      <c r="N392">
        <f>'Index CPR'!N392</f>
        <v>0</v>
      </c>
      <c r="O392">
        <f>'Index CPR'!O392</f>
        <v>0</v>
      </c>
      <c r="P392">
        <f>'Index CPR'!P392</f>
        <v>0</v>
      </c>
      <c r="Q392">
        <f>'Index CPR'!Q392</f>
        <v>0</v>
      </c>
      <c r="R392">
        <f t="shared" si="698"/>
        <v>0</v>
      </c>
      <c r="S392">
        <f t="shared" si="699"/>
        <v>0</v>
      </c>
      <c r="T392">
        <f t="shared" si="700"/>
        <v>0</v>
      </c>
      <c r="U392">
        <f t="shared" si="701"/>
        <v>0</v>
      </c>
      <c r="V392">
        <f t="shared" si="702"/>
        <v>0</v>
      </c>
      <c r="W392">
        <f t="shared" si="703"/>
        <v>0</v>
      </c>
      <c r="X392" s="2">
        <f t="shared" si="704"/>
        <v>0</v>
      </c>
    </row>
    <row r="393" spans="1:24" x14ac:dyDescent="0.3">
      <c r="A393" s="39">
        <v>43819</v>
      </c>
      <c r="B393" s="10" t="s">
        <v>26</v>
      </c>
      <c r="C393">
        <f>'Index CPR'!C393</f>
        <v>0</v>
      </c>
      <c r="D393" s="17">
        <f>'Index CPR'!D393</f>
        <v>0</v>
      </c>
      <c r="E393" s="17">
        <f>'Index CPR'!E393</f>
        <v>0</v>
      </c>
      <c r="F393" s="17">
        <f>'Index CPR'!F393</f>
        <v>0</v>
      </c>
      <c r="G393">
        <f t="shared" si="691"/>
        <v>0</v>
      </c>
      <c r="H393">
        <f t="shared" si="692"/>
        <v>0</v>
      </c>
      <c r="I393">
        <f t="shared" si="693"/>
        <v>0</v>
      </c>
      <c r="J393">
        <f t="shared" si="694"/>
        <v>0</v>
      </c>
      <c r="K393">
        <f t="shared" si="695"/>
        <v>0</v>
      </c>
      <c r="L393">
        <f t="shared" si="696"/>
        <v>0</v>
      </c>
      <c r="M393" s="2">
        <f t="shared" si="697"/>
        <v>0</v>
      </c>
      <c r="N393">
        <f>'Index CPR'!N393</f>
        <v>0</v>
      </c>
      <c r="O393">
        <f>'Index CPR'!O393</f>
        <v>0</v>
      </c>
      <c r="P393">
        <f>'Index CPR'!P393</f>
        <v>0</v>
      </c>
      <c r="Q393">
        <f>'Index CPR'!Q393</f>
        <v>0</v>
      </c>
      <c r="R393">
        <f t="shared" si="698"/>
        <v>0</v>
      </c>
      <c r="S393">
        <f t="shared" si="699"/>
        <v>0</v>
      </c>
      <c r="T393">
        <f t="shared" si="700"/>
        <v>0</v>
      </c>
      <c r="U393">
        <f t="shared" si="701"/>
        <v>0</v>
      </c>
      <c r="V393">
        <f t="shared" si="702"/>
        <v>0</v>
      </c>
      <c r="W393">
        <f t="shared" si="703"/>
        <v>0</v>
      </c>
      <c r="X393" s="2">
        <f t="shared" si="704"/>
        <v>0</v>
      </c>
    </row>
    <row r="394" spans="1:24" x14ac:dyDescent="0.3">
      <c r="A394" s="39">
        <v>43822</v>
      </c>
      <c r="B394" s="10" t="s">
        <v>27</v>
      </c>
      <c r="C394">
        <f>'Index CPR'!C394</f>
        <v>0</v>
      </c>
      <c r="D394" s="17">
        <f>'Index CPR'!D394</f>
        <v>0</v>
      </c>
      <c r="E394" s="17">
        <f>'Index CPR'!E394</f>
        <v>0</v>
      </c>
      <c r="F394" s="17">
        <f>'Index CPR'!F394</f>
        <v>0</v>
      </c>
      <c r="G394">
        <f t="shared" si="691"/>
        <v>0</v>
      </c>
      <c r="H394">
        <f t="shared" si="692"/>
        <v>0</v>
      </c>
      <c r="I394">
        <f t="shared" si="693"/>
        <v>0</v>
      </c>
      <c r="J394">
        <f t="shared" si="694"/>
        <v>0</v>
      </c>
      <c r="K394">
        <f t="shared" si="695"/>
        <v>0</v>
      </c>
      <c r="L394">
        <f t="shared" si="696"/>
        <v>0</v>
      </c>
      <c r="M394" s="2">
        <f t="shared" si="697"/>
        <v>0</v>
      </c>
      <c r="N394">
        <f>'Index CPR'!N394</f>
        <v>0</v>
      </c>
      <c r="O394">
        <f>'Index CPR'!O394</f>
        <v>0</v>
      </c>
      <c r="P394">
        <f>'Index CPR'!P394</f>
        <v>0</v>
      </c>
      <c r="Q394">
        <f>'Index CPR'!Q394</f>
        <v>0</v>
      </c>
      <c r="R394">
        <f t="shared" si="698"/>
        <v>0</v>
      </c>
      <c r="S394">
        <f t="shared" si="699"/>
        <v>0</v>
      </c>
      <c r="T394">
        <f t="shared" si="700"/>
        <v>0</v>
      </c>
      <c r="U394">
        <f t="shared" si="701"/>
        <v>0</v>
      </c>
      <c r="V394">
        <f t="shared" si="702"/>
        <v>0</v>
      </c>
      <c r="W394">
        <f t="shared" si="703"/>
        <v>0</v>
      </c>
      <c r="X394" s="2">
        <f t="shared" si="704"/>
        <v>0</v>
      </c>
    </row>
    <row r="395" spans="1:24" x14ac:dyDescent="0.3">
      <c r="A395" s="39">
        <v>43823</v>
      </c>
      <c r="B395" s="10" t="s">
        <v>28</v>
      </c>
      <c r="C395">
        <f>'Index CPR'!C395</f>
        <v>0</v>
      </c>
      <c r="D395" s="17">
        <f>'Index CPR'!D395</f>
        <v>0</v>
      </c>
      <c r="E395" s="17">
        <f>'Index CPR'!E395</f>
        <v>0</v>
      </c>
      <c r="F395" s="17">
        <f>'Index CPR'!F395</f>
        <v>0</v>
      </c>
      <c r="G395">
        <f t="shared" si="691"/>
        <v>0</v>
      </c>
      <c r="H395">
        <f t="shared" si="692"/>
        <v>0</v>
      </c>
      <c r="I395">
        <f t="shared" si="693"/>
        <v>0</v>
      </c>
      <c r="J395">
        <f t="shared" si="694"/>
        <v>0</v>
      </c>
      <c r="K395">
        <f t="shared" si="695"/>
        <v>0</v>
      </c>
      <c r="L395">
        <f t="shared" si="696"/>
        <v>0</v>
      </c>
      <c r="M395" s="2">
        <f t="shared" si="697"/>
        <v>0</v>
      </c>
      <c r="N395">
        <f>'Index CPR'!N395</f>
        <v>0</v>
      </c>
      <c r="O395">
        <f>'Index CPR'!O395</f>
        <v>0</v>
      </c>
      <c r="P395">
        <f>'Index CPR'!P395</f>
        <v>0</v>
      </c>
      <c r="Q395">
        <f>'Index CPR'!Q395</f>
        <v>0</v>
      </c>
      <c r="R395">
        <f t="shared" si="698"/>
        <v>0</v>
      </c>
      <c r="S395">
        <f t="shared" si="699"/>
        <v>0</v>
      </c>
      <c r="T395">
        <f t="shared" si="700"/>
        <v>0</v>
      </c>
      <c r="U395">
        <f t="shared" si="701"/>
        <v>0</v>
      </c>
      <c r="V395">
        <f t="shared" si="702"/>
        <v>0</v>
      </c>
      <c r="W395">
        <f t="shared" si="703"/>
        <v>0</v>
      </c>
      <c r="X395" s="2">
        <f t="shared" si="704"/>
        <v>0</v>
      </c>
    </row>
    <row r="396" spans="1:24" x14ac:dyDescent="0.3">
      <c r="A396" s="39">
        <v>43825</v>
      </c>
      <c r="B396" s="10" t="s">
        <v>30</v>
      </c>
      <c r="C396">
        <f>'Index CPR'!C396</f>
        <v>0</v>
      </c>
      <c r="D396" s="17">
        <f>'Index CPR'!D396</f>
        <v>0</v>
      </c>
      <c r="E396" s="17">
        <f>'Index CPR'!E396</f>
        <v>0</v>
      </c>
      <c r="F396" s="17">
        <f>'Index CPR'!F396</f>
        <v>0</v>
      </c>
      <c r="G396">
        <f t="shared" si="691"/>
        <v>0</v>
      </c>
      <c r="H396">
        <f t="shared" si="692"/>
        <v>0</v>
      </c>
      <c r="I396">
        <f t="shared" si="693"/>
        <v>0</v>
      </c>
      <c r="J396">
        <f t="shared" si="694"/>
        <v>0</v>
      </c>
      <c r="K396">
        <f t="shared" si="695"/>
        <v>0</v>
      </c>
      <c r="L396">
        <f t="shared" si="696"/>
        <v>0</v>
      </c>
      <c r="M396" s="2">
        <f t="shared" si="697"/>
        <v>0</v>
      </c>
      <c r="N396">
        <f>'Index CPR'!N396</f>
        <v>0</v>
      </c>
      <c r="O396">
        <f>'Index CPR'!O396</f>
        <v>0</v>
      </c>
      <c r="P396">
        <f>'Index CPR'!P396</f>
        <v>0</v>
      </c>
      <c r="Q396">
        <f>'Index CPR'!Q396</f>
        <v>0</v>
      </c>
      <c r="R396">
        <f t="shared" si="698"/>
        <v>0</v>
      </c>
      <c r="S396">
        <f t="shared" si="699"/>
        <v>0</v>
      </c>
      <c r="T396">
        <f t="shared" si="700"/>
        <v>0</v>
      </c>
      <c r="U396">
        <f t="shared" si="701"/>
        <v>0</v>
      </c>
      <c r="V396">
        <f t="shared" si="702"/>
        <v>0</v>
      </c>
      <c r="W396">
        <f t="shared" si="703"/>
        <v>0</v>
      </c>
      <c r="X396" s="2">
        <f t="shared" si="704"/>
        <v>0</v>
      </c>
    </row>
    <row r="397" spans="1:24" x14ac:dyDescent="0.3">
      <c r="A397" s="39">
        <v>43826</v>
      </c>
      <c r="B397" s="10" t="s">
        <v>26</v>
      </c>
      <c r="C397">
        <f>'Index CPR'!C397</f>
        <v>0</v>
      </c>
      <c r="D397" s="17">
        <f>'Index CPR'!D397</f>
        <v>0</v>
      </c>
      <c r="E397" s="17">
        <f>'Index CPR'!E397</f>
        <v>0</v>
      </c>
      <c r="F397" s="17">
        <f>'Index CPR'!F397</f>
        <v>0</v>
      </c>
      <c r="G397">
        <f t="shared" si="691"/>
        <v>0</v>
      </c>
      <c r="H397">
        <f t="shared" si="692"/>
        <v>0</v>
      </c>
      <c r="I397">
        <f t="shared" si="693"/>
        <v>0</v>
      </c>
      <c r="J397">
        <f t="shared" si="694"/>
        <v>0</v>
      </c>
      <c r="K397">
        <f t="shared" si="695"/>
        <v>0</v>
      </c>
      <c r="L397">
        <f t="shared" si="696"/>
        <v>0</v>
      </c>
      <c r="M397" s="2">
        <f t="shared" si="697"/>
        <v>0</v>
      </c>
      <c r="N397">
        <f>'Index CPR'!N397</f>
        <v>0</v>
      </c>
      <c r="O397">
        <f>'Index CPR'!O397</f>
        <v>0</v>
      </c>
      <c r="P397">
        <f>'Index CPR'!P397</f>
        <v>0</v>
      </c>
      <c r="Q397">
        <f>'Index CPR'!Q397</f>
        <v>0</v>
      </c>
      <c r="R397">
        <f t="shared" si="698"/>
        <v>0</v>
      </c>
      <c r="S397">
        <f t="shared" si="699"/>
        <v>0</v>
      </c>
      <c r="T397">
        <f t="shared" si="700"/>
        <v>0</v>
      </c>
      <c r="U397">
        <f t="shared" si="701"/>
        <v>0</v>
      </c>
      <c r="V397">
        <f t="shared" si="702"/>
        <v>0</v>
      </c>
      <c r="W397">
        <f t="shared" si="703"/>
        <v>0</v>
      </c>
      <c r="X397" s="2">
        <f t="shared" si="704"/>
        <v>0</v>
      </c>
    </row>
    <row r="398" spans="1:24" x14ac:dyDescent="0.3">
      <c r="A398" s="39">
        <v>43829</v>
      </c>
      <c r="B398" s="10" t="s">
        <v>27</v>
      </c>
      <c r="C398">
        <f>'Index CPR'!C398</f>
        <v>0</v>
      </c>
      <c r="D398" s="17">
        <f>'Index CPR'!D398</f>
        <v>0</v>
      </c>
      <c r="E398" s="17">
        <f>'Index CPR'!E398</f>
        <v>0</v>
      </c>
      <c r="F398" s="17">
        <f>'Index CPR'!F398</f>
        <v>0</v>
      </c>
      <c r="G398">
        <f t="shared" si="691"/>
        <v>0</v>
      </c>
      <c r="H398">
        <f t="shared" si="692"/>
        <v>0</v>
      </c>
      <c r="I398">
        <f t="shared" si="693"/>
        <v>0</v>
      </c>
      <c r="J398">
        <f t="shared" si="694"/>
        <v>0</v>
      </c>
      <c r="K398">
        <f t="shared" si="695"/>
        <v>0</v>
      </c>
      <c r="L398">
        <f t="shared" si="696"/>
        <v>0</v>
      </c>
      <c r="M398" s="2">
        <f t="shared" si="697"/>
        <v>0</v>
      </c>
      <c r="N398">
        <f>'Index CPR'!N398</f>
        <v>0</v>
      </c>
      <c r="O398">
        <f>'Index CPR'!O398</f>
        <v>0</v>
      </c>
      <c r="P398">
        <f>'Index CPR'!P398</f>
        <v>0</v>
      </c>
      <c r="Q398">
        <f>'Index CPR'!Q398</f>
        <v>0</v>
      </c>
      <c r="R398">
        <f t="shared" si="698"/>
        <v>0</v>
      </c>
      <c r="S398">
        <f t="shared" si="699"/>
        <v>0</v>
      </c>
      <c r="T398">
        <f t="shared" si="700"/>
        <v>0</v>
      </c>
      <c r="U398">
        <f t="shared" si="701"/>
        <v>0</v>
      </c>
      <c r="V398">
        <f t="shared" si="702"/>
        <v>0</v>
      </c>
      <c r="W398">
        <f t="shared" si="703"/>
        <v>0</v>
      </c>
      <c r="X398" s="2">
        <f t="shared" si="704"/>
        <v>0</v>
      </c>
    </row>
    <row r="399" spans="1:24" x14ac:dyDescent="0.3">
      <c r="A399" s="39">
        <v>43830</v>
      </c>
      <c r="B399" s="10" t="s">
        <v>28</v>
      </c>
      <c r="C399">
        <f>'Index CPR'!C399</f>
        <v>0</v>
      </c>
      <c r="D399" s="17">
        <f>'Index CPR'!D399</f>
        <v>0</v>
      </c>
      <c r="E399" s="17">
        <f>'Index CPR'!E399</f>
        <v>0</v>
      </c>
      <c r="F399" s="17">
        <f>'Index CPR'!F399</f>
        <v>0</v>
      </c>
      <c r="G399">
        <f t="shared" si="691"/>
        <v>0</v>
      </c>
      <c r="H399">
        <f t="shared" si="692"/>
        <v>0</v>
      </c>
      <c r="I399">
        <f t="shared" si="693"/>
        <v>0</v>
      </c>
      <c r="J399">
        <f t="shared" si="694"/>
        <v>0</v>
      </c>
      <c r="K399">
        <f t="shared" si="695"/>
        <v>0</v>
      </c>
      <c r="L399">
        <f t="shared" si="696"/>
        <v>0</v>
      </c>
      <c r="M399" s="2">
        <f t="shared" si="697"/>
        <v>0</v>
      </c>
      <c r="N399">
        <f>'Index CPR'!N399</f>
        <v>0</v>
      </c>
      <c r="O399">
        <f>'Index CPR'!O399</f>
        <v>0</v>
      </c>
      <c r="P399">
        <f>'Index CPR'!P399</f>
        <v>0</v>
      </c>
      <c r="Q399">
        <f>'Index CPR'!Q399</f>
        <v>0</v>
      </c>
      <c r="R399">
        <f t="shared" si="698"/>
        <v>0</v>
      </c>
      <c r="S399">
        <f t="shared" si="699"/>
        <v>0</v>
      </c>
      <c r="T399">
        <f t="shared" si="700"/>
        <v>0</v>
      </c>
      <c r="U399">
        <f t="shared" si="701"/>
        <v>0</v>
      </c>
      <c r="V399">
        <f t="shared" si="702"/>
        <v>0</v>
      </c>
      <c r="W399">
        <f t="shared" si="703"/>
        <v>0</v>
      </c>
      <c r="X399" s="2">
        <f t="shared" si="704"/>
        <v>0</v>
      </c>
    </row>
  </sheetData>
  <conditionalFormatting sqref="B71:B75">
    <cfRule type="containsText" dxfId="15" priority="4" operator="containsText" text="Thursday">
      <formula>NOT(ISERROR(SEARCH("Thursday",B71)))</formula>
    </cfRule>
  </conditionalFormatting>
  <conditionalFormatting sqref="B117:B118">
    <cfRule type="containsText" dxfId="14" priority="2" operator="containsText" text="Thursday">
      <formula>NOT(ISERROR(SEARCH("Thursday",B117)))</formula>
    </cfRule>
  </conditionalFormatting>
  <conditionalFormatting sqref="B193:B197">
    <cfRule type="containsText" dxfId="13" priority="1" operator="containsText" text="Thursday">
      <formula>NOT(ISERROR(SEARCH("Thursday",B193)))</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99"/>
  <sheetViews>
    <sheetView workbookViewId="0">
      <pane xSplit="2" ySplit="1" topLeftCell="C280" activePane="bottomRight" state="frozen"/>
      <selection pane="topRight" activeCell="C1" sqref="C1"/>
      <selection pane="bottomLeft" activeCell="A2" sqref="A2"/>
      <selection pane="bottomRight" activeCell="C290" sqref="C290"/>
    </sheetView>
  </sheetViews>
  <sheetFormatPr defaultRowHeight="14.4" x14ac:dyDescent="0.3"/>
  <cols>
    <col min="1" max="1" width="9.88671875" style="40" bestFit="1" customWidth="1"/>
    <col min="2" max="2" width="10.44140625" bestFit="1" customWidth="1"/>
    <col min="13" max="13" width="8.88671875" style="2"/>
    <col min="14" max="14" width="8.88671875" style="34"/>
    <col min="15" max="19" width="8.88671875" style="12"/>
    <col min="20" max="20" width="8.6640625" bestFit="1" customWidth="1"/>
    <col min="21" max="21" width="16.44140625" bestFit="1" customWidth="1"/>
  </cols>
  <sheetData>
    <row r="1" spans="1:21" x14ac:dyDescent="0.3">
      <c r="A1" s="41" t="str">
        <f>'Index CPR'!A1</f>
        <v>Date</v>
      </c>
      <c r="B1" s="26" t="str">
        <f>'Index CPR'!B1</f>
        <v>Day</v>
      </c>
      <c r="C1" s="25" t="str">
        <f>'Index CPR'!C1</f>
        <v>Open</v>
      </c>
      <c r="D1" s="25" t="str">
        <f>'Index CPR'!D1</f>
        <v>High</v>
      </c>
      <c r="E1" s="25" t="str">
        <f>'Index CPR'!E1</f>
        <v>Low</v>
      </c>
      <c r="F1" s="25" t="str">
        <f>'Index CPR'!F1</f>
        <v>Close</v>
      </c>
      <c r="G1" s="20" t="s">
        <v>219</v>
      </c>
      <c r="H1" s="19" t="s">
        <v>220</v>
      </c>
      <c r="I1" s="18" t="s">
        <v>221</v>
      </c>
      <c r="J1" s="21" t="s">
        <v>222</v>
      </c>
      <c r="K1" s="22" t="s">
        <v>223</v>
      </c>
      <c r="L1" s="23" t="s">
        <v>224</v>
      </c>
      <c r="M1" s="24" t="s">
        <v>225</v>
      </c>
      <c r="N1" t="s">
        <v>319</v>
      </c>
      <c r="O1" s="12" t="s">
        <v>317</v>
      </c>
      <c r="P1" s="12" t="s">
        <v>315</v>
      </c>
      <c r="Q1" s="12" t="s">
        <v>316</v>
      </c>
      <c r="R1" s="12" t="s">
        <v>320</v>
      </c>
      <c r="S1" s="30" t="s">
        <v>318</v>
      </c>
      <c r="T1" s="30" t="s">
        <v>381</v>
      </c>
      <c r="U1" s="30" t="s">
        <v>410</v>
      </c>
    </row>
    <row r="2" spans="1:21" x14ac:dyDescent="0.3">
      <c r="A2" s="40">
        <f>'Index Pivots'!A2</f>
        <v>43238</v>
      </c>
      <c r="B2" t="str">
        <f>'Index Pivots'!B2</f>
        <v>Friday</v>
      </c>
      <c r="C2">
        <f>'Index Pivots'!C2</f>
        <v>10671.85</v>
      </c>
      <c r="D2">
        <f>'Index Pivots'!D2</f>
        <v>10674.95</v>
      </c>
      <c r="E2">
        <f>'Index Pivots'!E2</f>
        <v>10589.1</v>
      </c>
      <c r="F2">
        <f>'Index Pivots'!F2</f>
        <v>10596.4</v>
      </c>
      <c r="G2">
        <f>'Index Pivots'!G2</f>
        <v>10479.500000000002</v>
      </c>
      <c r="H2">
        <f>'Index Pivots'!H2</f>
        <v>10534.300000000001</v>
      </c>
      <c r="I2">
        <f>'Index Pivots'!I2</f>
        <v>10565.350000000002</v>
      </c>
      <c r="J2">
        <f>'Index Pivots'!J2</f>
        <v>10620.150000000001</v>
      </c>
      <c r="K2">
        <f>'Index Pivots'!K2</f>
        <v>10651.200000000003</v>
      </c>
      <c r="L2">
        <f>'Index Pivots'!L2</f>
        <v>10706.000000000002</v>
      </c>
      <c r="M2" s="2">
        <f>'Index Pivots'!M2</f>
        <v>10737.050000000003</v>
      </c>
    </row>
    <row r="3" spans="1:21" x14ac:dyDescent="0.3">
      <c r="A3" s="40">
        <f>'Index Pivots'!A3</f>
        <v>43241</v>
      </c>
      <c r="B3" t="str">
        <f>'Index Pivots'!B3</f>
        <v>Monday</v>
      </c>
      <c r="C3">
        <f>'Index Pivots'!C3</f>
        <v>10616.7</v>
      </c>
      <c r="D3">
        <f>'Index Pivots'!D3</f>
        <v>10621.7</v>
      </c>
      <c r="E3">
        <f>'Index Pivots'!E3</f>
        <v>10505.8</v>
      </c>
      <c r="F3">
        <f>'Index Pivots'!F3</f>
        <v>10516.7</v>
      </c>
      <c r="G3">
        <f>'Index Pivots'!G3</f>
        <v>10358.533333333333</v>
      </c>
      <c r="H3">
        <f>'Index Pivots'!H3</f>
        <v>10432.166666666666</v>
      </c>
      <c r="I3">
        <f>'Index Pivots'!I3</f>
        <v>10474.433333333334</v>
      </c>
      <c r="J3">
        <f>'Index Pivots'!J3</f>
        <v>10548.066666666668</v>
      </c>
      <c r="K3">
        <f>'Index Pivots'!K3</f>
        <v>10590.333333333336</v>
      </c>
      <c r="L3">
        <f>'Index Pivots'!L3</f>
        <v>10663.966666666669</v>
      </c>
      <c r="M3" s="2">
        <f>'Index Pivots'!M3</f>
        <v>10706.233333333337</v>
      </c>
      <c r="N3" s="12">
        <f t="shared" ref="N3:N67" si="0">ABS(C3-H2)</f>
        <v>82.399999999999636</v>
      </c>
      <c r="O3" s="12">
        <f>ABS(C3-I2)</f>
        <v>51.349999999998545</v>
      </c>
      <c r="P3" s="12">
        <f>ABS(C3-J2)</f>
        <v>3.4500000000007276</v>
      </c>
      <c r="Q3" s="12">
        <f>ABS(C3-K2)</f>
        <v>34.500000000001819</v>
      </c>
      <c r="R3" s="12">
        <f>ABS(C3-L2)</f>
        <v>89.300000000001091</v>
      </c>
      <c r="S3" s="12">
        <f>MIN(N3:R3)</f>
        <v>3.4500000000007276</v>
      </c>
      <c r="T3" t="s">
        <v>297</v>
      </c>
      <c r="U3" t="str">
        <f t="shared" ref="U3:U66" si="1">IF(ABS(J3-J2)&lt;J3*0.0021,"Today-Tom Close","")</f>
        <v/>
      </c>
    </row>
    <row r="4" spans="1:21" x14ac:dyDescent="0.3">
      <c r="A4" s="40">
        <f>'Index Pivots'!A4</f>
        <v>43242</v>
      </c>
      <c r="B4" t="str">
        <f>'Index Pivots'!B4</f>
        <v>Tuesday</v>
      </c>
      <c r="C4">
        <f>'Index Pivots'!C4</f>
        <v>10518.45</v>
      </c>
      <c r="D4">
        <f>'Index Pivots'!D4</f>
        <v>10558.6</v>
      </c>
      <c r="E4">
        <f>'Index Pivots'!E4</f>
        <v>10490.55</v>
      </c>
      <c r="F4">
        <f>'Index Pivots'!F4</f>
        <v>10536.7</v>
      </c>
      <c r="G4">
        <f>'Index Pivots'!G4</f>
        <v>10430.583333333332</v>
      </c>
      <c r="H4">
        <f>'Index Pivots'!H4</f>
        <v>10460.566666666666</v>
      </c>
      <c r="I4">
        <f>'Index Pivots'!I4</f>
        <v>10498.633333333333</v>
      </c>
      <c r="J4">
        <f>'Index Pivots'!J4</f>
        <v>10528.616666666667</v>
      </c>
      <c r="K4">
        <f>'Index Pivots'!K4</f>
        <v>10566.683333333334</v>
      </c>
      <c r="L4">
        <f>'Index Pivots'!L4</f>
        <v>10596.666666666668</v>
      </c>
      <c r="M4" s="2">
        <f>'Index Pivots'!M4</f>
        <v>10634.733333333335</v>
      </c>
      <c r="N4" s="12">
        <f t="shared" si="0"/>
        <v>86.283333333334667</v>
      </c>
      <c r="O4" s="12">
        <f t="shared" ref="O4:O67" si="2">ABS(C4-I3)</f>
        <v>44.016666666666424</v>
      </c>
      <c r="P4" s="12">
        <f t="shared" ref="P4:P67" si="3">ABS(C4-J3)</f>
        <v>29.616666666666788</v>
      </c>
      <c r="Q4" s="12">
        <f t="shared" ref="Q4:Q67" si="4">ABS(C4-K3)</f>
        <v>71.883333333335031</v>
      </c>
      <c r="R4" s="12">
        <f t="shared" ref="R4:R67" si="5">ABS(C4-L3)</f>
        <v>145.51666666666824</v>
      </c>
      <c r="S4" s="12">
        <f t="shared" ref="S4:S67" si="6">MIN(N4:R4)</f>
        <v>29.616666666666788</v>
      </c>
      <c r="T4" t="s">
        <v>310</v>
      </c>
      <c r="U4" t="str">
        <f t="shared" si="1"/>
        <v>Today-Tom Close</v>
      </c>
    </row>
    <row r="5" spans="1:21" x14ac:dyDescent="0.3">
      <c r="A5" s="40">
        <f>'Index Pivots'!A5</f>
        <v>43243</v>
      </c>
      <c r="B5" t="str">
        <f>'Index Pivots'!B5</f>
        <v>Wednesday</v>
      </c>
      <c r="C5">
        <f>'Index Pivots'!C5</f>
        <v>10521.1</v>
      </c>
      <c r="D5">
        <f>'Index Pivots'!D5</f>
        <v>10533.55</v>
      </c>
      <c r="E5">
        <f>'Index Pivots'!E5</f>
        <v>10417.799999999999</v>
      </c>
      <c r="F5">
        <f>'Index Pivots'!F5</f>
        <v>10430.35</v>
      </c>
      <c r="G5">
        <f>'Index Pivots'!G5</f>
        <v>10271.833333333332</v>
      </c>
      <c r="H5">
        <f>'Index Pivots'!H5</f>
        <v>10344.816666666666</v>
      </c>
      <c r="I5">
        <f>'Index Pivots'!I5</f>
        <v>10387.583333333332</v>
      </c>
      <c r="J5">
        <f>'Index Pivots'!J5</f>
        <v>10460.566666666666</v>
      </c>
      <c r="K5">
        <f>'Index Pivots'!K5</f>
        <v>10503.333333333332</v>
      </c>
      <c r="L5">
        <f>'Index Pivots'!L5</f>
        <v>10576.316666666666</v>
      </c>
      <c r="M5" s="2">
        <f>'Index Pivots'!M5</f>
        <v>10619.083333333332</v>
      </c>
      <c r="N5" s="12">
        <f t="shared" si="0"/>
        <v>60.533333333334667</v>
      </c>
      <c r="O5" s="12">
        <f t="shared" si="2"/>
        <v>22.466666666667152</v>
      </c>
      <c r="P5" s="12">
        <f t="shared" si="3"/>
        <v>7.5166666666664241</v>
      </c>
      <c r="Q5" s="12">
        <f t="shared" si="4"/>
        <v>45.58333333333394</v>
      </c>
      <c r="R5" s="12">
        <f t="shared" si="5"/>
        <v>75.566666666667516</v>
      </c>
      <c r="S5" s="12">
        <f t="shared" si="6"/>
        <v>7.5166666666664241</v>
      </c>
      <c r="T5" t="s">
        <v>297</v>
      </c>
      <c r="U5" t="str">
        <f t="shared" si="1"/>
        <v/>
      </c>
    </row>
    <row r="6" spans="1:21" x14ac:dyDescent="0.3">
      <c r="A6" s="40">
        <f>'Index Pivots'!A6</f>
        <v>43244</v>
      </c>
      <c r="B6" t="str">
        <f>'Index Pivots'!B6</f>
        <v>Thursday</v>
      </c>
      <c r="C6">
        <f>'Index Pivots'!C6</f>
        <v>10464.85</v>
      </c>
      <c r="D6">
        <f>'Index Pivots'!D6</f>
        <v>10535.15</v>
      </c>
      <c r="E6">
        <f>'Index Pivots'!E6</f>
        <v>10419.799999999999</v>
      </c>
      <c r="F6">
        <f>'Index Pivots'!F6</f>
        <v>10513.85</v>
      </c>
      <c r="G6">
        <f>'Index Pivots'!G6</f>
        <v>10328.699999999997</v>
      </c>
      <c r="H6">
        <f>'Index Pivots'!H6</f>
        <v>10374.249999999998</v>
      </c>
      <c r="I6">
        <f>'Index Pivots'!I6</f>
        <v>10444.049999999997</v>
      </c>
      <c r="J6">
        <f>'Index Pivots'!J6</f>
        <v>10489.599999999999</v>
      </c>
      <c r="K6">
        <f>'Index Pivots'!K6</f>
        <v>10559.399999999998</v>
      </c>
      <c r="L6">
        <f>'Index Pivots'!L6</f>
        <v>10604.949999999999</v>
      </c>
      <c r="M6" s="2">
        <f>'Index Pivots'!M6</f>
        <v>10674.749999999998</v>
      </c>
      <c r="N6" s="12">
        <f t="shared" si="0"/>
        <v>120.03333333333467</v>
      </c>
      <c r="O6" s="12">
        <f t="shared" si="2"/>
        <v>77.266666666668243</v>
      </c>
      <c r="P6" s="12">
        <f t="shared" si="3"/>
        <v>4.2833333333346673</v>
      </c>
      <c r="Q6" s="12">
        <f t="shared" si="4"/>
        <v>38.483333333331757</v>
      </c>
      <c r="R6" s="12">
        <f t="shared" si="5"/>
        <v>111.46666666666533</v>
      </c>
      <c r="S6" s="12">
        <f t="shared" si="6"/>
        <v>4.2833333333346673</v>
      </c>
      <c r="T6" t="s">
        <v>297</v>
      </c>
      <c r="U6" t="str">
        <f t="shared" si="1"/>
        <v/>
      </c>
    </row>
    <row r="7" spans="1:21" x14ac:dyDescent="0.3">
      <c r="A7" s="40">
        <f>'Index Pivots'!A7</f>
        <v>43245</v>
      </c>
      <c r="B7" t="str">
        <f>'Index Pivots'!B7</f>
        <v>Friday</v>
      </c>
      <c r="C7">
        <f>'Index Pivots'!C7</f>
        <v>10533.05</v>
      </c>
      <c r="D7">
        <f>'Index Pivots'!D7</f>
        <v>10628.05</v>
      </c>
      <c r="E7">
        <f>'Index Pivots'!E7</f>
        <v>10524</v>
      </c>
      <c r="F7">
        <f>'Index Pivots'!F7</f>
        <v>10605.15</v>
      </c>
      <c r="G7">
        <f>'Index Pivots'!G7</f>
        <v>10439.366666666665</v>
      </c>
      <c r="H7">
        <f>'Index Pivots'!H7</f>
        <v>10481.683333333332</v>
      </c>
      <c r="I7">
        <f>'Index Pivots'!I7</f>
        <v>10543.416666666664</v>
      </c>
      <c r="J7">
        <f>'Index Pivots'!J7</f>
        <v>10585.733333333332</v>
      </c>
      <c r="K7">
        <f>'Index Pivots'!K7</f>
        <v>10647.466666666664</v>
      </c>
      <c r="L7">
        <f>'Index Pivots'!L7</f>
        <v>10689.783333333331</v>
      </c>
      <c r="M7" s="2">
        <f>'Index Pivots'!M7</f>
        <v>10751.516666666663</v>
      </c>
      <c r="N7" s="12">
        <f t="shared" si="0"/>
        <v>158.80000000000109</v>
      </c>
      <c r="O7" s="12">
        <f t="shared" si="2"/>
        <v>89.000000000001819</v>
      </c>
      <c r="P7" s="12">
        <f t="shared" si="3"/>
        <v>43.450000000000728</v>
      </c>
      <c r="Q7" s="12">
        <f t="shared" si="4"/>
        <v>26.349999999998545</v>
      </c>
      <c r="R7" s="12">
        <f t="shared" si="5"/>
        <v>71.899999999999636</v>
      </c>
      <c r="S7" s="12">
        <f t="shared" si="6"/>
        <v>26.349999999998545</v>
      </c>
      <c r="T7" t="s">
        <v>297</v>
      </c>
      <c r="U7" t="str">
        <f t="shared" si="1"/>
        <v/>
      </c>
    </row>
    <row r="8" spans="1:21" x14ac:dyDescent="0.3">
      <c r="A8" s="40">
        <f>'Index Pivots'!A8</f>
        <v>43248</v>
      </c>
      <c r="B8" t="str">
        <f>'Index Pivots'!B8</f>
        <v>Monday</v>
      </c>
      <c r="C8">
        <f>'Index Pivots'!C8</f>
        <v>10648.35</v>
      </c>
      <c r="D8">
        <f>'Index Pivots'!D8</f>
        <v>10709.8</v>
      </c>
      <c r="E8">
        <f>'Index Pivots'!E8</f>
        <v>10640.55</v>
      </c>
      <c r="F8">
        <f>'Index Pivots'!F8</f>
        <v>10688.65</v>
      </c>
      <c r="G8">
        <f>'Index Pivots'!G8</f>
        <v>10580.283333333333</v>
      </c>
      <c r="H8">
        <f>'Index Pivots'!H8</f>
        <v>10610.416666666666</v>
      </c>
      <c r="I8">
        <f>'Index Pivots'!I8</f>
        <v>10649.533333333333</v>
      </c>
      <c r="J8">
        <f>'Index Pivots'!J8</f>
        <v>10679.666666666666</v>
      </c>
      <c r="K8">
        <f>'Index Pivots'!K8</f>
        <v>10718.783333333333</v>
      </c>
      <c r="L8">
        <f>'Index Pivots'!L8</f>
        <v>10748.916666666666</v>
      </c>
      <c r="M8" s="2">
        <f>'Index Pivots'!M8</f>
        <v>10788.033333333333</v>
      </c>
      <c r="N8" s="12">
        <f t="shared" si="0"/>
        <v>166.66666666666788</v>
      </c>
      <c r="O8" s="12">
        <f t="shared" si="2"/>
        <v>104.93333333333612</v>
      </c>
      <c r="P8" s="12">
        <f t="shared" si="3"/>
        <v>62.616666666668607</v>
      </c>
      <c r="Q8" s="12">
        <f t="shared" si="4"/>
        <v>0.88333333333685005</v>
      </c>
      <c r="R8" s="12">
        <f t="shared" si="5"/>
        <v>41.433333333330665</v>
      </c>
      <c r="S8" s="12">
        <f t="shared" si="6"/>
        <v>0.88333333333685005</v>
      </c>
      <c r="T8" t="s">
        <v>297</v>
      </c>
      <c r="U8" t="str">
        <f t="shared" si="1"/>
        <v/>
      </c>
    </row>
    <row r="9" spans="1:21" x14ac:dyDescent="0.3">
      <c r="A9" s="40">
        <f>'Index Pivots'!A9</f>
        <v>43249</v>
      </c>
      <c r="B9" t="str">
        <f>'Index Pivots'!B9</f>
        <v>Tuesday</v>
      </c>
      <c r="C9">
        <f>'Index Pivots'!C9</f>
        <v>10689.4</v>
      </c>
      <c r="D9">
        <f>'Index Pivots'!D9</f>
        <v>10717.25</v>
      </c>
      <c r="E9">
        <f>'Index Pivots'!E9</f>
        <v>10616.1</v>
      </c>
      <c r="F9">
        <f>'Index Pivots'!F9</f>
        <v>10633.3</v>
      </c>
      <c r="G9">
        <f>'Index Pivots'!G9</f>
        <v>10492.699999999999</v>
      </c>
      <c r="H9">
        <f>'Index Pivots'!H9</f>
        <v>10554.4</v>
      </c>
      <c r="I9">
        <f>'Index Pivots'!I9</f>
        <v>10593.849999999999</v>
      </c>
      <c r="J9">
        <f>'Index Pivots'!J9</f>
        <v>10655.55</v>
      </c>
      <c r="K9">
        <f>'Index Pivots'!K9</f>
        <v>10694.999999999998</v>
      </c>
      <c r="L9">
        <f>'Index Pivots'!L9</f>
        <v>10756.699999999999</v>
      </c>
      <c r="M9" s="2">
        <f>'Index Pivots'!M9</f>
        <v>10796.149999999998</v>
      </c>
      <c r="N9" s="12">
        <f t="shared" si="0"/>
        <v>78.983333333333576</v>
      </c>
      <c r="O9" s="12">
        <f t="shared" si="2"/>
        <v>39.866666666666788</v>
      </c>
      <c r="P9" s="12">
        <f t="shared" si="3"/>
        <v>9.7333333333335759</v>
      </c>
      <c r="Q9" s="12">
        <f t="shared" si="4"/>
        <v>29.383333333333212</v>
      </c>
      <c r="R9" s="12">
        <f t="shared" si="5"/>
        <v>59.516666666666424</v>
      </c>
      <c r="S9" s="12">
        <f t="shared" si="6"/>
        <v>9.7333333333335759</v>
      </c>
      <c r="T9" t="s">
        <v>297</v>
      </c>
      <c r="U9" t="str">
        <f t="shared" si="1"/>
        <v/>
      </c>
    </row>
    <row r="10" spans="1:21" x14ac:dyDescent="0.3">
      <c r="A10" s="40">
        <f>'Index Pivots'!A10</f>
        <v>43250</v>
      </c>
      <c r="B10" t="str">
        <f>'Index Pivots'!B10</f>
        <v>Wednesday</v>
      </c>
      <c r="C10">
        <f>'Index Pivots'!C10</f>
        <v>10579</v>
      </c>
      <c r="D10">
        <f>'Index Pivots'!D10</f>
        <v>10648.7</v>
      </c>
      <c r="E10">
        <f>'Index Pivots'!E10</f>
        <v>10558.45</v>
      </c>
      <c r="F10">
        <f>'Index Pivots'!F10</f>
        <v>10614.35</v>
      </c>
      <c r="G10">
        <f>'Index Pivots'!G10</f>
        <v>10475.383333333331</v>
      </c>
      <c r="H10">
        <f>'Index Pivots'!H10</f>
        <v>10516.916666666666</v>
      </c>
      <c r="I10">
        <f>'Index Pivots'!I10</f>
        <v>10565.633333333331</v>
      </c>
      <c r="J10">
        <f>'Index Pivots'!J10</f>
        <v>10607.166666666666</v>
      </c>
      <c r="K10">
        <f>'Index Pivots'!K10</f>
        <v>10655.883333333331</v>
      </c>
      <c r="L10">
        <f>'Index Pivots'!L10</f>
        <v>10697.416666666666</v>
      </c>
      <c r="M10" s="2">
        <f>'Index Pivots'!M10</f>
        <v>10746.133333333331</v>
      </c>
      <c r="N10" s="12">
        <f t="shared" si="0"/>
        <v>24.600000000000364</v>
      </c>
      <c r="O10" s="12">
        <f t="shared" si="2"/>
        <v>14.849999999998545</v>
      </c>
      <c r="P10" s="12">
        <f t="shared" si="3"/>
        <v>76.549999999999272</v>
      </c>
      <c r="Q10" s="12">
        <f t="shared" si="4"/>
        <v>115.99999999999818</v>
      </c>
      <c r="R10" s="12">
        <f t="shared" si="5"/>
        <v>177.69999999999891</v>
      </c>
      <c r="S10" s="12">
        <f t="shared" si="6"/>
        <v>14.849999999998545</v>
      </c>
      <c r="T10" t="s">
        <v>310</v>
      </c>
      <c r="U10" t="str">
        <f t="shared" si="1"/>
        <v/>
      </c>
    </row>
    <row r="11" spans="1:21" x14ac:dyDescent="0.3">
      <c r="A11" s="40">
        <f>'Index Pivots'!A11</f>
        <v>43251</v>
      </c>
      <c r="B11" t="str">
        <f>'Index Pivots'!B11</f>
        <v>Thursday</v>
      </c>
      <c r="C11">
        <f>'Index Pivots'!C11</f>
        <v>10670.1</v>
      </c>
      <c r="D11">
        <f>'Index Pivots'!D11</f>
        <v>10763.8</v>
      </c>
      <c r="E11">
        <f>'Index Pivots'!E11</f>
        <v>10620.4</v>
      </c>
      <c r="F11">
        <f>'Index Pivots'!F11</f>
        <v>10736.15</v>
      </c>
      <c r="G11">
        <f>'Index Pivots'!G11</f>
        <v>10506.366666666667</v>
      </c>
      <c r="H11">
        <f>'Index Pivots'!H11</f>
        <v>10563.383333333333</v>
      </c>
      <c r="I11">
        <f>'Index Pivots'!I11</f>
        <v>10649.766666666666</v>
      </c>
      <c r="J11">
        <f>'Index Pivots'!J11</f>
        <v>10706.783333333333</v>
      </c>
      <c r="K11">
        <f>'Index Pivots'!K11</f>
        <v>10793.166666666666</v>
      </c>
      <c r="L11">
        <f>'Index Pivots'!L11</f>
        <v>10850.183333333332</v>
      </c>
      <c r="M11" s="2">
        <f>'Index Pivots'!M11</f>
        <v>10936.566666666666</v>
      </c>
      <c r="N11" s="12">
        <f t="shared" si="0"/>
        <v>153.1833333333343</v>
      </c>
      <c r="O11" s="12">
        <f t="shared" si="2"/>
        <v>104.46666666666897</v>
      </c>
      <c r="P11" s="12">
        <f t="shared" si="3"/>
        <v>62.933333333334303</v>
      </c>
      <c r="Q11" s="12">
        <f t="shared" si="4"/>
        <v>14.216666666668971</v>
      </c>
      <c r="R11" s="12">
        <f t="shared" si="5"/>
        <v>27.316666666665697</v>
      </c>
      <c r="S11" s="12">
        <f t="shared" si="6"/>
        <v>14.216666666668971</v>
      </c>
      <c r="T11" t="s">
        <v>297</v>
      </c>
      <c r="U11" t="str">
        <f t="shared" si="1"/>
        <v/>
      </c>
    </row>
    <row r="12" spans="1:21" x14ac:dyDescent="0.3">
      <c r="A12" s="40">
        <f>'Index Pivots'!A12</f>
        <v>43252</v>
      </c>
      <c r="B12" t="str">
        <f>'Index Pivots'!B12</f>
        <v>Friday</v>
      </c>
      <c r="C12">
        <f>'Index Pivots'!C12</f>
        <v>10738.45</v>
      </c>
      <c r="D12">
        <f>'Index Pivots'!D12</f>
        <v>10764.75</v>
      </c>
      <c r="E12">
        <f>'Index Pivots'!E12</f>
        <v>10681.5</v>
      </c>
      <c r="F12">
        <f>'Index Pivots'!F12</f>
        <v>10696.2</v>
      </c>
      <c r="G12">
        <f>'Index Pivots'!G12</f>
        <v>10580.3</v>
      </c>
      <c r="H12">
        <f>'Index Pivots'!H12</f>
        <v>10630.9</v>
      </c>
      <c r="I12">
        <f>'Index Pivots'!I12</f>
        <v>10663.55</v>
      </c>
      <c r="J12">
        <f>'Index Pivots'!J12</f>
        <v>10714.15</v>
      </c>
      <c r="K12">
        <f>'Index Pivots'!K12</f>
        <v>10746.8</v>
      </c>
      <c r="L12">
        <f>'Index Pivots'!L12</f>
        <v>10797.4</v>
      </c>
      <c r="M12" s="2">
        <f>'Index Pivots'!M12</f>
        <v>10830.05</v>
      </c>
      <c r="N12" s="12">
        <f t="shared" si="0"/>
        <v>175.06666666666752</v>
      </c>
      <c r="O12" s="12">
        <f t="shared" si="2"/>
        <v>88.683333333334303</v>
      </c>
      <c r="P12" s="12">
        <f t="shared" si="3"/>
        <v>31.666666666667879</v>
      </c>
      <c r="Q12" s="12">
        <f t="shared" si="4"/>
        <v>54.716666666665333</v>
      </c>
      <c r="R12" s="12">
        <f t="shared" si="5"/>
        <v>111.73333333333176</v>
      </c>
      <c r="S12" s="12">
        <f t="shared" si="6"/>
        <v>31.666666666667879</v>
      </c>
      <c r="T12" t="s">
        <v>310</v>
      </c>
      <c r="U12" t="str">
        <f t="shared" si="1"/>
        <v>Today-Tom Close</v>
      </c>
    </row>
    <row r="13" spans="1:21" x14ac:dyDescent="0.3">
      <c r="A13" s="40">
        <f>'Index Pivots'!A13</f>
        <v>43255</v>
      </c>
      <c r="B13" t="str">
        <f>'Index Pivots'!B13</f>
        <v>Monday</v>
      </c>
      <c r="C13">
        <f>'Index Pivots'!C13</f>
        <v>10765.95</v>
      </c>
      <c r="D13">
        <f>'Index Pivots'!D13</f>
        <v>10770.3</v>
      </c>
      <c r="E13">
        <f>'Index Pivots'!E13</f>
        <v>10618.35</v>
      </c>
      <c r="F13">
        <f>'Index Pivots'!F13</f>
        <v>10628.5</v>
      </c>
      <c r="G13">
        <f>'Index Pivots'!G13</f>
        <v>10422.516666666668</v>
      </c>
      <c r="H13">
        <f>'Index Pivots'!H13</f>
        <v>10520.433333333334</v>
      </c>
      <c r="I13">
        <f>'Index Pivots'!I13</f>
        <v>10574.466666666667</v>
      </c>
      <c r="J13">
        <f>'Index Pivots'!J13</f>
        <v>10672.383333333333</v>
      </c>
      <c r="K13">
        <f>'Index Pivots'!K13</f>
        <v>10726.416666666666</v>
      </c>
      <c r="L13">
        <f>'Index Pivots'!L13</f>
        <v>10824.333333333332</v>
      </c>
      <c r="M13" s="2">
        <f>'Index Pivots'!M13</f>
        <v>10878.366666666665</v>
      </c>
      <c r="N13" s="12">
        <f t="shared" si="0"/>
        <v>135.05000000000109</v>
      </c>
      <c r="O13" s="12">
        <f t="shared" si="2"/>
        <v>102.40000000000146</v>
      </c>
      <c r="P13">
        <f t="shared" si="3"/>
        <v>51.800000000001091</v>
      </c>
      <c r="Q13" s="12">
        <f t="shared" si="4"/>
        <v>19.150000000001455</v>
      </c>
      <c r="R13" s="12">
        <f t="shared" si="5"/>
        <v>31.449999999998909</v>
      </c>
      <c r="S13" s="12">
        <f t="shared" si="6"/>
        <v>19.150000000001455</v>
      </c>
      <c r="T13" t="s">
        <v>297</v>
      </c>
      <c r="U13" t="str">
        <f t="shared" si="1"/>
        <v/>
      </c>
    </row>
    <row r="14" spans="1:21" x14ac:dyDescent="0.3">
      <c r="A14" s="40">
        <f>'Index Pivots'!A14</f>
        <v>43256</v>
      </c>
      <c r="B14" t="str">
        <f>'Index Pivots'!B14</f>
        <v>Tuesday</v>
      </c>
      <c r="C14">
        <f>'Index Pivots'!C14</f>
        <v>10630.7</v>
      </c>
      <c r="D14">
        <f>'Index Pivots'!D14</f>
        <v>10633.15</v>
      </c>
      <c r="E14">
        <f>'Index Pivots'!E14</f>
        <v>10550.9</v>
      </c>
      <c r="F14">
        <f>'Index Pivots'!F14</f>
        <v>10593.15</v>
      </c>
      <c r="G14">
        <f>'Index Pivots'!G14</f>
        <v>10469.4</v>
      </c>
      <c r="H14">
        <f>'Index Pivots'!H14</f>
        <v>10510.15</v>
      </c>
      <c r="I14">
        <f>'Index Pivots'!I14</f>
        <v>10551.65</v>
      </c>
      <c r="J14">
        <f>'Index Pivots'!J14</f>
        <v>10592.4</v>
      </c>
      <c r="K14">
        <f>'Index Pivots'!K14</f>
        <v>10633.9</v>
      </c>
      <c r="L14">
        <f>'Index Pivots'!L14</f>
        <v>10674.65</v>
      </c>
      <c r="M14" s="2">
        <f>'Index Pivots'!M14</f>
        <v>10716.15</v>
      </c>
      <c r="N14" s="12">
        <f t="shared" si="0"/>
        <v>110.26666666666642</v>
      </c>
      <c r="O14" s="12">
        <f t="shared" si="2"/>
        <v>56.233333333333576</v>
      </c>
      <c r="P14" s="12">
        <f t="shared" si="3"/>
        <v>41.683333333332484</v>
      </c>
      <c r="Q14" s="12">
        <f t="shared" si="4"/>
        <v>95.716666666665333</v>
      </c>
      <c r="R14" s="12">
        <f t="shared" si="5"/>
        <v>193.63333333333139</v>
      </c>
      <c r="S14" s="12">
        <f t="shared" si="6"/>
        <v>41.683333333332484</v>
      </c>
      <c r="T14" t="s">
        <v>310</v>
      </c>
      <c r="U14" t="str">
        <f t="shared" si="1"/>
        <v/>
      </c>
    </row>
    <row r="15" spans="1:21" x14ac:dyDescent="0.3">
      <c r="A15" s="40">
        <f>'Index Pivots'!A15</f>
        <v>43257</v>
      </c>
      <c r="B15" t="str">
        <f>'Index Pivots'!B15</f>
        <v>Wednesday</v>
      </c>
      <c r="C15">
        <f>'Index Pivots'!C15</f>
        <v>10603.45</v>
      </c>
      <c r="D15">
        <f>'Index Pivots'!D15</f>
        <v>10698.35</v>
      </c>
      <c r="E15">
        <f>'Index Pivots'!E15</f>
        <v>10587.5</v>
      </c>
      <c r="F15">
        <f>'Index Pivots'!F15</f>
        <v>10684.65</v>
      </c>
      <c r="G15">
        <f>'Index Pivots'!G15</f>
        <v>10504.466666666667</v>
      </c>
      <c r="H15">
        <f>'Index Pivots'!H15</f>
        <v>10545.983333333334</v>
      </c>
      <c r="I15">
        <f>'Index Pivots'!I15</f>
        <v>10615.316666666668</v>
      </c>
      <c r="J15">
        <f>'Index Pivots'!J15</f>
        <v>10656.833333333334</v>
      </c>
      <c r="K15">
        <f>'Index Pivots'!K15</f>
        <v>10726.166666666668</v>
      </c>
      <c r="L15">
        <f>'Index Pivots'!L15</f>
        <v>10767.683333333334</v>
      </c>
      <c r="M15" s="2">
        <f>'Index Pivots'!M15</f>
        <v>10837.016666666668</v>
      </c>
      <c r="N15" s="12">
        <f t="shared" si="0"/>
        <v>93.300000000001091</v>
      </c>
      <c r="O15" s="12">
        <f t="shared" si="2"/>
        <v>51.800000000001091</v>
      </c>
      <c r="P15" s="12">
        <f t="shared" si="3"/>
        <v>11.050000000001091</v>
      </c>
      <c r="Q15" s="12">
        <f t="shared" si="4"/>
        <v>30.449999999998909</v>
      </c>
      <c r="R15" s="12">
        <f t="shared" si="5"/>
        <v>71.199999999998909</v>
      </c>
      <c r="S15" s="12">
        <f t="shared" si="6"/>
        <v>11.050000000001091</v>
      </c>
      <c r="T15" t="s">
        <v>297</v>
      </c>
      <c r="U15" t="str">
        <f t="shared" si="1"/>
        <v/>
      </c>
    </row>
    <row r="16" spans="1:21" x14ac:dyDescent="0.3">
      <c r="A16" s="40">
        <f>'Index Pivots'!A16</f>
        <v>43258</v>
      </c>
      <c r="B16" t="str">
        <f>'Index Pivots'!B16</f>
        <v>Thursday</v>
      </c>
      <c r="C16">
        <f>'Index Pivots'!C16</f>
        <v>10722.6</v>
      </c>
      <c r="D16">
        <f>'Index Pivots'!D16</f>
        <v>10818</v>
      </c>
      <c r="E16">
        <f>'Index Pivots'!E16</f>
        <v>10722.6</v>
      </c>
      <c r="F16">
        <f>'Index Pivots'!F16</f>
        <v>10768.35</v>
      </c>
      <c r="G16">
        <f>'Index Pivots'!G16</f>
        <v>10625.9</v>
      </c>
      <c r="H16">
        <f>'Index Pivots'!H16</f>
        <v>10674.25</v>
      </c>
      <c r="I16">
        <f>'Index Pivots'!I16</f>
        <v>10721.3</v>
      </c>
      <c r="J16">
        <f>'Index Pivots'!J16</f>
        <v>10769.65</v>
      </c>
      <c r="K16">
        <f>'Index Pivots'!K16</f>
        <v>10816.699999999999</v>
      </c>
      <c r="L16">
        <f>'Index Pivots'!L16</f>
        <v>10865.05</v>
      </c>
      <c r="M16" s="2">
        <f>'Index Pivots'!M16</f>
        <v>10912.099999999999</v>
      </c>
      <c r="N16" s="12">
        <f t="shared" si="0"/>
        <v>176.61666666666679</v>
      </c>
      <c r="O16" s="12">
        <f t="shared" si="2"/>
        <v>107.28333333333285</v>
      </c>
      <c r="P16" s="12">
        <f t="shared" si="3"/>
        <v>65.766666666666424</v>
      </c>
      <c r="Q16" s="12">
        <f t="shared" si="4"/>
        <v>3.5666666666675155</v>
      </c>
      <c r="R16" s="12">
        <f t="shared" si="5"/>
        <v>45.08333333333394</v>
      </c>
      <c r="S16" s="12">
        <f t="shared" si="6"/>
        <v>3.5666666666675155</v>
      </c>
      <c r="T16" t="s">
        <v>310</v>
      </c>
      <c r="U16" t="str">
        <f t="shared" si="1"/>
        <v/>
      </c>
    </row>
    <row r="17" spans="1:21" x14ac:dyDescent="0.3">
      <c r="A17" s="40">
        <f>'Index Pivots'!A17</f>
        <v>43259</v>
      </c>
      <c r="B17" t="str">
        <f>'Index Pivots'!B17</f>
        <v>Friday</v>
      </c>
      <c r="C17">
        <f>'Index Pivots'!C17</f>
        <v>10736.4</v>
      </c>
      <c r="D17">
        <f>'Index Pivots'!D17</f>
        <v>10779.45</v>
      </c>
      <c r="E17">
        <f>'Index Pivots'!E17</f>
        <v>10709.05</v>
      </c>
      <c r="F17">
        <f>'Index Pivots'!F17</f>
        <v>10767.65</v>
      </c>
      <c r="G17">
        <f>'Index Pivots'!G17</f>
        <v>10654.25</v>
      </c>
      <c r="H17">
        <f>'Index Pivots'!H17</f>
        <v>10681.65</v>
      </c>
      <c r="I17">
        <f>'Index Pivots'!I17</f>
        <v>10724.650000000001</v>
      </c>
      <c r="J17">
        <f>'Index Pivots'!J17</f>
        <v>10752.050000000001</v>
      </c>
      <c r="K17">
        <f>'Index Pivots'!K17</f>
        <v>10795.050000000003</v>
      </c>
      <c r="L17">
        <f>'Index Pivots'!L17</f>
        <v>10822.450000000003</v>
      </c>
      <c r="M17" s="2">
        <f>'Index Pivots'!M17</f>
        <v>10865.450000000004</v>
      </c>
      <c r="N17" s="12">
        <f t="shared" si="0"/>
        <v>62.149999999999636</v>
      </c>
      <c r="O17" s="12">
        <f t="shared" si="2"/>
        <v>15.100000000000364</v>
      </c>
      <c r="P17" s="12">
        <f t="shared" si="3"/>
        <v>33.25</v>
      </c>
      <c r="Q17" s="12">
        <f t="shared" si="4"/>
        <v>80.299999999999272</v>
      </c>
      <c r="R17" s="12">
        <f t="shared" si="5"/>
        <v>128.64999999999964</v>
      </c>
      <c r="S17" s="12">
        <f t="shared" si="6"/>
        <v>15.100000000000364</v>
      </c>
      <c r="T17" t="s">
        <v>297</v>
      </c>
      <c r="U17" t="str">
        <f t="shared" si="1"/>
        <v>Today-Tom Close</v>
      </c>
    </row>
    <row r="18" spans="1:21" x14ac:dyDescent="0.3">
      <c r="A18" s="40">
        <f>'Index Pivots'!A18</f>
        <v>43262</v>
      </c>
      <c r="B18" t="str">
        <f>'Index Pivots'!B18</f>
        <v>Monday</v>
      </c>
      <c r="C18">
        <f>'Index Pivots'!C18</f>
        <v>10781.85</v>
      </c>
      <c r="D18">
        <f>'Index Pivots'!D18</f>
        <v>10850.55</v>
      </c>
      <c r="E18">
        <f>'Index Pivots'!E18</f>
        <v>10777.05</v>
      </c>
      <c r="F18">
        <f>'Index Pivots'!F18</f>
        <v>10786.95</v>
      </c>
      <c r="G18">
        <f>'Index Pivots'!G18</f>
        <v>10685.650000000001</v>
      </c>
      <c r="H18">
        <f>'Index Pivots'!H18</f>
        <v>10731.35</v>
      </c>
      <c r="I18">
        <f>'Index Pivots'!I18</f>
        <v>10759.150000000001</v>
      </c>
      <c r="J18">
        <f>'Index Pivots'!J18</f>
        <v>10804.85</v>
      </c>
      <c r="K18">
        <f>'Index Pivots'!K18</f>
        <v>10832.650000000001</v>
      </c>
      <c r="L18">
        <f>'Index Pivots'!L18</f>
        <v>10878.35</v>
      </c>
      <c r="M18" s="2">
        <f>'Index Pivots'!M18</f>
        <v>10906.150000000001</v>
      </c>
      <c r="N18" s="12">
        <f t="shared" si="0"/>
        <v>100.20000000000073</v>
      </c>
      <c r="O18" s="12">
        <f t="shared" si="2"/>
        <v>57.199999999998909</v>
      </c>
      <c r="P18" s="12">
        <f t="shared" si="3"/>
        <v>29.799999999999272</v>
      </c>
      <c r="Q18" s="12">
        <f t="shared" si="4"/>
        <v>13.200000000002547</v>
      </c>
      <c r="R18" s="12">
        <f t="shared" si="5"/>
        <v>40.600000000002183</v>
      </c>
      <c r="S18" s="12">
        <f t="shared" si="6"/>
        <v>13.200000000002547</v>
      </c>
      <c r="T18" t="s">
        <v>297</v>
      </c>
      <c r="U18" t="str">
        <f t="shared" si="1"/>
        <v/>
      </c>
    </row>
    <row r="19" spans="1:21" x14ac:dyDescent="0.3">
      <c r="A19" s="40">
        <f>'Index Pivots'!A19</f>
        <v>43263</v>
      </c>
      <c r="B19" t="str">
        <f>'Index Pivots'!B19</f>
        <v>Tuesday</v>
      </c>
      <c r="C19">
        <f>'Index Pivots'!C19</f>
        <v>10816.15</v>
      </c>
      <c r="D19">
        <f>'Index Pivots'!D19</f>
        <v>10856.55</v>
      </c>
      <c r="E19">
        <f>'Index Pivots'!E19</f>
        <v>10789.4</v>
      </c>
      <c r="F19">
        <f>'Index Pivots'!F19</f>
        <v>10842.85</v>
      </c>
      <c r="G19">
        <f>'Index Pivots'!G19</f>
        <v>10735.499999999998</v>
      </c>
      <c r="H19">
        <f>'Index Pivots'!H19</f>
        <v>10762.449999999999</v>
      </c>
      <c r="I19">
        <f>'Index Pivots'!I19</f>
        <v>10802.649999999998</v>
      </c>
      <c r="J19">
        <f>'Index Pivots'!J19</f>
        <v>10829.599999999999</v>
      </c>
      <c r="K19">
        <f>'Index Pivots'!K19</f>
        <v>10869.799999999997</v>
      </c>
      <c r="L19">
        <f>'Index Pivots'!L19</f>
        <v>10896.749999999998</v>
      </c>
      <c r="M19" s="2">
        <f>'Index Pivots'!M19</f>
        <v>10936.949999999997</v>
      </c>
      <c r="N19" s="12">
        <f t="shared" si="0"/>
        <v>84.799999999999272</v>
      </c>
      <c r="O19" s="12">
        <f t="shared" si="2"/>
        <v>56.999999999998181</v>
      </c>
      <c r="P19" s="12">
        <f t="shared" si="3"/>
        <v>11.299999999999272</v>
      </c>
      <c r="Q19" s="12">
        <f t="shared" si="4"/>
        <v>16.500000000001819</v>
      </c>
      <c r="R19" s="12">
        <f t="shared" si="5"/>
        <v>62.200000000000728</v>
      </c>
      <c r="S19" s="12">
        <f t="shared" si="6"/>
        <v>11.299999999999272</v>
      </c>
      <c r="T19" t="s">
        <v>297</v>
      </c>
      <c r="U19" t="str">
        <f t="shared" si="1"/>
        <v/>
      </c>
    </row>
    <row r="20" spans="1:21" x14ac:dyDescent="0.3">
      <c r="A20" s="40">
        <f>'Index Pivots'!A20</f>
        <v>43264</v>
      </c>
      <c r="B20" t="str">
        <f>'Index Pivots'!B20</f>
        <v>Wednesday</v>
      </c>
      <c r="C20">
        <f>'Index Pivots'!C20</f>
        <v>10887.5</v>
      </c>
      <c r="D20">
        <f>'Index Pivots'!D20</f>
        <v>10893.25</v>
      </c>
      <c r="E20">
        <f>'Index Pivots'!E20</f>
        <v>10842.65</v>
      </c>
      <c r="F20">
        <f>'Index Pivots'!F20</f>
        <v>10856.7</v>
      </c>
      <c r="G20">
        <f>'Index Pivots'!G20</f>
        <v>10784.550000000001</v>
      </c>
      <c r="H20">
        <f>'Index Pivots'!H20</f>
        <v>10813.6</v>
      </c>
      <c r="I20">
        <f>'Index Pivots'!I20</f>
        <v>10835.150000000001</v>
      </c>
      <c r="J20">
        <f>'Index Pivots'!J20</f>
        <v>10864.2</v>
      </c>
      <c r="K20">
        <f>'Index Pivots'!K20</f>
        <v>10885.750000000002</v>
      </c>
      <c r="L20">
        <f>'Index Pivots'!L20</f>
        <v>10914.800000000001</v>
      </c>
      <c r="M20" s="2">
        <f>'Index Pivots'!M20</f>
        <v>10936.350000000002</v>
      </c>
      <c r="N20" s="12">
        <f t="shared" si="0"/>
        <v>125.05000000000109</v>
      </c>
      <c r="O20" s="12">
        <f t="shared" si="2"/>
        <v>84.850000000002183</v>
      </c>
      <c r="P20" s="12">
        <f t="shared" si="3"/>
        <v>57.900000000001455</v>
      </c>
      <c r="Q20" s="12">
        <f t="shared" si="4"/>
        <v>17.700000000002547</v>
      </c>
      <c r="R20" s="12">
        <f t="shared" si="5"/>
        <v>9.249999999998181</v>
      </c>
      <c r="S20" s="12">
        <f t="shared" si="6"/>
        <v>9.249999999998181</v>
      </c>
      <c r="T20" t="s">
        <v>310</v>
      </c>
      <c r="U20" t="str">
        <f t="shared" si="1"/>
        <v/>
      </c>
    </row>
    <row r="21" spans="1:21" x14ac:dyDescent="0.3">
      <c r="A21" s="40">
        <f>'Index Pivots'!A21</f>
        <v>43265</v>
      </c>
      <c r="B21" t="str">
        <f>'Index Pivots'!B21</f>
        <v>Thursday</v>
      </c>
      <c r="C21">
        <f>'Index Pivots'!C21</f>
        <v>10832.9</v>
      </c>
      <c r="D21">
        <f>'Index Pivots'!D21</f>
        <v>10833.7</v>
      </c>
      <c r="E21">
        <f>'Index Pivots'!E21</f>
        <v>10773.55</v>
      </c>
      <c r="F21">
        <f>'Index Pivots'!F21</f>
        <v>10808.05</v>
      </c>
      <c r="G21">
        <f>'Index Pivots'!G21</f>
        <v>10716.349999999999</v>
      </c>
      <c r="H21">
        <f>'Index Pivots'!H21</f>
        <v>10744.949999999999</v>
      </c>
      <c r="I21">
        <f>'Index Pivots'!I21</f>
        <v>10776.5</v>
      </c>
      <c r="J21">
        <f>'Index Pivots'!J21</f>
        <v>10805.1</v>
      </c>
      <c r="K21">
        <f>'Index Pivots'!K21</f>
        <v>10836.650000000001</v>
      </c>
      <c r="L21">
        <f>'Index Pivots'!L21</f>
        <v>10865.250000000002</v>
      </c>
      <c r="M21" s="2">
        <f>'Index Pivots'!M21</f>
        <v>10896.800000000003</v>
      </c>
      <c r="N21" s="12">
        <f t="shared" si="0"/>
        <v>19.299999999999272</v>
      </c>
      <c r="O21" s="12">
        <f t="shared" si="2"/>
        <v>2.250000000001819</v>
      </c>
      <c r="P21" s="12">
        <f t="shared" si="3"/>
        <v>31.300000000001091</v>
      </c>
      <c r="Q21" s="12">
        <f t="shared" si="4"/>
        <v>52.850000000002183</v>
      </c>
      <c r="R21" s="12">
        <f t="shared" si="5"/>
        <v>81.900000000001455</v>
      </c>
      <c r="S21" s="12">
        <f t="shared" si="6"/>
        <v>2.250000000001819</v>
      </c>
      <c r="T21" t="s">
        <v>297</v>
      </c>
      <c r="U21" t="str">
        <f t="shared" si="1"/>
        <v/>
      </c>
    </row>
    <row r="22" spans="1:21" x14ac:dyDescent="0.3">
      <c r="A22" s="40">
        <f>'Index Pivots'!A22</f>
        <v>43266</v>
      </c>
      <c r="B22" t="str">
        <f>'Index Pivots'!B22</f>
        <v>Friday</v>
      </c>
      <c r="C22">
        <f>'Index Pivots'!C22</f>
        <v>10808.65</v>
      </c>
      <c r="D22">
        <f>'Index Pivots'!D22</f>
        <v>10834</v>
      </c>
      <c r="E22">
        <f>'Index Pivots'!E22</f>
        <v>10755.4</v>
      </c>
      <c r="F22">
        <f>'Index Pivots'!F22</f>
        <v>10817.7</v>
      </c>
      <c r="G22">
        <f>'Index Pivots'!G22</f>
        <v>10692.133333333333</v>
      </c>
      <c r="H22">
        <f>'Index Pivots'!H22</f>
        <v>10723.766666666666</v>
      </c>
      <c r="I22">
        <f>'Index Pivots'!I22</f>
        <v>10770.733333333334</v>
      </c>
      <c r="J22">
        <f>'Index Pivots'!J22</f>
        <v>10802.366666666667</v>
      </c>
      <c r="K22">
        <f>'Index Pivots'!K22</f>
        <v>10849.333333333334</v>
      </c>
      <c r="L22">
        <f>'Index Pivots'!L22</f>
        <v>10880.966666666667</v>
      </c>
      <c r="M22" s="2">
        <f>'Index Pivots'!M22</f>
        <v>10927.933333333334</v>
      </c>
      <c r="N22" s="12">
        <f t="shared" si="0"/>
        <v>63.700000000000728</v>
      </c>
      <c r="O22" s="12">
        <f t="shared" si="2"/>
        <v>32.149999999999636</v>
      </c>
      <c r="P22" s="12">
        <f t="shared" si="3"/>
        <v>3.5499999999992724</v>
      </c>
      <c r="Q22" s="12">
        <f t="shared" si="4"/>
        <v>28.000000000001819</v>
      </c>
      <c r="R22" s="12">
        <f t="shared" si="5"/>
        <v>56.600000000002183</v>
      </c>
      <c r="S22" s="12">
        <f t="shared" si="6"/>
        <v>3.5499999999992724</v>
      </c>
      <c r="T22" t="s">
        <v>297</v>
      </c>
      <c r="U22" t="str">
        <f t="shared" si="1"/>
        <v>Today-Tom Close</v>
      </c>
    </row>
    <row r="23" spans="1:21" x14ac:dyDescent="0.3">
      <c r="A23" s="40">
        <f>'Index Pivots'!A23</f>
        <v>43269</v>
      </c>
      <c r="B23" t="str">
        <f>'Index Pivots'!B23</f>
        <v>Monday</v>
      </c>
      <c r="C23">
        <f>'Index Pivots'!C23</f>
        <v>10830.2</v>
      </c>
      <c r="D23">
        <f>'Index Pivots'!D23</f>
        <v>10830.2</v>
      </c>
      <c r="E23">
        <f>'Index Pivots'!E23</f>
        <v>10787.35</v>
      </c>
      <c r="F23">
        <f>'Index Pivots'!F23</f>
        <v>10799.85</v>
      </c>
      <c r="G23">
        <f>'Index Pivots'!G23</f>
        <v>10738.550000000001</v>
      </c>
      <c r="H23">
        <f>'Index Pivots'!H23</f>
        <v>10762.95</v>
      </c>
      <c r="I23">
        <f>'Index Pivots'!I23</f>
        <v>10781.400000000001</v>
      </c>
      <c r="J23">
        <f>'Index Pivots'!J23</f>
        <v>10805.800000000001</v>
      </c>
      <c r="K23">
        <f>'Index Pivots'!K23</f>
        <v>10824.250000000002</v>
      </c>
      <c r="L23">
        <f>'Index Pivots'!L23</f>
        <v>10848.650000000001</v>
      </c>
      <c r="M23" s="2">
        <f>'Index Pivots'!M23</f>
        <v>10867.100000000002</v>
      </c>
      <c r="N23" s="12">
        <f t="shared" si="0"/>
        <v>106.4333333333343</v>
      </c>
      <c r="O23" s="12">
        <f t="shared" si="2"/>
        <v>59.466666666667152</v>
      </c>
      <c r="P23" s="12">
        <f t="shared" si="3"/>
        <v>27.83333333333394</v>
      </c>
      <c r="Q23" s="12">
        <f t="shared" si="4"/>
        <v>19.133333333333212</v>
      </c>
      <c r="R23" s="12">
        <f t="shared" si="5"/>
        <v>50.766666666666424</v>
      </c>
      <c r="S23" s="12">
        <f t="shared" si="6"/>
        <v>19.133333333333212</v>
      </c>
      <c r="T23" t="s">
        <v>310</v>
      </c>
      <c r="U23" t="str">
        <f t="shared" si="1"/>
        <v>Today-Tom Close</v>
      </c>
    </row>
    <row r="24" spans="1:21" x14ac:dyDescent="0.3">
      <c r="A24" s="40">
        <f>'Index Pivots'!A24</f>
        <v>43270</v>
      </c>
      <c r="B24" t="str">
        <f>'Index Pivots'!B24</f>
        <v>Tuesday</v>
      </c>
      <c r="C24">
        <f>'Index Pivots'!C24</f>
        <v>10789.45</v>
      </c>
      <c r="D24">
        <f>'Index Pivots'!D24</f>
        <v>10789.45</v>
      </c>
      <c r="E24">
        <f>'Index Pivots'!E24</f>
        <v>10701.2</v>
      </c>
      <c r="F24">
        <f>'Index Pivots'!F24</f>
        <v>10710.45</v>
      </c>
      <c r="G24">
        <f>'Index Pivots'!G24</f>
        <v>10589.7</v>
      </c>
      <c r="H24">
        <f>'Index Pivots'!H24</f>
        <v>10645.45</v>
      </c>
      <c r="I24">
        <f>'Index Pivots'!I24</f>
        <v>10677.95</v>
      </c>
      <c r="J24">
        <f>'Index Pivots'!J24</f>
        <v>10733.7</v>
      </c>
      <c r="K24">
        <f>'Index Pivots'!K24</f>
        <v>10766.2</v>
      </c>
      <c r="L24">
        <f>'Index Pivots'!L24</f>
        <v>10821.95</v>
      </c>
      <c r="M24" s="2">
        <f>'Index Pivots'!M24</f>
        <v>10854.45</v>
      </c>
      <c r="N24" s="12">
        <f t="shared" si="0"/>
        <v>26.5</v>
      </c>
      <c r="O24" s="12">
        <f t="shared" si="2"/>
        <v>8.0499999999992724</v>
      </c>
      <c r="P24" s="12">
        <f t="shared" si="3"/>
        <v>16.350000000000364</v>
      </c>
      <c r="Q24" s="12">
        <f t="shared" si="4"/>
        <v>34.800000000001091</v>
      </c>
      <c r="R24" s="12">
        <f t="shared" si="5"/>
        <v>59.200000000000728</v>
      </c>
      <c r="S24" s="12">
        <f t="shared" si="6"/>
        <v>8.0499999999992724</v>
      </c>
      <c r="T24" t="s">
        <v>297</v>
      </c>
      <c r="U24" t="str">
        <f t="shared" si="1"/>
        <v/>
      </c>
    </row>
    <row r="25" spans="1:21" x14ac:dyDescent="0.3">
      <c r="A25" s="40">
        <f>'Index Pivots'!A25</f>
        <v>43271</v>
      </c>
      <c r="B25" t="str">
        <f>'Index Pivots'!B25</f>
        <v>Wednesday</v>
      </c>
      <c r="C25">
        <f>'Index Pivots'!C25</f>
        <v>10734.65</v>
      </c>
      <c r="D25">
        <f>'Index Pivots'!D25</f>
        <v>10781.8</v>
      </c>
      <c r="E25">
        <f>'Index Pivots'!E25</f>
        <v>10724.05</v>
      </c>
      <c r="F25">
        <f>'Index Pivots'!F25</f>
        <v>10772.05</v>
      </c>
      <c r="G25">
        <f>'Index Pivots'!G25</f>
        <v>10679.05</v>
      </c>
      <c r="H25">
        <f>'Index Pivots'!H25</f>
        <v>10701.55</v>
      </c>
      <c r="I25">
        <f>'Index Pivots'!I25</f>
        <v>10736.8</v>
      </c>
      <c r="J25">
        <f>'Index Pivots'!J25</f>
        <v>10759.3</v>
      </c>
      <c r="K25">
        <f>'Index Pivots'!K25</f>
        <v>10794.55</v>
      </c>
      <c r="L25">
        <f>'Index Pivots'!L25</f>
        <v>10817.05</v>
      </c>
      <c r="M25" s="2">
        <f>'Index Pivots'!M25</f>
        <v>10852.3</v>
      </c>
      <c r="N25" s="12">
        <f t="shared" si="0"/>
        <v>89.199999999998909</v>
      </c>
      <c r="O25" s="12">
        <f t="shared" si="2"/>
        <v>56.699999999998909</v>
      </c>
      <c r="P25" s="12">
        <f t="shared" si="3"/>
        <v>0.94999999999890861</v>
      </c>
      <c r="Q25" s="12">
        <f t="shared" si="4"/>
        <v>31.550000000001091</v>
      </c>
      <c r="R25" s="12">
        <f t="shared" si="5"/>
        <v>87.300000000001091</v>
      </c>
      <c r="S25" s="12">
        <f t="shared" si="6"/>
        <v>0.94999999999890861</v>
      </c>
      <c r="T25" t="s">
        <v>297</v>
      </c>
      <c r="U25" t="str">
        <f t="shared" si="1"/>
        <v/>
      </c>
    </row>
    <row r="26" spans="1:21" x14ac:dyDescent="0.3">
      <c r="A26" s="40">
        <f>'Index Pivots'!A26</f>
        <v>43272</v>
      </c>
      <c r="B26" t="str">
        <f>'Index Pivots'!B26</f>
        <v>Thursday</v>
      </c>
      <c r="C26">
        <f>'Index Pivots'!C26</f>
        <v>10808.45</v>
      </c>
      <c r="D26">
        <f>'Index Pivots'!D26</f>
        <v>10809.6</v>
      </c>
      <c r="E26">
        <f>'Index Pivots'!E26</f>
        <v>10725.9</v>
      </c>
      <c r="F26">
        <f>'Index Pivots'!F26</f>
        <v>10741.1</v>
      </c>
      <c r="G26">
        <f>'Index Pivots'!G26</f>
        <v>10624.433333333332</v>
      </c>
      <c r="H26">
        <f>'Index Pivots'!H26</f>
        <v>10675.166666666666</v>
      </c>
      <c r="I26">
        <f>'Index Pivots'!I26</f>
        <v>10708.133333333333</v>
      </c>
      <c r="J26">
        <f>'Index Pivots'!J26</f>
        <v>10758.866666666667</v>
      </c>
      <c r="K26">
        <f>'Index Pivots'!K26</f>
        <v>10791.833333333334</v>
      </c>
      <c r="L26">
        <f>'Index Pivots'!L26</f>
        <v>10842.566666666668</v>
      </c>
      <c r="M26" s="2">
        <f>'Index Pivots'!M26</f>
        <v>10875.533333333335</v>
      </c>
      <c r="N26" s="12">
        <f t="shared" si="0"/>
        <v>106.90000000000146</v>
      </c>
      <c r="O26" s="12">
        <f t="shared" si="2"/>
        <v>71.650000000001455</v>
      </c>
      <c r="P26" s="12">
        <f t="shared" si="3"/>
        <v>49.150000000001455</v>
      </c>
      <c r="Q26" s="12">
        <f t="shared" si="4"/>
        <v>13.900000000001455</v>
      </c>
      <c r="R26" s="12">
        <f t="shared" si="5"/>
        <v>8.5999999999985448</v>
      </c>
      <c r="S26" s="12">
        <f t="shared" si="6"/>
        <v>8.5999999999985448</v>
      </c>
      <c r="T26" t="s">
        <v>310</v>
      </c>
      <c r="U26" t="str">
        <f t="shared" si="1"/>
        <v>Today-Tom Close</v>
      </c>
    </row>
    <row r="27" spans="1:21" x14ac:dyDescent="0.3">
      <c r="A27" s="40">
        <f>'Index Pivots'!A27</f>
        <v>43273</v>
      </c>
      <c r="B27" t="str">
        <f>'Index Pivots'!B27</f>
        <v>Friday</v>
      </c>
      <c r="C27">
        <f>'Index Pivots'!C27</f>
        <v>10742.7</v>
      </c>
      <c r="D27">
        <f>'Index Pivots'!D27</f>
        <v>10837</v>
      </c>
      <c r="E27">
        <f>'Index Pivots'!E27</f>
        <v>10710.45</v>
      </c>
      <c r="F27">
        <f>'Index Pivots'!F27</f>
        <v>10821.85</v>
      </c>
      <c r="G27">
        <f>'Index Pivots'!G27</f>
        <v>10615.983333333337</v>
      </c>
      <c r="H27">
        <f>'Index Pivots'!H27</f>
        <v>10663.216666666669</v>
      </c>
      <c r="I27">
        <f>'Index Pivots'!I27</f>
        <v>10742.533333333336</v>
      </c>
      <c r="J27">
        <f>'Index Pivots'!J27</f>
        <v>10789.766666666668</v>
      </c>
      <c r="K27">
        <f>'Index Pivots'!K27</f>
        <v>10869.083333333336</v>
      </c>
      <c r="L27">
        <f>'Index Pivots'!L27</f>
        <v>10916.316666666668</v>
      </c>
      <c r="M27" s="2">
        <f>'Index Pivots'!M27</f>
        <v>10995.633333333335</v>
      </c>
      <c r="N27" s="12">
        <f t="shared" si="0"/>
        <v>67.533333333334667</v>
      </c>
      <c r="O27" s="12">
        <f t="shared" si="2"/>
        <v>34.566666666667516</v>
      </c>
      <c r="P27" s="12">
        <f t="shared" si="3"/>
        <v>16.16666666666606</v>
      </c>
      <c r="Q27" s="12">
        <f t="shared" si="4"/>
        <v>49.133333333333212</v>
      </c>
      <c r="R27" s="12">
        <f t="shared" si="5"/>
        <v>99.866666666666788</v>
      </c>
      <c r="S27" s="12">
        <f t="shared" si="6"/>
        <v>16.16666666666606</v>
      </c>
      <c r="T27" t="s">
        <v>310</v>
      </c>
      <c r="U27" t="str">
        <f t="shared" si="1"/>
        <v/>
      </c>
    </row>
    <row r="28" spans="1:21" x14ac:dyDescent="0.3">
      <c r="A28" s="40">
        <f>'Index Pivots'!A28</f>
        <v>43276</v>
      </c>
      <c r="B28" t="str">
        <f>'Index Pivots'!B28</f>
        <v>Monday</v>
      </c>
      <c r="C28">
        <f>'Index Pivots'!C28</f>
        <v>10822.9</v>
      </c>
      <c r="D28">
        <f>'Index Pivots'!D28</f>
        <v>10831.05</v>
      </c>
      <c r="E28">
        <f>'Index Pivots'!E28</f>
        <v>10753.05</v>
      </c>
      <c r="F28">
        <f>'Index Pivots'!F28</f>
        <v>10762.45</v>
      </c>
      <c r="G28">
        <f>'Index Pivots'!G28</f>
        <v>10655.316666666666</v>
      </c>
      <c r="H28">
        <f>'Index Pivots'!H28</f>
        <v>10704.183333333332</v>
      </c>
      <c r="I28">
        <f>'Index Pivots'!I28</f>
        <v>10733.316666666666</v>
      </c>
      <c r="J28">
        <f>'Index Pivots'!J28</f>
        <v>10782.183333333332</v>
      </c>
      <c r="K28">
        <f>'Index Pivots'!K28</f>
        <v>10811.316666666666</v>
      </c>
      <c r="L28">
        <f>'Index Pivots'!L28</f>
        <v>10860.183333333332</v>
      </c>
      <c r="M28" s="2">
        <f>'Index Pivots'!M28</f>
        <v>10889.316666666666</v>
      </c>
      <c r="N28" s="12">
        <f t="shared" si="0"/>
        <v>159.68333333333067</v>
      </c>
      <c r="O28" s="12">
        <f t="shared" si="2"/>
        <v>80.36666666666315</v>
      </c>
      <c r="P28" s="12">
        <f t="shared" si="3"/>
        <v>33.133333333331393</v>
      </c>
      <c r="Q28" s="12">
        <f t="shared" si="4"/>
        <v>46.183333333336122</v>
      </c>
      <c r="R28" s="12">
        <f t="shared" si="5"/>
        <v>93.416666666667879</v>
      </c>
      <c r="S28" s="12">
        <f t="shared" si="6"/>
        <v>33.133333333331393</v>
      </c>
      <c r="T28" t="s">
        <v>297</v>
      </c>
      <c r="U28" t="str">
        <f t="shared" si="1"/>
        <v>Today-Tom Close</v>
      </c>
    </row>
    <row r="29" spans="1:21" x14ac:dyDescent="0.3">
      <c r="A29" s="40">
        <f>'Index Pivots'!A29</f>
        <v>43277</v>
      </c>
      <c r="B29" t="str">
        <f>'Index Pivots'!B29</f>
        <v>Tuesday</v>
      </c>
      <c r="C29">
        <f>'Index Pivots'!C29</f>
        <v>10742.7</v>
      </c>
      <c r="D29">
        <f>'Index Pivots'!D29</f>
        <v>10805.25</v>
      </c>
      <c r="E29">
        <f>'Index Pivots'!E29</f>
        <v>10732.55</v>
      </c>
      <c r="F29">
        <f>'Index Pivots'!F29</f>
        <v>10769.15</v>
      </c>
      <c r="G29">
        <f>'Index Pivots'!G29</f>
        <v>10660.016666666663</v>
      </c>
      <c r="H29">
        <f>'Index Pivots'!H29</f>
        <v>10696.283333333331</v>
      </c>
      <c r="I29">
        <f>'Index Pivots'!I29</f>
        <v>10732.716666666664</v>
      </c>
      <c r="J29">
        <f>'Index Pivots'!J29</f>
        <v>10768.983333333332</v>
      </c>
      <c r="K29">
        <f>'Index Pivots'!K29</f>
        <v>10805.416666666664</v>
      </c>
      <c r="L29">
        <f>'Index Pivots'!L29</f>
        <v>10841.683333333332</v>
      </c>
      <c r="M29" s="2">
        <f>'Index Pivots'!M29</f>
        <v>10878.116666666665</v>
      </c>
      <c r="N29" s="12">
        <f t="shared" si="0"/>
        <v>38.516666666668243</v>
      </c>
      <c r="O29" s="12">
        <f t="shared" si="2"/>
        <v>9.3833333333350311</v>
      </c>
      <c r="P29" s="12">
        <f t="shared" si="3"/>
        <v>39.483333333331757</v>
      </c>
      <c r="Q29" s="12">
        <f t="shared" si="4"/>
        <v>68.616666666664969</v>
      </c>
      <c r="R29" s="12">
        <f t="shared" si="5"/>
        <v>117.48333333333176</v>
      </c>
      <c r="S29" s="12">
        <f t="shared" si="6"/>
        <v>9.3833333333350311</v>
      </c>
      <c r="T29" t="s">
        <v>297</v>
      </c>
      <c r="U29" t="str">
        <f t="shared" si="1"/>
        <v>Today-Tom Close</v>
      </c>
    </row>
    <row r="30" spans="1:21" x14ac:dyDescent="0.3">
      <c r="A30" s="40">
        <f>'Index Pivots'!A30</f>
        <v>43278</v>
      </c>
      <c r="B30" t="str">
        <f>'Index Pivots'!B30</f>
        <v>Wednesday</v>
      </c>
      <c r="C30">
        <f>'Index Pivots'!C30</f>
        <v>10785.5</v>
      </c>
      <c r="D30">
        <f>'Index Pivots'!D30</f>
        <v>10785.5</v>
      </c>
      <c r="E30">
        <f>'Index Pivots'!E30</f>
        <v>10652.4</v>
      </c>
      <c r="F30">
        <f>'Index Pivots'!F30</f>
        <v>10671.4</v>
      </c>
      <c r="G30">
        <f>'Index Pivots'!G30</f>
        <v>10487.6</v>
      </c>
      <c r="H30">
        <f>'Index Pivots'!H30</f>
        <v>10570</v>
      </c>
      <c r="I30">
        <f>'Index Pivots'!I30</f>
        <v>10620.7</v>
      </c>
      <c r="J30">
        <f>'Index Pivots'!J30</f>
        <v>10703.1</v>
      </c>
      <c r="K30">
        <f>'Index Pivots'!K30</f>
        <v>10753.800000000001</v>
      </c>
      <c r="L30">
        <f>'Index Pivots'!L30</f>
        <v>10836.2</v>
      </c>
      <c r="M30" s="2">
        <f>'Index Pivots'!M30</f>
        <v>10886.900000000001</v>
      </c>
      <c r="N30" s="12">
        <f t="shared" si="0"/>
        <v>89.216666666668971</v>
      </c>
      <c r="O30" s="12">
        <f t="shared" si="2"/>
        <v>52.783333333336486</v>
      </c>
      <c r="P30" s="12">
        <f t="shared" si="3"/>
        <v>16.516666666668243</v>
      </c>
      <c r="Q30" s="12">
        <f t="shared" si="4"/>
        <v>19.916666666664241</v>
      </c>
      <c r="R30" s="12">
        <f t="shared" si="5"/>
        <v>56.183333333332484</v>
      </c>
      <c r="S30" s="12">
        <f t="shared" si="6"/>
        <v>16.516666666668243</v>
      </c>
      <c r="T30" t="s">
        <v>297</v>
      </c>
      <c r="U30" t="str">
        <f t="shared" si="1"/>
        <v/>
      </c>
    </row>
    <row r="31" spans="1:21" x14ac:dyDescent="0.3">
      <c r="A31" s="40">
        <f>'Index Pivots'!A31</f>
        <v>43279</v>
      </c>
      <c r="B31" t="str">
        <f>'Index Pivots'!B31</f>
        <v>Thursday</v>
      </c>
      <c r="C31">
        <f>'Index Pivots'!C31</f>
        <v>10660.8</v>
      </c>
      <c r="D31">
        <f>'Index Pivots'!D31</f>
        <v>10674.2</v>
      </c>
      <c r="E31">
        <f>'Index Pivots'!E31</f>
        <v>10557.7</v>
      </c>
      <c r="F31">
        <f>'Index Pivots'!F31</f>
        <v>10589.1</v>
      </c>
      <c r="G31">
        <f>'Index Pivots'!G31</f>
        <v>10423.299999999999</v>
      </c>
      <c r="H31">
        <f>'Index Pivots'!H31</f>
        <v>10490.5</v>
      </c>
      <c r="I31">
        <f>'Index Pivots'!I31</f>
        <v>10539.8</v>
      </c>
      <c r="J31">
        <f>'Index Pivots'!J31</f>
        <v>10607</v>
      </c>
      <c r="K31">
        <f>'Index Pivots'!K31</f>
        <v>10656.3</v>
      </c>
      <c r="L31">
        <f>'Index Pivots'!L31</f>
        <v>10723.5</v>
      </c>
      <c r="M31" s="2">
        <f>'Index Pivots'!M31</f>
        <v>10772.8</v>
      </c>
      <c r="N31" s="12">
        <f t="shared" si="0"/>
        <v>90.799999999999272</v>
      </c>
      <c r="O31" s="12">
        <f t="shared" si="2"/>
        <v>40.099999999998545</v>
      </c>
      <c r="P31" s="12">
        <f t="shared" si="3"/>
        <v>42.300000000001091</v>
      </c>
      <c r="Q31" s="12">
        <f t="shared" si="4"/>
        <v>93.000000000001819</v>
      </c>
      <c r="R31" s="12">
        <f t="shared" si="5"/>
        <v>175.40000000000146</v>
      </c>
      <c r="S31" s="12">
        <f t="shared" si="6"/>
        <v>40.099999999998545</v>
      </c>
      <c r="T31" t="s">
        <v>297</v>
      </c>
      <c r="U31" t="str">
        <f t="shared" si="1"/>
        <v/>
      </c>
    </row>
    <row r="32" spans="1:21" x14ac:dyDescent="0.3">
      <c r="A32" s="40">
        <f>'Index Pivots'!A32</f>
        <v>43280</v>
      </c>
      <c r="B32" t="str">
        <f>'Index Pivots'!B32</f>
        <v>Friday</v>
      </c>
      <c r="C32">
        <f>'Index Pivots'!C32</f>
        <v>10612.85</v>
      </c>
      <c r="D32">
        <f>'Index Pivots'!D32</f>
        <v>10723.05</v>
      </c>
      <c r="E32">
        <f>'Index Pivots'!E32</f>
        <v>10612.35</v>
      </c>
      <c r="F32">
        <f>'Index Pivots'!F32</f>
        <v>10714.3</v>
      </c>
      <c r="G32">
        <f>'Index Pivots'!G32</f>
        <v>10532.716666666669</v>
      </c>
      <c r="H32">
        <f>'Index Pivots'!H32</f>
        <v>10572.533333333335</v>
      </c>
      <c r="I32">
        <f>'Index Pivots'!I32</f>
        <v>10643.416666666668</v>
      </c>
      <c r="J32">
        <f>'Index Pivots'!J32</f>
        <v>10683.233333333334</v>
      </c>
      <c r="K32">
        <f>'Index Pivots'!K32</f>
        <v>10754.116666666667</v>
      </c>
      <c r="L32">
        <f>'Index Pivots'!L32</f>
        <v>10793.933333333332</v>
      </c>
      <c r="M32" s="2">
        <f>'Index Pivots'!M32</f>
        <v>10864.816666666666</v>
      </c>
      <c r="N32" s="12">
        <f t="shared" si="0"/>
        <v>122.35000000000036</v>
      </c>
      <c r="O32" s="12">
        <f t="shared" si="2"/>
        <v>73.050000000001091</v>
      </c>
      <c r="P32" s="12">
        <f t="shared" si="3"/>
        <v>5.8500000000003638</v>
      </c>
      <c r="Q32" s="12">
        <f t="shared" si="4"/>
        <v>43.449999999998909</v>
      </c>
      <c r="R32" s="12">
        <f t="shared" si="5"/>
        <v>110.64999999999964</v>
      </c>
      <c r="S32" s="12">
        <f t="shared" si="6"/>
        <v>5.8500000000003638</v>
      </c>
      <c r="T32" t="s">
        <v>310</v>
      </c>
      <c r="U32" t="str">
        <f t="shared" si="1"/>
        <v/>
      </c>
    </row>
    <row r="33" spans="1:21" x14ac:dyDescent="0.3">
      <c r="A33" s="40">
        <f>'Index Pivots'!A33</f>
        <v>43283</v>
      </c>
      <c r="B33" t="str">
        <f>'Index Pivots'!B33</f>
        <v>Monday</v>
      </c>
      <c r="C33">
        <f>'Index Pivots'!C33</f>
        <v>10732.35</v>
      </c>
      <c r="D33">
        <f>'Index Pivots'!D33</f>
        <v>10736.15</v>
      </c>
      <c r="E33">
        <f>'Index Pivots'!E33</f>
        <v>10604.65</v>
      </c>
      <c r="F33">
        <f>'Index Pivots'!F33</f>
        <v>10657.3</v>
      </c>
      <c r="G33">
        <f>'Index Pivots'!G33</f>
        <v>10464.416666666666</v>
      </c>
      <c r="H33">
        <f>'Index Pivots'!H33</f>
        <v>10534.533333333333</v>
      </c>
      <c r="I33">
        <f>'Index Pivots'!I33</f>
        <v>10595.916666666666</v>
      </c>
      <c r="J33">
        <f>'Index Pivots'!J33</f>
        <v>10666.033333333333</v>
      </c>
      <c r="K33">
        <f>'Index Pivots'!K33</f>
        <v>10727.416666666666</v>
      </c>
      <c r="L33">
        <f>'Index Pivots'!L33</f>
        <v>10797.533333333333</v>
      </c>
      <c r="M33" s="2">
        <f>'Index Pivots'!M33</f>
        <v>10858.916666666666</v>
      </c>
      <c r="N33" s="12">
        <f t="shared" si="0"/>
        <v>159.8166666666657</v>
      </c>
      <c r="O33" s="12">
        <f t="shared" si="2"/>
        <v>88.933333333332484</v>
      </c>
      <c r="P33" s="12">
        <f t="shared" si="3"/>
        <v>49.116666666666788</v>
      </c>
      <c r="Q33" s="12">
        <f t="shared" si="4"/>
        <v>21.766666666666424</v>
      </c>
      <c r="R33" s="12">
        <f t="shared" si="5"/>
        <v>61.583333333332121</v>
      </c>
      <c r="S33" s="12">
        <f t="shared" si="6"/>
        <v>21.766666666666424</v>
      </c>
      <c r="T33" t="s">
        <v>310</v>
      </c>
      <c r="U33" t="str">
        <f t="shared" si="1"/>
        <v>Today-Tom Close</v>
      </c>
    </row>
    <row r="34" spans="1:21" x14ac:dyDescent="0.3">
      <c r="A34" s="40">
        <f>'Index Pivots'!A34</f>
        <v>43284</v>
      </c>
      <c r="B34" t="str">
        <f>'Index Pivots'!B34</f>
        <v>Tuesday</v>
      </c>
      <c r="C34">
        <f>'Index Pivots'!C34</f>
        <v>10668.6</v>
      </c>
      <c r="D34">
        <f>'Index Pivots'!D34</f>
        <v>10713.3</v>
      </c>
      <c r="E34">
        <f>'Index Pivots'!E34</f>
        <v>10630.25</v>
      </c>
      <c r="F34">
        <f>'Index Pivots'!F34</f>
        <v>10699.9</v>
      </c>
      <c r="G34">
        <f>'Index Pivots'!G34</f>
        <v>10565.95</v>
      </c>
      <c r="H34">
        <f>'Index Pivots'!H34</f>
        <v>10598.1</v>
      </c>
      <c r="I34">
        <f>'Index Pivots'!I34</f>
        <v>10649</v>
      </c>
      <c r="J34">
        <f>'Index Pivots'!J34</f>
        <v>10681.15</v>
      </c>
      <c r="K34">
        <f>'Index Pivots'!K34</f>
        <v>10732.05</v>
      </c>
      <c r="L34">
        <f>'Index Pivots'!L34</f>
        <v>10764.199999999999</v>
      </c>
      <c r="M34" s="2">
        <f>'Index Pivots'!M34</f>
        <v>10815.099999999999</v>
      </c>
      <c r="N34" s="12">
        <f t="shared" si="0"/>
        <v>134.06666666666752</v>
      </c>
      <c r="O34" s="12">
        <f t="shared" si="2"/>
        <v>72.683333333334303</v>
      </c>
      <c r="P34" s="12">
        <f t="shared" si="3"/>
        <v>2.5666666666675155</v>
      </c>
      <c r="Q34" s="12">
        <f t="shared" si="4"/>
        <v>58.816666666665697</v>
      </c>
      <c r="R34" s="12">
        <f t="shared" si="5"/>
        <v>128.93333333333248</v>
      </c>
      <c r="S34" s="12">
        <f t="shared" si="6"/>
        <v>2.5666666666675155</v>
      </c>
      <c r="T34" t="s">
        <v>310</v>
      </c>
      <c r="U34" t="str">
        <f t="shared" si="1"/>
        <v>Today-Tom Close</v>
      </c>
    </row>
    <row r="35" spans="1:21" x14ac:dyDescent="0.3">
      <c r="A35" s="40">
        <f>'Index Pivots'!A35</f>
        <v>43285</v>
      </c>
      <c r="B35" t="str">
        <f>'Index Pivots'!B35</f>
        <v>Wednesday</v>
      </c>
      <c r="C35">
        <f>'Index Pivots'!C35</f>
        <v>10715</v>
      </c>
      <c r="D35">
        <f>'Index Pivots'!D35</f>
        <v>10777.15</v>
      </c>
      <c r="E35">
        <f>'Index Pivots'!E35</f>
        <v>10677.75</v>
      </c>
      <c r="F35">
        <f>'Index Pivots'!F35</f>
        <v>10769.9</v>
      </c>
      <c r="G35">
        <f>'Index Pivots'!G35</f>
        <v>10606.650000000001</v>
      </c>
      <c r="H35">
        <f>'Index Pivots'!H35</f>
        <v>10642.2</v>
      </c>
      <c r="I35">
        <f>'Index Pivots'!I35</f>
        <v>10706.050000000001</v>
      </c>
      <c r="J35">
        <f>'Index Pivots'!J35</f>
        <v>10741.6</v>
      </c>
      <c r="K35">
        <f>'Index Pivots'!K35</f>
        <v>10805.45</v>
      </c>
      <c r="L35">
        <f>'Index Pivots'!L35</f>
        <v>10841</v>
      </c>
      <c r="M35" s="2">
        <f>'Index Pivots'!M35</f>
        <v>10904.85</v>
      </c>
      <c r="N35" s="12">
        <f t="shared" si="0"/>
        <v>116.89999999999964</v>
      </c>
      <c r="O35" s="12">
        <f t="shared" si="2"/>
        <v>66</v>
      </c>
      <c r="P35" s="12">
        <f t="shared" si="3"/>
        <v>33.850000000000364</v>
      </c>
      <c r="Q35" s="12">
        <f t="shared" si="4"/>
        <v>17.049999999999272</v>
      </c>
      <c r="R35" s="12">
        <f t="shared" si="5"/>
        <v>49.199999999998909</v>
      </c>
      <c r="S35" s="12">
        <f t="shared" si="6"/>
        <v>17.049999999999272</v>
      </c>
      <c r="T35" t="s">
        <v>310</v>
      </c>
      <c r="U35" t="str">
        <f t="shared" si="1"/>
        <v/>
      </c>
    </row>
    <row r="36" spans="1:21" x14ac:dyDescent="0.3">
      <c r="A36" s="40">
        <f>'Index Pivots'!A36</f>
        <v>43286</v>
      </c>
      <c r="B36" t="str">
        <f>'Index Pivots'!B36</f>
        <v>Thursday</v>
      </c>
      <c r="C36">
        <f>'Index Pivots'!C36</f>
        <v>10786.05</v>
      </c>
      <c r="D36">
        <f>'Index Pivots'!D36</f>
        <v>10786.05</v>
      </c>
      <c r="E36">
        <f>'Index Pivots'!E36</f>
        <v>10726.25</v>
      </c>
      <c r="F36">
        <f>'Index Pivots'!F36</f>
        <v>10749.75</v>
      </c>
      <c r="G36">
        <f>'Index Pivots'!G36</f>
        <v>10662.183333333334</v>
      </c>
      <c r="H36">
        <f>'Index Pivots'!H36</f>
        <v>10694.216666666667</v>
      </c>
      <c r="I36">
        <f>'Index Pivots'!I36</f>
        <v>10721.983333333334</v>
      </c>
      <c r="J36">
        <f>'Index Pivots'!J36</f>
        <v>10754.016666666666</v>
      </c>
      <c r="K36">
        <f>'Index Pivots'!K36</f>
        <v>10781.783333333333</v>
      </c>
      <c r="L36">
        <f>'Index Pivots'!L36</f>
        <v>10813.816666666666</v>
      </c>
      <c r="M36" s="2">
        <f>'Index Pivots'!M36</f>
        <v>10841.583333333332</v>
      </c>
      <c r="N36" s="12">
        <f t="shared" si="0"/>
        <v>143.84999999999854</v>
      </c>
      <c r="O36" s="12">
        <f t="shared" si="2"/>
        <v>79.999999999998181</v>
      </c>
      <c r="P36" s="12">
        <f t="shared" si="3"/>
        <v>44.449999999998909</v>
      </c>
      <c r="Q36" s="12">
        <f t="shared" si="4"/>
        <v>19.400000000001455</v>
      </c>
      <c r="R36" s="12">
        <f t="shared" si="5"/>
        <v>54.950000000000728</v>
      </c>
      <c r="S36" s="12">
        <f t="shared" si="6"/>
        <v>19.400000000001455</v>
      </c>
      <c r="U36" t="str">
        <f t="shared" si="1"/>
        <v>Today-Tom Close</v>
      </c>
    </row>
    <row r="37" spans="1:21" x14ac:dyDescent="0.3">
      <c r="A37" s="40">
        <f>'Index Pivots'!A37</f>
        <v>43287</v>
      </c>
      <c r="B37" t="str">
        <f>'Index Pivots'!B37</f>
        <v>Friday</v>
      </c>
      <c r="C37">
        <f>'Index Pivots'!C37</f>
        <v>10744.15</v>
      </c>
      <c r="D37">
        <f>'Index Pivots'!D37</f>
        <v>10816.35</v>
      </c>
      <c r="E37">
        <f>'Index Pivots'!E37</f>
        <v>10735.05</v>
      </c>
      <c r="F37">
        <f>'Index Pivots'!F37</f>
        <v>10772.65</v>
      </c>
      <c r="G37">
        <f>'Index Pivots'!G37</f>
        <v>10651.716666666667</v>
      </c>
      <c r="H37">
        <f>'Index Pivots'!H37</f>
        <v>10693.383333333333</v>
      </c>
      <c r="I37">
        <f>'Index Pivots'!I37</f>
        <v>10733.016666666668</v>
      </c>
      <c r="J37">
        <f>'Index Pivots'!J37</f>
        <v>10774.683333333334</v>
      </c>
      <c r="K37">
        <f>'Index Pivots'!K37</f>
        <v>10814.316666666669</v>
      </c>
      <c r="L37">
        <f>'Index Pivots'!L37</f>
        <v>10855.983333333335</v>
      </c>
      <c r="M37" s="2">
        <f>'Index Pivots'!M37</f>
        <v>10895.61666666667</v>
      </c>
      <c r="N37" s="12">
        <f t="shared" si="0"/>
        <v>49.933333333332484</v>
      </c>
      <c r="O37" s="12">
        <f t="shared" si="2"/>
        <v>22.16666666666606</v>
      </c>
      <c r="P37" s="12">
        <f t="shared" si="3"/>
        <v>9.8666666666667879</v>
      </c>
      <c r="Q37" s="12">
        <f t="shared" si="4"/>
        <v>37.633333333333212</v>
      </c>
      <c r="R37" s="12">
        <f t="shared" si="5"/>
        <v>69.66666666666606</v>
      </c>
      <c r="S37" s="12">
        <f t="shared" si="6"/>
        <v>9.8666666666667879</v>
      </c>
      <c r="U37" t="str">
        <f t="shared" si="1"/>
        <v>Today-Tom Close</v>
      </c>
    </row>
    <row r="38" spans="1:21" x14ac:dyDescent="0.3">
      <c r="A38" s="40">
        <f>'Index Pivots'!A38</f>
        <v>43290</v>
      </c>
      <c r="B38" t="str">
        <f>'Index Pivots'!B38</f>
        <v>Monday</v>
      </c>
      <c r="C38">
        <f>'Index Pivots'!C38</f>
        <v>10838.3</v>
      </c>
      <c r="D38">
        <f>'Index Pivots'!D38</f>
        <v>10860.35</v>
      </c>
      <c r="E38">
        <f>'Index Pivots'!E38</f>
        <v>10807.15</v>
      </c>
      <c r="F38">
        <f>'Index Pivots'!F38</f>
        <v>10852.9</v>
      </c>
      <c r="G38">
        <f>'Index Pivots'!G38</f>
        <v>10766.716666666665</v>
      </c>
      <c r="H38">
        <f>'Index Pivots'!H38</f>
        <v>10786.933333333332</v>
      </c>
      <c r="I38">
        <f>'Index Pivots'!I38</f>
        <v>10819.916666666666</v>
      </c>
      <c r="J38">
        <f>'Index Pivots'!J38</f>
        <v>10840.133333333333</v>
      </c>
      <c r="K38">
        <f>'Index Pivots'!K38</f>
        <v>10873.116666666667</v>
      </c>
      <c r="L38">
        <f>'Index Pivots'!L38</f>
        <v>10893.333333333334</v>
      </c>
      <c r="M38" s="2">
        <f>'Index Pivots'!M38</f>
        <v>10926.316666666668</v>
      </c>
      <c r="N38" s="12">
        <f t="shared" si="0"/>
        <v>144.91666666666606</v>
      </c>
      <c r="O38" s="12">
        <f t="shared" si="2"/>
        <v>105.28333333333103</v>
      </c>
      <c r="P38" s="12">
        <f t="shared" si="3"/>
        <v>63.616666666664969</v>
      </c>
      <c r="Q38" s="12">
        <f t="shared" si="4"/>
        <v>23.983333333329938</v>
      </c>
      <c r="R38" s="12">
        <f t="shared" si="5"/>
        <v>17.683333333336122</v>
      </c>
      <c r="S38" s="12">
        <f t="shared" si="6"/>
        <v>17.683333333336122</v>
      </c>
      <c r="U38" t="str">
        <f t="shared" si="1"/>
        <v/>
      </c>
    </row>
    <row r="39" spans="1:21" x14ac:dyDescent="0.3">
      <c r="A39" s="40">
        <f>'Index Pivots'!A39</f>
        <v>43291</v>
      </c>
      <c r="B39" t="str">
        <f>'Index Pivots'!B39</f>
        <v>Tuesday</v>
      </c>
      <c r="C39">
        <f>'Index Pivots'!C39</f>
        <v>10902.75</v>
      </c>
      <c r="D39">
        <f>'Index Pivots'!D39</f>
        <v>10956.9</v>
      </c>
      <c r="E39">
        <f>'Index Pivots'!E39</f>
        <v>10876.65</v>
      </c>
      <c r="F39">
        <f>'Index Pivots'!F39</f>
        <v>10947.25</v>
      </c>
      <c r="G39">
        <f>'Index Pivots'!G39</f>
        <v>10816.716666666669</v>
      </c>
      <c r="H39">
        <f>'Index Pivots'!H39</f>
        <v>10846.683333333334</v>
      </c>
      <c r="I39">
        <f>'Index Pivots'!I39</f>
        <v>10896.966666666669</v>
      </c>
      <c r="J39">
        <f>'Index Pivots'!J39</f>
        <v>10926.933333333334</v>
      </c>
      <c r="K39">
        <f>'Index Pivots'!K39</f>
        <v>10977.216666666669</v>
      </c>
      <c r="L39">
        <f>'Index Pivots'!L39</f>
        <v>11007.183333333334</v>
      </c>
      <c r="M39" s="2">
        <f>'Index Pivots'!M39</f>
        <v>11057.466666666669</v>
      </c>
      <c r="N39" s="12">
        <f t="shared" si="0"/>
        <v>115.81666666666752</v>
      </c>
      <c r="O39" s="12">
        <f t="shared" si="2"/>
        <v>82.83333333333394</v>
      </c>
      <c r="P39" s="12">
        <f t="shared" si="3"/>
        <v>62.616666666666788</v>
      </c>
      <c r="Q39" s="12">
        <f t="shared" si="4"/>
        <v>29.633333333333212</v>
      </c>
      <c r="R39" s="12">
        <f t="shared" si="5"/>
        <v>9.4166666666660603</v>
      </c>
      <c r="S39" s="12">
        <f t="shared" si="6"/>
        <v>9.4166666666660603</v>
      </c>
      <c r="U39" t="str">
        <f t="shared" si="1"/>
        <v/>
      </c>
    </row>
    <row r="40" spans="1:21" x14ac:dyDescent="0.3">
      <c r="A40" s="40">
        <f>'Index Pivots'!A40</f>
        <v>43292</v>
      </c>
      <c r="B40" t="str">
        <f>'Index Pivots'!B40</f>
        <v>Wednesday</v>
      </c>
      <c r="C40">
        <f>'Index Pivots'!C40</f>
        <v>10956.4</v>
      </c>
      <c r="D40">
        <f>'Index Pivots'!D40</f>
        <v>10976.65</v>
      </c>
      <c r="E40">
        <f>'Index Pivots'!E40</f>
        <v>10923</v>
      </c>
      <c r="F40">
        <f>'Index Pivots'!F40</f>
        <v>10948.3</v>
      </c>
      <c r="G40">
        <f>'Index Pivots'!G40</f>
        <v>10868.333333333332</v>
      </c>
      <c r="H40">
        <f>'Index Pivots'!H40</f>
        <v>10895.666666666666</v>
      </c>
      <c r="I40">
        <f>'Index Pivots'!I40</f>
        <v>10921.983333333332</v>
      </c>
      <c r="J40">
        <f>'Index Pivots'!J40</f>
        <v>10949.316666666666</v>
      </c>
      <c r="K40">
        <f>'Index Pivots'!K40</f>
        <v>10975.633333333331</v>
      </c>
      <c r="L40">
        <f>'Index Pivots'!L40</f>
        <v>11002.966666666665</v>
      </c>
      <c r="M40" s="2">
        <f>'Index Pivots'!M40</f>
        <v>11029.283333333331</v>
      </c>
      <c r="N40" s="12">
        <f t="shared" si="0"/>
        <v>109.71666666666533</v>
      </c>
      <c r="O40" s="12">
        <f t="shared" si="2"/>
        <v>59.433333333330665</v>
      </c>
      <c r="P40" s="12">
        <f t="shared" si="3"/>
        <v>29.466666666665333</v>
      </c>
      <c r="Q40" s="12">
        <f t="shared" si="4"/>
        <v>20.816666666669335</v>
      </c>
      <c r="R40" s="12">
        <f t="shared" si="5"/>
        <v>50.783333333334667</v>
      </c>
      <c r="S40" s="12">
        <f t="shared" si="6"/>
        <v>20.816666666669335</v>
      </c>
      <c r="U40" t="str">
        <f t="shared" si="1"/>
        <v>Today-Tom Close</v>
      </c>
    </row>
    <row r="41" spans="1:21" x14ac:dyDescent="0.3">
      <c r="A41" s="40">
        <f>'Index Pivots'!A41</f>
        <v>43293</v>
      </c>
      <c r="B41" t="str">
        <f>'Index Pivots'!B41</f>
        <v>Thursday</v>
      </c>
      <c r="C41">
        <f>'Index Pivots'!C41</f>
        <v>11006.95</v>
      </c>
      <c r="D41">
        <f>'Index Pivots'!D41</f>
        <v>11078.3</v>
      </c>
      <c r="E41">
        <f>'Index Pivots'!E41</f>
        <v>10999.65</v>
      </c>
      <c r="F41">
        <f>'Index Pivots'!F41</f>
        <v>11023.2</v>
      </c>
      <c r="G41">
        <f>'Index Pivots'!G41</f>
        <v>10910.483333333332</v>
      </c>
      <c r="H41">
        <f>'Index Pivots'!H41</f>
        <v>10955.066666666666</v>
      </c>
      <c r="I41">
        <f>'Index Pivots'!I41</f>
        <v>10989.133333333331</v>
      </c>
      <c r="J41">
        <f>'Index Pivots'!J41</f>
        <v>11033.716666666665</v>
      </c>
      <c r="K41">
        <f>'Index Pivots'!K41</f>
        <v>11067.783333333331</v>
      </c>
      <c r="L41">
        <f>'Index Pivots'!L41</f>
        <v>11112.366666666665</v>
      </c>
      <c r="M41" s="2">
        <f>'Index Pivots'!M41</f>
        <v>11146.433333333331</v>
      </c>
      <c r="N41" s="12">
        <f t="shared" si="0"/>
        <v>111.28333333333467</v>
      </c>
      <c r="O41" s="12">
        <f t="shared" si="2"/>
        <v>84.966666666668971</v>
      </c>
      <c r="P41" s="12">
        <f t="shared" si="3"/>
        <v>57.633333333335031</v>
      </c>
      <c r="Q41" s="12">
        <f t="shared" si="4"/>
        <v>31.316666666669335</v>
      </c>
      <c r="R41" s="12">
        <f t="shared" si="5"/>
        <v>3.9833333333353949</v>
      </c>
      <c r="S41" s="12">
        <f t="shared" si="6"/>
        <v>3.9833333333353949</v>
      </c>
      <c r="U41" t="str">
        <f t="shared" si="1"/>
        <v/>
      </c>
    </row>
    <row r="42" spans="1:21" x14ac:dyDescent="0.3">
      <c r="A42" s="40">
        <f>'Index Pivots'!A42</f>
        <v>43294</v>
      </c>
      <c r="B42" t="str">
        <f>'Index Pivots'!B42</f>
        <v>Friday</v>
      </c>
      <c r="C42">
        <f>'Index Pivots'!C42</f>
        <v>11056.9</v>
      </c>
      <c r="D42">
        <f>'Index Pivots'!D42</f>
        <v>11071.35</v>
      </c>
      <c r="E42">
        <f>'Index Pivots'!E42</f>
        <v>10999.75</v>
      </c>
      <c r="F42">
        <f>'Index Pivots'!F42</f>
        <v>11018.9</v>
      </c>
      <c r="G42">
        <f>'Index Pivots'!G42</f>
        <v>10917.05</v>
      </c>
      <c r="H42">
        <f>'Index Pivots'!H42</f>
        <v>10958.4</v>
      </c>
      <c r="I42">
        <f>'Index Pivots'!I42</f>
        <v>10988.65</v>
      </c>
      <c r="J42">
        <f>'Index Pivots'!J42</f>
        <v>11030</v>
      </c>
      <c r="K42">
        <f>'Index Pivots'!K42</f>
        <v>11060.25</v>
      </c>
      <c r="L42">
        <f>'Index Pivots'!L42</f>
        <v>11101.6</v>
      </c>
      <c r="M42" s="2">
        <f>'Index Pivots'!M42</f>
        <v>11131.85</v>
      </c>
      <c r="N42" s="12">
        <f t="shared" si="0"/>
        <v>101.83333333333394</v>
      </c>
      <c r="O42" s="12">
        <f t="shared" si="2"/>
        <v>67.766666666668243</v>
      </c>
      <c r="P42" s="12">
        <f t="shared" si="3"/>
        <v>23.183333333334303</v>
      </c>
      <c r="Q42" s="12">
        <f t="shared" si="4"/>
        <v>10.883333333331393</v>
      </c>
      <c r="R42" s="12">
        <f t="shared" si="5"/>
        <v>55.466666666665333</v>
      </c>
      <c r="S42" s="12">
        <f t="shared" si="6"/>
        <v>10.883333333331393</v>
      </c>
      <c r="U42" t="str">
        <f t="shared" si="1"/>
        <v>Today-Tom Close</v>
      </c>
    </row>
    <row r="43" spans="1:21" x14ac:dyDescent="0.3">
      <c r="A43" s="40">
        <f>'Index Pivots'!A43</f>
        <v>43297</v>
      </c>
      <c r="B43" t="str">
        <f>'Index Pivots'!B43</f>
        <v>Monday</v>
      </c>
      <c r="C43">
        <f>'Index Pivots'!C43</f>
        <v>11018.95</v>
      </c>
      <c r="D43">
        <f>'Index Pivots'!D43</f>
        <v>11019.5</v>
      </c>
      <c r="E43">
        <f>'Index Pivots'!E43</f>
        <v>10926.25</v>
      </c>
      <c r="F43">
        <f>'Index Pivots'!F43</f>
        <v>10936.85</v>
      </c>
      <c r="G43">
        <f>'Index Pivots'!G43</f>
        <v>10808.983333333334</v>
      </c>
      <c r="H43">
        <f>'Index Pivots'!H43</f>
        <v>10867.616666666667</v>
      </c>
      <c r="I43">
        <f>'Index Pivots'!I43</f>
        <v>10902.233333333334</v>
      </c>
      <c r="J43">
        <f>'Index Pivots'!J43</f>
        <v>10960.866666666667</v>
      </c>
      <c r="K43">
        <f>'Index Pivots'!K43</f>
        <v>10995.483333333334</v>
      </c>
      <c r="L43">
        <f>'Index Pivots'!L43</f>
        <v>11054.116666666667</v>
      </c>
      <c r="M43" s="2">
        <f>'Index Pivots'!M43</f>
        <v>11088.733333333334</v>
      </c>
      <c r="N43" s="12">
        <f t="shared" si="0"/>
        <v>60.550000000001091</v>
      </c>
      <c r="O43" s="12">
        <f t="shared" si="2"/>
        <v>30.300000000001091</v>
      </c>
      <c r="P43" s="12">
        <f t="shared" si="3"/>
        <v>11.049999999999272</v>
      </c>
      <c r="Q43" s="12">
        <f t="shared" si="4"/>
        <v>41.299999999999272</v>
      </c>
      <c r="R43" s="12">
        <f t="shared" si="5"/>
        <v>82.649999999999636</v>
      </c>
      <c r="S43" s="12">
        <f t="shared" si="6"/>
        <v>11.049999999999272</v>
      </c>
      <c r="U43" t="str">
        <f t="shared" si="1"/>
        <v/>
      </c>
    </row>
    <row r="44" spans="1:21" x14ac:dyDescent="0.3">
      <c r="A44" s="40">
        <f>'Index Pivots'!A44</f>
        <v>43298</v>
      </c>
      <c r="B44" t="str">
        <f>'Index Pivots'!B44</f>
        <v>Tuesday</v>
      </c>
      <c r="C44">
        <f>'Index Pivots'!C44</f>
        <v>10939.65</v>
      </c>
      <c r="D44">
        <f>'Index Pivots'!D44</f>
        <v>11018.5</v>
      </c>
      <c r="E44">
        <f>'Index Pivots'!E44</f>
        <v>10925.6</v>
      </c>
      <c r="F44">
        <f>'Index Pivots'!F44</f>
        <v>11008.05</v>
      </c>
      <c r="G44">
        <f>'Index Pivots'!G44</f>
        <v>10856.699999999995</v>
      </c>
      <c r="H44">
        <f>'Index Pivots'!H44</f>
        <v>10891.149999999998</v>
      </c>
      <c r="I44">
        <f>'Index Pivots'!I44</f>
        <v>10949.599999999995</v>
      </c>
      <c r="J44">
        <f>'Index Pivots'!J44</f>
        <v>10984.049999999997</v>
      </c>
      <c r="K44">
        <f>'Index Pivots'!K44</f>
        <v>11042.499999999995</v>
      </c>
      <c r="L44">
        <f>'Index Pivots'!L44</f>
        <v>11076.949999999997</v>
      </c>
      <c r="M44" s="2">
        <f>'Index Pivots'!M44</f>
        <v>11135.399999999994</v>
      </c>
      <c r="N44" s="12">
        <f t="shared" si="0"/>
        <v>72.033333333332848</v>
      </c>
      <c r="O44" s="12">
        <f t="shared" si="2"/>
        <v>37.41666666666606</v>
      </c>
      <c r="P44" s="12">
        <f t="shared" si="3"/>
        <v>21.216666666667152</v>
      </c>
      <c r="Q44" s="12">
        <f t="shared" si="4"/>
        <v>55.83333333333394</v>
      </c>
      <c r="R44" s="12">
        <f t="shared" si="5"/>
        <v>114.46666666666715</v>
      </c>
      <c r="S44" s="12">
        <f t="shared" si="6"/>
        <v>21.216666666667152</v>
      </c>
      <c r="U44" t="str">
        <f t="shared" si="1"/>
        <v/>
      </c>
    </row>
    <row r="45" spans="1:21" x14ac:dyDescent="0.3">
      <c r="A45" s="40">
        <f>'Index Pivots'!A45</f>
        <v>43299</v>
      </c>
      <c r="B45" t="str">
        <f>'Index Pivots'!B45</f>
        <v>Wednesday</v>
      </c>
      <c r="C45">
        <f>'Index Pivots'!C45</f>
        <v>11060.2</v>
      </c>
      <c r="D45">
        <f>'Index Pivots'!D45</f>
        <v>11076.2</v>
      </c>
      <c r="E45">
        <f>'Index Pivots'!E45</f>
        <v>10956.3</v>
      </c>
      <c r="F45">
        <f>'Index Pivots'!F45</f>
        <v>10980.45</v>
      </c>
      <c r="G45">
        <f>'Index Pivots'!G45</f>
        <v>10812.533333333329</v>
      </c>
      <c r="H45">
        <f>'Index Pivots'!H45</f>
        <v>10884.416666666664</v>
      </c>
      <c r="I45">
        <f>'Index Pivots'!I45</f>
        <v>10932.433333333331</v>
      </c>
      <c r="J45">
        <f>'Index Pivots'!J45</f>
        <v>11004.316666666666</v>
      </c>
      <c r="K45">
        <f>'Index Pivots'!K45</f>
        <v>11052.333333333332</v>
      </c>
      <c r="L45">
        <f>'Index Pivots'!L45</f>
        <v>11124.216666666667</v>
      </c>
      <c r="M45" s="2">
        <f>'Index Pivots'!M45</f>
        <v>11172.233333333334</v>
      </c>
      <c r="N45" s="12">
        <f t="shared" si="0"/>
        <v>169.05000000000291</v>
      </c>
      <c r="O45" s="12">
        <f t="shared" si="2"/>
        <v>110.60000000000582</v>
      </c>
      <c r="P45" s="12">
        <f t="shared" si="3"/>
        <v>76.150000000003274</v>
      </c>
      <c r="Q45" s="12">
        <f t="shared" si="4"/>
        <v>17.700000000006185</v>
      </c>
      <c r="R45" s="12">
        <f t="shared" si="5"/>
        <v>16.749999999996362</v>
      </c>
      <c r="S45" s="12">
        <f t="shared" si="6"/>
        <v>16.749999999996362</v>
      </c>
      <c r="U45" t="str">
        <f t="shared" si="1"/>
        <v>Today-Tom Close</v>
      </c>
    </row>
    <row r="46" spans="1:21" x14ac:dyDescent="0.3">
      <c r="A46" s="40">
        <f>'Index Pivots'!A46</f>
        <v>43300</v>
      </c>
      <c r="B46" t="str">
        <f>'Index Pivots'!B46</f>
        <v>Thursday</v>
      </c>
      <c r="C46">
        <f>'Index Pivots'!C46</f>
        <v>10999.5</v>
      </c>
      <c r="D46">
        <f>'Index Pivots'!D46</f>
        <v>11006.5</v>
      </c>
      <c r="E46">
        <f>'Index Pivots'!E46</f>
        <v>10935.45</v>
      </c>
      <c r="F46">
        <f>'Index Pivots'!F46</f>
        <v>10957.1</v>
      </c>
      <c r="G46">
        <f>'Index Pivots'!G46</f>
        <v>10855.150000000001</v>
      </c>
      <c r="H46">
        <f>'Index Pivots'!H46</f>
        <v>10895.300000000001</v>
      </c>
      <c r="I46">
        <f>'Index Pivots'!I46</f>
        <v>10926.2</v>
      </c>
      <c r="J46">
        <f>'Index Pivots'!J46</f>
        <v>10966.35</v>
      </c>
      <c r="K46">
        <f>'Index Pivots'!K46</f>
        <v>10997.25</v>
      </c>
      <c r="L46">
        <f>'Index Pivots'!L46</f>
        <v>11037.4</v>
      </c>
      <c r="M46" s="2">
        <f>'Index Pivots'!M46</f>
        <v>11068.3</v>
      </c>
      <c r="N46" s="12">
        <f t="shared" si="0"/>
        <v>115.08333333333576</v>
      </c>
      <c r="O46" s="12">
        <f t="shared" si="2"/>
        <v>67.066666666669335</v>
      </c>
      <c r="P46" s="12">
        <f t="shared" si="3"/>
        <v>4.8166666666656965</v>
      </c>
      <c r="Q46" s="12">
        <f t="shared" si="4"/>
        <v>52.833333333332121</v>
      </c>
      <c r="R46" s="12">
        <f t="shared" si="5"/>
        <v>124.71666666666715</v>
      </c>
      <c r="S46" s="12">
        <f t="shared" si="6"/>
        <v>4.8166666666656965</v>
      </c>
      <c r="U46" t="str">
        <f t="shared" si="1"/>
        <v/>
      </c>
    </row>
    <row r="47" spans="1:21" x14ac:dyDescent="0.3">
      <c r="A47" s="40">
        <f>'Index Pivots'!A47</f>
        <v>43301</v>
      </c>
      <c r="B47" t="str">
        <f>'Index Pivots'!B47</f>
        <v>Friday</v>
      </c>
      <c r="C47">
        <f>'Index Pivots'!C47</f>
        <v>10963.5</v>
      </c>
      <c r="D47">
        <f>'Index Pivots'!D47</f>
        <v>11030.25</v>
      </c>
      <c r="E47">
        <f>'Index Pivots'!E47</f>
        <v>10946.2</v>
      </c>
      <c r="F47">
        <f>'Index Pivots'!F47</f>
        <v>11010.2</v>
      </c>
      <c r="G47">
        <f>'Index Pivots'!G47</f>
        <v>10876.800000000003</v>
      </c>
      <c r="H47">
        <f>'Index Pivots'!H47</f>
        <v>10911.500000000002</v>
      </c>
      <c r="I47">
        <f>'Index Pivots'!I47</f>
        <v>10960.850000000002</v>
      </c>
      <c r="J47">
        <f>'Index Pivots'!J47</f>
        <v>10995.550000000001</v>
      </c>
      <c r="K47">
        <f>'Index Pivots'!K47</f>
        <v>11044.900000000001</v>
      </c>
      <c r="L47">
        <f>'Index Pivots'!L47</f>
        <v>11079.6</v>
      </c>
      <c r="M47" s="2">
        <f>'Index Pivots'!M47</f>
        <v>11128.95</v>
      </c>
      <c r="N47" s="12">
        <f t="shared" si="0"/>
        <v>68.199999999998909</v>
      </c>
      <c r="O47" s="12">
        <f t="shared" si="2"/>
        <v>37.299999999999272</v>
      </c>
      <c r="P47" s="12">
        <f t="shared" si="3"/>
        <v>2.8500000000003638</v>
      </c>
      <c r="Q47" s="12">
        <f t="shared" si="4"/>
        <v>33.75</v>
      </c>
      <c r="R47" s="12">
        <f t="shared" si="5"/>
        <v>73.899999999999636</v>
      </c>
      <c r="S47" s="12">
        <f t="shared" si="6"/>
        <v>2.8500000000003638</v>
      </c>
      <c r="U47" t="str">
        <f t="shared" si="1"/>
        <v/>
      </c>
    </row>
    <row r="48" spans="1:21" x14ac:dyDescent="0.3">
      <c r="A48" s="40">
        <f>'Index Pivots'!A48</f>
        <v>43304</v>
      </c>
      <c r="B48" t="str">
        <f>'Index Pivots'!B48</f>
        <v>Monday</v>
      </c>
      <c r="C48">
        <f>'Index Pivots'!C48</f>
        <v>11019.85</v>
      </c>
      <c r="D48">
        <f>'Index Pivots'!D48</f>
        <v>11093.4</v>
      </c>
      <c r="E48">
        <f>'Index Pivots'!E48</f>
        <v>11010.95</v>
      </c>
      <c r="F48">
        <f>'Index Pivots'!F48</f>
        <v>11084.75</v>
      </c>
      <c r="G48">
        <f>'Index Pivots'!G48</f>
        <v>10950.216666666667</v>
      </c>
      <c r="H48">
        <f>'Index Pivots'!H48</f>
        <v>10980.583333333334</v>
      </c>
      <c r="I48">
        <f>'Index Pivots'!I48</f>
        <v>11032.666666666666</v>
      </c>
      <c r="J48">
        <f>'Index Pivots'!J48</f>
        <v>11063.033333333333</v>
      </c>
      <c r="K48">
        <f>'Index Pivots'!K48</f>
        <v>11115.116666666665</v>
      </c>
      <c r="L48">
        <f>'Index Pivots'!L48</f>
        <v>11145.483333333332</v>
      </c>
      <c r="M48" s="2">
        <f>'Index Pivots'!M48</f>
        <v>11197.566666666664</v>
      </c>
      <c r="N48" s="12">
        <f t="shared" si="0"/>
        <v>108.34999999999854</v>
      </c>
      <c r="O48" s="12">
        <f t="shared" si="2"/>
        <v>58.999999999998181</v>
      </c>
      <c r="P48" s="12">
        <f t="shared" si="3"/>
        <v>24.299999999999272</v>
      </c>
      <c r="Q48" s="12">
        <f t="shared" si="4"/>
        <v>25.050000000001091</v>
      </c>
      <c r="R48" s="12">
        <f t="shared" si="5"/>
        <v>59.75</v>
      </c>
      <c r="S48" s="12">
        <f t="shared" si="6"/>
        <v>24.299999999999272</v>
      </c>
      <c r="U48" t="str">
        <f t="shared" si="1"/>
        <v/>
      </c>
    </row>
    <row r="49" spans="1:21" x14ac:dyDescent="0.3">
      <c r="A49" s="40">
        <f>'Index Pivots'!A49</f>
        <v>43305</v>
      </c>
      <c r="B49" t="str">
        <f>'Index Pivots'!B49</f>
        <v>Tuesday</v>
      </c>
      <c r="C49">
        <f>'Index Pivots'!C49</f>
        <v>11109</v>
      </c>
      <c r="D49">
        <f>'Index Pivots'!D49</f>
        <v>11143.4</v>
      </c>
      <c r="E49">
        <f>'Index Pivots'!E49</f>
        <v>11092.5</v>
      </c>
      <c r="F49">
        <f>'Index Pivots'!F49</f>
        <v>11134.3</v>
      </c>
      <c r="G49">
        <f>'Index Pivots'!G49</f>
        <v>11052.5</v>
      </c>
      <c r="H49">
        <f>'Index Pivots'!H49</f>
        <v>11072.5</v>
      </c>
      <c r="I49">
        <f>'Index Pivots'!I49</f>
        <v>11103.4</v>
      </c>
      <c r="J49">
        <f>'Index Pivots'!J49</f>
        <v>11123.4</v>
      </c>
      <c r="K49">
        <f>'Index Pivots'!K49</f>
        <v>11154.3</v>
      </c>
      <c r="L49">
        <f>'Index Pivots'!L49</f>
        <v>11174.3</v>
      </c>
      <c r="M49" s="2">
        <f>'Index Pivots'!M49</f>
        <v>11205.199999999999</v>
      </c>
      <c r="N49" s="12">
        <f t="shared" si="0"/>
        <v>128.41666666666606</v>
      </c>
      <c r="O49" s="12">
        <f t="shared" si="2"/>
        <v>76.33333333333394</v>
      </c>
      <c r="P49" s="12">
        <f t="shared" si="3"/>
        <v>45.966666666667152</v>
      </c>
      <c r="Q49" s="12">
        <f t="shared" si="4"/>
        <v>6.1166666666649689</v>
      </c>
      <c r="R49" s="12">
        <f t="shared" si="5"/>
        <v>36.483333333331757</v>
      </c>
      <c r="S49" s="12">
        <f t="shared" si="6"/>
        <v>6.1166666666649689</v>
      </c>
      <c r="U49" t="str">
        <f t="shared" si="1"/>
        <v/>
      </c>
    </row>
    <row r="50" spans="1:21" x14ac:dyDescent="0.3">
      <c r="A50" s="40">
        <f>'Index Pivots'!A50</f>
        <v>43306</v>
      </c>
      <c r="B50" t="str">
        <f>'Index Pivots'!B50</f>
        <v>Wednesday</v>
      </c>
      <c r="C50">
        <f>'Index Pivots'!C50</f>
        <v>11148.4</v>
      </c>
      <c r="D50">
        <f>'Index Pivots'!D50</f>
        <v>11157.15</v>
      </c>
      <c r="E50">
        <f>'Index Pivots'!E50</f>
        <v>11113.25</v>
      </c>
      <c r="F50">
        <f>'Index Pivots'!F50</f>
        <v>11132</v>
      </c>
      <c r="G50">
        <f>'Index Pivots'!G50</f>
        <v>11067.216666666667</v>
      </c>
      <c r="H50">
        <f>'Index Pivots'!H50</f>
        <v>11090.233333333334</v>
      </c>
      <c r="I50">
        <f>'Index Pivots'!I50</f>
        <v>11111.116666666667</v>
      </c>
      <c r="J50">
        <f>'Index Pivots'!J50</f>
        <v>11134.133333333333</v>
      </c>
      <c r="K50">
        <f>'Index Pivots'!K50</f>
        <v>11155.016666666666</v>
      </c>
      <c r="L50">
        <f>'Index Pivots'!L50</f>
        <v>11178.033333333333</v>
      </c>
      <c r="M50" s="2">
        <f>'Index Pivots'!M50</f>
        <v>11198.916666666666</v>
      </c>
      <c r="N50" s="12">
        <f t="shared" si="0"/>
        <v>75.899999999999636</v>
      </c>
      <c r="O50" s="12">
        <f t="shared" si="2"/>
        <v>45</v>
      </c>
      <c r="P50" s="12">
        <f t="shared" si="3"/>
        <v>25</v>
      </c>
      <c r="Q50" s="12">
        <f t="shared" si="4"/>
        <v>5.8999999999996362</v>
      </c>
      <c r="R50" s="12">
        <f t="shared" si="5"/>
        <v>25.899999999999636</v>
      </c>
      <c r="S50" s="12">
        <f t="shared" si="6"/>
        <v>5.8999999999996362</v>
      </c>
      <c r="U50" t="str">
        <f t="shared" si="1"/>
        <v>Today-Tom Close</v>
      </c>
    </row>
    <row r="51" spans="1:21" x14ac:dyDescent="0.3">
      <c r="A51" s="40">
        <f>'Index Pivots'!A51</f>
        <v>43307</v>
      </c>
      <c r="B51" t="str">
        <f>'Index Pivots'!B51</f>
        <v>Thursday</v>
      </c>
      <c r="C51">
        <f>'Index Pivots'!C51</f>
        <v>11132.95</v>
      </c>
      <c r="D51">
        <f>'Index Pivots'!D51</f>
        <v>11185.85</v>
      </c>
      <c r="E51">
        <f>'Index Pivots'!E51</f>
        <v>11125.7</v>
      </c>
      <c r="F51">
        <f>'Index Pivots'!F51</f>
        <v>11167.3</v>
      </c>
      <c r="G51">
        <f>'Index Pivots'!G51</f>
        <v>11073.233333333337</v>
      </c>
      <c r="H51">
        <f>'Index Pivots'!H51</f>
        <v>11099.466666666669</v>
      </c>
      <c r="I51">
        <f>'Index Pivots'!I51</f>
        <v>11133.383333333337</v>
      </c>
      <c r="J51">
        <f>'Index Pivots'!J51</f>
        <v>11159.616666666669</v>
      </c>
      <c r="K51">
        <f>'Index Pivots'!K51</f>
        <v>11193.533333333336</v>
      </c>
      <c r="L51">
        <f>'Index Pivots'!L51</f>
        <v>11219.766666666668</v>
      </c>
      <c r="M51" s="2">
        <f>'Index Pivots'!M51</f>
        <v>11253.683333333336</v>
      </c>
      <c r="N51" s="12">
        <f t="shared" si="0"/>
        <v>42.716666666667152</v>
      </c>
      <c r="O51" s="12">
        <f t="shared" si="2"/>
        <v>21.83333333333394</v>
      </c>
      <c r="P51" s="12">
        <f t="shared" si="3"/>
        <v>1.1833333333324845</v>
      </c>
      <c r="Q51" s="12">
        <f t="shared" si="4"/>
        <v>22.066666666665697</v>
      </c>
      <c r="R51" s="12">
        <f t="shared" si="5"/>
        <v>45.083333333332121</v>
      </c>
      <c r="S51" s="12">
        <f t="shared" si="6"/>
        <v>1.1833333333324845</v>
      </c>
      <c r="U51" t="str">
        <f t="shared" si="1"/>
        <v/>
      </c>
    </row>
    <row r="52" spans="1:21" x14ac:dyDescent="0.3">
      <c r="A52" s="40">
        <f>'Index Pivots'!A52</f>
        <v>43308</v>
      </c>
      <c r="B52" t="str">
        <f>'Index Pivots'!B52</f>
        <v>Friday</v>
      </c>
      <c r="C52">
        <f>'Index Pivots'!C52</f>
        <v>11232.75</v>
      </c>
      <c r="D52">
        <f>'Index Pivots'!D52</f>
        <v>11283.4</v>
      </c>
      <c r="E52">
        <f>'Index Pivots'!E52</f>
        <v>11210.25</v>
      </c>
      <c r="F52">
        <f>'Index Pivots'!F52</f>
        <v>11278.35</v>
      </c>
      <c r="G52">
        <f>'Index Pivots'!G52</f>
        <v>11158.116666666669</v>
      </c>
      <c r="H52">
        <f>'Index Pivots'!H52</f>
        <v>11184.183333333334</v>
      </c>
      <c r="I52">
        <f>'Index Pivots'!I52</f>
        <v>11231.266666666668</v>
      </c>
      <c r="J52">
        <f>'Index Pivots'!J52</f>
        <v>11257.333333333334</v>
      </c>
      <c r="K52">
        <f>'Index Pivots'!K52</f>
        <v>11304.416666666668</v>
      </c>
      <c r="L52">
        <f>'Index Pivots'!L52</f>
        <v>11330.483333333334</v>
      </c>
      <c r="M52" s="2">
        <f>'Index Pivots'!M52</f>
        <v>11377.566666666668</v>
      </c>
      <c r="N52" s="12">
        <f t="shared" si="0"/>
        <v>133.28333333333103</v>
      </c>
      <c r="O52" s="12">
        <f t="shared" si="2"/>
        <v>99.36666666666315</v>
      </c>
      <c r="P52" s="12">
        <f t="shared" si="3"/>
        <v>73.133333333331393</v>
      </c>
      <c r="Q52" s="12">
        <f t="shared" si="4"/>
        <v>39.216666666663514</v>
      </c>
      <c r="R52" s="12">
        <f t="shared" si="5"/>
        <v>12.983333333331757</v>
      </c>
      <c r="S52" s="12">
        <f t="shared" si="6"/>
        <v>12.983333333331757</v>
      </c>
      <c r="U52" t="str">
        <f t="shared" si="1"/>
        <v/>
      </c>
    </row>
    <row r="53" spans="1:21" x14ac:dyDescent="0.3">
      <c r="A53" s="40">
        <f>'Index Pivots'!A53</f>
        <v>43311</v>
      </c>
      <c r="B53" t="str">
        <f>'Index Pivots'!B53</f>
        <v>Monday</v>
      </c>
      <c r="C53">
        <f>'Index Pivots'!C53</f>
        <v>11296.65</v>
      </c>
      <c r="D53">
        <f>'Index Pivots'!D53</f>
        <v>11328.1</v>
      </c>
      <c r="E53">
        <f>'Index Pivots'!E53</f>
        <v>11261.45</v>
      </c>
      <c r="F53">
        <f>'Index Pivots'!F53</f>
        <v>11319.55</v>
      </c>
      <c r="G53">
        <f>'Index Pivots'!G53</f>
        <v>11211.316666666669</v>
      </c>
      <c r="H53">
        <f>'Index Pivots'!H53</f>
        <v>11236.383333333335</v>
      </c>
      <c r="I53">
        <f>'Index Pivots'!I53</f>
        <v>11277.966666666669</v>
      </c>
      <c r="J53">
        <f>'Index Pivots'!J53</f>
        <v>11303.033333333335</v>
      </c>
      <c r="K53">
        <f>'Index Pivots'!K53</f>
        <v>11344.616666666669</v>
      </c>
      <c r="L53">
        <f>'Index Pivots'!L53</f>
        <v>11369.683333333334</v>
      </c>
      <c r="M53" s="2">
        <f>'Index Pivots'!M53</f>
        <v>11411.266666666668</v>
      </c>
      <c r="N53" s="12">
        <f t="shared" si="0"/>
        <v>112.46666666666533</v>
      </c>
      <c r="O53" s="12">
        <f t="shared" si="2"/>
        <v>65.383333333331393</v>
      </c>
      <c r="P53" s="12">
        <f t="shared" si="3"/>
        <v>39.316666666665697</v>
      </c>
      <c r="Q53" s="12">
        <f t="shared" si="4"/>
        <v>7.7666666666682431</v>
      </c>
      <c r="R53" s="12">
        <f t="shared" si="5"/>
        <v>33.83333333333394</v>
      </c>
      <c r="S53" s="12">
        <f t="shared" si="6"/>
        <v>7.7666666666682431</v>
      </c>
      <c r="U53" t="str">
        <f t="shared" si="1"/>
        <v/>
      </c>
    </row>
    <row r="54" spans="1:21" x14ac:dyDescent="0.3">
      <c r="A54" s="40">
        <f>'Index Pivots'!A54</f>
        <v>43312</v>
      </c>
      <c r="B54" t="str">
        <f>'Index Pivots'!B54</f>
        <v>Tuesday</v>
      </c>
      <c r="C54">
        <f>'Index Pivots'!C54</f>
        <v>11311.05</v>
      </c>
      <c r="D54">
        <f>'Index Pivots'!D54</f>
        <v>11366</v>
      </c>
      <c r="E54">
        <f>'Index Pivots'!E54</f>
        <v>11267.75</v>
      </c>
      <c r="F54">
        <f>'Index Pivots'!F54</f>
        <v>11356.5</v>
      </c>
      <c r="G54">
        <f>'Index Pivots'!G54</f>
        <v>11195.916666666668</v>
      </c>
      <c r="H54">
        <f>'Index Pivots'!H54</f>
        <v>11231.833333333334</v>
      </c>
      <c r="I54">
        <f>'Index Pivots'!I54</f>
        <v>11294.166666666668</v>
      </c>
      <c r="J54">
        <f>'Index Pivots'!J54</f>
        <v>11330.083333333334</v>
      </c>
      <c r="K54">
        <f>'Index Pivots'!K54</f>
        <v>11392.416666666668</v>
      </c>
      <c r="L54">
        <f>'Index Pivots'!L54</f>
        <v>11428.333333333334</v>
      </c>
      <c r="M54" s="2">
        <f>'Index Pivots'!M54</f>
        <v>11490.666666666668</v>
      </c>
      <c r="N54" s="12">
        <f t="shared" si="0"/>
        <v>74.666666666664241</v>
      </c>
      <c r="O54" s="12">
        <f t="shared" si="2"/>
        <v>33.083333333330302</v>
      </c>
      <c r="P54" s="12">
        <f t="shared" si="3"/>
        <v>8.0166666666646051</v>
      </c>
      <c r="Q54" s="12">
        <f t="shared" si="4"/>
        <v>33.566666666669335</v>
      </c>
      <c r="R54" s="12">
        <f t="shared" si="5"/>
        <v>58.633333333335031</v>
      </c>
      <c r="S54" s="12">
        <f t="shared" si="6"/>
        <v>8.0166666666646051</v>
      </c>
      <c r="U54" t="str">
        <f t="shared" si="1"/>
        <v/>
      </c>
    </row>
    <row r="55" spans="1:21" x14ac:dyDescent="0.3">
      <c r="A55" s="40">
        <f>'Index Pivots'!A55</f>
        <v>43313</v>
      </c>
      <c r="B55" t="str">
        <f>'Index Pivots'!B55</f>
        <v>Wednesday</v>
      </c>
      <c r="C55">
        <f>'Index Pivots'!C55</f>
        <v>11359.8</v>
      </c>
      <c r="D55">
        <f>'Index Pivots'!D55</f>
        <v>11390.55</v>
      </c>
      <c r="E55">
        <f>'Index Pivots'!E55</f>
        <v>11313.55</v>
      </c>
      <c r="F55">
        <f>'Index Pivots'!F55</f>
        <v>11346.2</v>
      </c>
      <c r="G55">
        <f>'Index Pivots'!G55</f>
        <v>11232.650000000001</v>
      </c>
      <c r="H55">
        <f>'Index Pivots'!H55</f>
        <v>11273.1</v>
      </c>
      <c r="I55">
        <f>'Index Pivots'!I55</f>
        <v>11309.650000000001</v>
      </c>
      <c r="J55">
        <f>'Index Pivots'!J55</f>
        <v>11350.1</v>
      </c>
      <c r="K55">
        <f>'Index Pivots'!K55</f>
        <v>11386.650000000001</v>
      </c>
      <c r="L55">
        <f>'Index Pivots'!L55</f>
        <v>11427.1</v>
      </c>
      <c r="M55" s="2">
        <f>'Index Pivots'!M55</f>
        <v>11463.650000000001</v>
      </c>
      <c r="N55" s="12">
        <f t="shared" si="0"/>
        <v>127.96666666666533</v>
      </c>
      <c r="O55" s="12">
        <f t="shared" si="2"/>
        <v>65.633333333331393</v>
      </c>
      <c r="P55" s="12">
        <f t="shared" si="3"/>
        <v>29.716666666665333</v>
      </c>
      <c r="Q55" s="12">
        <f t="shared" si="4"/>
        <v>32.616666666668607</v>
      </c>
      <c r="R55" s="12">
        <f t="shared" si="5"/>
        <v>68.533333333334667</v>
      </c>
      <c r="S55" s="12">
        <f t="shared" si="6"/>
        <v>29.716666666665333</v>
      </c>
      <c r="U55" t="str">
        <f t="shared" si="1"/>
        <v>Today-Tom Close</v>
      </c>
    </row>
    <row r="56" spans="1:21" x14ac:dyDescent="0.3">
      <c r="A56" s="40">
        <f>'Index Pivots'!A56</f>
        <v>43314</v>
      </c>
      <c r="B56" t="str">
        <f>'Index Pivots'!B56</f>
        <v>Thursday</v>
      </c>
      <c r="C56">
        <f>'Index Pivots'!C56</f>
        <v>11328.9</v>
      </c>
      <c r="D56">
        <f>'Index Pivots'!D56</f>
        <v>11328.9</v>
      </c>
      <c r="E56">
        <f>'Index Pivots'!E56</f>
        <v>11234.95</v>
      </c>
      <c r="F56">
        <f>'Index Pivots'!F56</f>
        <v>11244.7</v>
      </c>
      <c r="G56">
        <f>'Index Pivots'!G56</f>
        <v>11116.183333333338</v>
      </c>
      <c r="H56">
        <f>'Index Pivots'!H56</f>
        <v>11175.566666666669</v>
      </c>
      <c r="I56">
        <f>'Index Pivots'!I56</f>
        <v>11210.133333333337</v>
      </c>
      <c r="J56">
        <f>'Index Pivots'!J56</f>
        <v>11269.516666666668</v>
      </c>
      <c r="K56">
        <f>'Index Pivots'!K56</f>
        <v>11304.083333333336</v>
      </c>
      <c r="L56">
        <f>'Index Pivots'!L56</f>
        <v>11363.466666666667</v>
      </c>
      <c r="M56" s="2">
        <f>'Index Pivots'!M56</f>
        <v>11398.033333333335</v>
      </c>
      <c r="N56" s="12">
        <f t="shared" si="0"/>
        <v>55.799999999999272</v>
      </c>
      <c r="O56" s="12">
        <f t="shared" si="2"/>
        <v>19.249999999998181</v>
      </c>
      <c r="P56" s="12">
        <f t="shared" si="3"/>
        <v>21.200000000000728</v>
      </c>
      <c r="Q56" s="12">
        <f t="shared" si="4"/>
        <v>57.750000000001819</v>
      </c>
      <c r="R56" s="12">
        <f t="shared" si="5"/>
        <v>98.200000000000728</v>
      </c>
      <c r="S56" s="12">
        <f t="shared" si="6"/>
        <v>19.249999999998181</v>
      </c>
      <c r="U56" t="str">
        <f t="shared" si="1"/>
        <v/>
      </c>
    </row>
    <row r="57" spans="1:21" x14ac:dyDescent="0.3">
      <c r="A57" s="40">
        <f>'Index Pivots'!A57</f>
        <v>43315</v>
      </c>
      <c r="B57" t="str">
        <f>'Index Pivots'!B57</f>
        <v>Friday</v>
      </c>
      <c r="C57">
        <f>'Index Pivots'!C57</f>
        <v>11297.8</v>
      </c>
      <c r="D57">
        <f>'Index Pivots'!D57</f>
        <v>11368</v>
      </c>
      <c r="E57">
        <f>'Index Pivots'!E57</f>
        <v>11294.55</v>
      </c>
      <c r="F57">
        <f>'Index Pivots'!F57</f>
        <v>11360.8</v>
      </c>
      <c r="G57">
        <f>'Index Pivots'!G57</f>
        <v>11240.783333333333</v>
      </c>
      <c r="H57">
        <f>'Index Pivots'!H57</f>
        <v>11267.666666666666</v>
      </c>
      <c r="I57">
        <f>'Index Pivots'!I57</f>
        <v>11314.233333333334</v>
      </c>
      <c r="J57">
        <f>'Index Pivots'!J57</f>
        <v>11341.116666666667</v>
      </c>
      <c r="K57">
        <f>'Index Pivots'!K57</f>
        <v>11387.683333333334</v>
      </c>
      <c r="L57">
        <f>'Index Pivots'!L57</f>
        <v>11414.566666666668</v>
      </c>
      <c r="M57" s="2">
        <f>'Index Pivots'!M57</f>
        <v>11461.133333333335</v>
      </c>
      <c r="N57" s="12">
        <f t="shared" si="0"/>
        <v>122.23333333332994</v>
      </c>
      <c r="O57" s="12">
        <f t="shared" si="2"/>
        <v>87.666666666662422</v>
      </c>
      <c r="P57" s="12">
        <f t="shared" si="3"/>
        <v>28.283333333331029</v>
      </c>
      <c r="Q57" s="12">
        <f t="shared" si="4"/>
        <v>6.2833333333364862</v>
      </c>
      <c r="R57" s="12">
        <f t="shared" si="5"/>
        <v>65.666666666667879</v>
      </c>
      <c r="S57" s="12">
        <f t="shared" si="6"/>
        <v>6.2833333333364862</v>
      </c>
      <c r="U57" t="str">
        <f t="shared" si="1"/>
        <v/>
      </c>
    </row>
    <row r="58" spans="1:21" x14ac:dyDescent="0.3">
      <c r="A58" s="40">
        <f>'Index Pivots'!A58</f>
        <v>43318</v>
      </c>
      <c r="B58" t="str">
        <f>'Index Pivots'!B58</f>
        <v>Monday</v>
      </c>
      <c r="C58">
        <f>'Index Pivots'!C58</f>
        <v>11401.5</v>
      </c>
      <c r="D58">
        <f>'Index Pivots'!D58</f>
        <v>11427.65</v>
      </c>
      <c r="E58">
        <f>'Index Pivots'!E58</f>
        <v>11370.6</v>
      </c>
      <c r="F58">
        <f>'Index Pivots'!F58</f>
        <v>11387.1</v>
      </c>
      <c r="G58">
        <f>'Index Pivots'!G58</f>
        <v>11305.533333333335</v>
      </c>
      <c r="H58">
        <f>'Index Pivots'!H58</f>
        <v>11338.066666666668</v>
      </c>
      <c r="I58">
        <f>'Index Pivots'!I58</f>
        <v>11362.583333333334</v>
      </c>
      <c r="J58">
        <f>'Index Pivots'!J58</f>
        <v>11395.116666666667</v>
      </c>
      <c r="K58">
        <f>'Index Pivots'!K58</f>
        <v>11419.633333333333</v>
      </c>
      <c r="L58">
        <f>'Index Pivots'!L58</f>
        <v>11452.166666666666</v>
      </c>
      <c r="M58" s="2">
        <f>'Index Pivots'!M58</f>
        <v>11476.683333333332</v>
      </c>
      <c r="N58" s="12">
        <f t="shared" si="0"/>
        <v>133.83333333333394</v>
      </c>
      <c r="O58" s="12">
        <f t="shared" si="2"/>
        <v>87.266666666666424</v>
      </c>
      <c r="P58" s="12">
        <f t="shared" si="3"/>
        <v>60.383333333333212</v>
      </c>
      <c r="Q58" s="12">
        <f t="shared" si="4"/>
        <v>13.816666666665697</v>
      </c>
      <c r="R58" s="12">
        <f t="shared" si="5"/>
        <v>13.066666666667516</v>
      </c>
      <c r="S58" s="12">
        <f t="shared" si="6"/>
        <v>13.066666666667516</v>
      </c>
      <c r="U58" t="str">
        <f t="shared" si="1"/>
        <v/>
      </c>
    </row>
    <row r="59" spans="1:21" x14ac:dyDescent="0.3">
      <c r="A59" s="40">
        <f>'Index Pivots'!A59</f>
        <v>43319</v>
      </c>
      <c r="B59" t="str">
        <f>'Index Pivots'!B59</f>
        <v>Tuesday</v>
      </c>
      <c r="C59">
        <f>'Index Pivots'!C59</f>
        <v>11423.15</v>
      </c>
      <c r="D59">
        <f>'Index Pivots'!D59</f>
        <v>11428.95</v>
      </c>
      <c r="E59">
        <f>'Index Pivots'!E59</f>
        <v>11359.7</v>
      </c>
      <c r="F59">
        <f>'Index Pivots'!F59</f>
        <v>11389.45</v>
      </c>
      <c r="G59">
        <f>'Index Pivots'!G59</f>
        <v>11287.200000000004</v>
      </c>
      <c r="H59">
        <f>'Index Pivots'!H59</f>
        <v>11323.450000000003</v>
      </c>
      <c r="I59">
        <f>'Index Pivots'!I59</f>
        <v>11356.450000000004</v>
      </c>
      <c r="J59">
        <f>'Index Pivots'!J59</f>
        <v>11392.700000000003</v>
      </c>
      <c r="K59">
        <f>'Index Pivots'!K59</f>
        <v>11425.700000000004</v>
      </c>
      <c r="L59">
        <f>'Index Pivots'!L59</f>
        <v>11461.950000000003</v>
      </c>
      <c r="M59" s="2">
        <f>'Index Pivots'!M59</f>
        <v>11494.950000000004</v>
      </c>
      <c r="N59" s="12">
        <f t="shared" si="0"/>
        <v>85.083333333332121</v>
      </c>
      <c r="O59" s="12">
        <f t="shared" si="2"/>
        <v>60.566666666665697</v>
      </c>
      <c r="P59" s="12">
        <f t="shared" si="3"/>
        <v>28.033333333332848</v>
      </c>
      <c r="Q59" s="12">
        <f t="shared" si="4"/>
        <v>3.5166666666664241</v>
      </c>
      <c r="R59" s="12">
        <f t="shared" si="5"/>
        <v>29.016666666666424</v>
      </c>
      <c r="S59" s="12">
        <f t="shared" si="6"/>
        <v>3.5166666666664241</v>
      </c>
      <c r="U59" t="str">
        <f t="shared" si="1"/>
        <v>Today-Tom Close</v>
      </c>
    </row>
    <row r="60" spans="1:21" x14ac:dyDescent="0.3">
      <c r="A60" s="40">
        <f>'Index Pivots'!A60</f>
        <v>43320</v>
      </c>
      <c r="B60" t="str">
        <f>'Index Pivots'!B60</f>
        <v>Wednesday</v>
      </c>
      <c r="C60">
        <f>'Index Pivots'!C60</f>
        <v>11412.5</v>
      </c>
      <c r="D60">
        <f>'Index Pivots'!D60</f>
        <v>11459.95</v>
      </c>
      <c r="E60">
        <f>'Index Pivots'!E60</f>
        <v>11379.3</v>
      </c>
      <c r="F60">
        <f>'Index Pivots'!F60</f>
        <v>11450</v>
      </c>
      <c r="G60">
        <f>'Index Pivots'!G60</f>
        <v>11318.899999999998</v>
      </c>
      <c r="H60">
        <f>'Index Pivots'!H60</f>
        <v>11349.099999999999</v>
      </c>
      <c r="I60">
        <f>'Index Pivots'!I60</f>
        <v>11399.55</v>
      </c>
      <c r="J60">
        <f>'Index Pivots'!J60</f>
        <v>11429.75</v>
      </c>
      <c r="K60">
        <f>'Index Pivots'!K60</f>
        <v>11480.2</v>
      </c>
      <c r="L60">
        <f>'Index Pivots'!L60</f>
        <v>11510.400000000001</v>
      </c>
      <c r="M60" s="2">
        <f>'Index Pivots'!M60</f>
        <v>11560.850000000002</v>
      </c>
      <c r="N60" s="12">
        <f t="shared" si="0"/>
        <v>89.049999999997453</v>
      </c>
      <c r="O60" s="12">
        <f t="shared" si="2"/>
        <v>56.049999999995634</v>
      </c>
      <c r="P60" s="12">
        <f t="shared" si="3"/>
        <v>19.799999999997453</v>
      </c>
      <c r="Q60" s="12">
        <f t="shared" si="4"/>
        <v>13.200000000004366</v>
      </c>
      <c r="R60" s="12">
        <f t="shared" si="5"/>
        <v>49.450000000002547</v>
      </c>
      <c r="S60" s="12">
        <f t="shared" si="6"/>
        <v>13.200000000004366</v>
      </c>
      <c r="U60" t="str">
        <f t="shared" si="1"/>
        <v/>
      </c>
    </row>
    <row r="61" spans="1:21" x14ac:dyDescent="0.3">
      <c r="A61" s="40">
        <f>'Index Pivots'!A61</f>
        <v>43321</v>
      </c>
      <c r="B61" t="str">
        <f>'Index Pivots'!B61</f>
        <v>Thursday</v>
      </c>
      <c r="C61">
        <f>'Index Pivots'!C61</f>
        <v>11493.25</v>
      </c>
      <c r="D61">
        <f>'Index Pivots'!D61</f>
        <v>11495.2</v>
      </c>
      <c r="E61">
        <f>'Index Pivots'!E61</f>
        <v>11454.1</v>
      </c>
      <c r="F61">
        <f>'Index Pivots'!F61</f>
        <v>11470.7</v>
      </c>
      <c r="G61">
        <f>'Index Pivots'!G61</f>
        <v>11410.366666666667</v>
      </c>
      <c r="H61">
        <f>'Index Pivots'!H61</f>
        <v>11432.233333333334</v>
      </c>
      <c r="I61">
        <f>'Index Pivots'!I61</f>
        <v>11451.466666666667</v>
      </c>
      <c r="J61">
        <f>'Index Pivots'!J61</f>
        <v>11473.333333333334</v>
      </c>
      <c r="K61">
        <f>'Index Pivots'!K61</f>
        <v>11492.566666666668</v>
      </c>
      <c r="L61">
        <f>'Index Pivots'!L61</f>
        <v>11514.433333333334</v>
      </c>
      <c r="M61" s="2">
        <f>'Index Pivots'!M61</f>
        <v>11533.666666666668</v>
      </c>
      <c r="N61" s="12">
        <f t="shared" si="0"/>
        <v>144.15000000000146</v>
      </c>
      <c r="O61" s="12">
        <f t="shared" si="2"/>
        <v>93.700000000000728</v>
      </c>
      <c r="P61" s="12">
        <f t="shared" si="3"/>
        <v>63.5</v>
      </c>
      <c r="Q61" s="12">
        <f t="shared" si="4"/>
        <v>13.049999999999272</v>
      </c>
      <c r="R61" s="12">
        <f t="shared" si="5"/>
        <v>17.150000000001455</v>
      </c>
      <c r="S61" s="12">
        <f t="shared" si="6"/>
        <v>13.049999999999272</v>
      </c>
      <c r="U61" t="str">
        <f t="shared" si="1"/>
        <v/>
      </c>
    </row>
    <row r="62" spans="1:21" x14ac:dyDescent="0.3">
      <c r="A62" s="40">
        <f>'Index Pivots'!A62</f>
        <v>43322</v>
      </c>
      <c r="B62" t="str">
        <f>'Index Pivots'!B62</f>
        <v>Friday</v>
      </c>
      <c r="C62">
        <f>'Index Pivots'!C62</f>
        <v>11474.95</v>
      </c>
      <c r="D62">
        <f>'Index Pivots'!D62</f>
        <v>11478.75</v>
      </c>
      <c r="E62">
        <f>'Index Pivots'!E62</f>
        <v>11419.65</v>
      </c>
      <c r="F62">
        <f>'Index Pivots'!F62</f>
        <v>11429.5</v>
      </c>
      <c r="G62">
        <f>'Index Pivots'!G62</f>
        <v>11347.416666666666</v>
      </c>
      <c r="H62">
        <f>'Index Pivots'!H62</f>
        <v>11383.533333333333</v>
      </c>
      <c r="I62">
        <f>'Index Pivots'!I62</f>
        <v>11406.516666666666</v>
      </c>
      <c r="J62">
        <f>'Index Pivots'!J62</f>
        <v>11442.633333333333</v>
      </c>
      <c r="K62">
        <f>'Index Pivots'!K62</f>
        <v>11465.616666666667</v>
      </c>
      <c r="L62">
        <f>'Index Pivots'!L62</f>
        <v>11501.733333333334</v>
      </c>
      <c r="M62" s="2">
        <f>'Index Pivots'!M62</f>
        <v>11524.716666666667</v>
      </c>
      <c r="N62" s="12">
        <f t="shared" si="0"/>
        <v>42.716666666667152</v>
      </c>
      <c r="O62" s="12">
        <f t="shared" si="2"/>
        <v>23.483333333333576</v>
      </c>
      <c r="P62" s="12">
        <f t="shared" si="3"/>
        <v>1.6166666666667879</v>
      </c>
      <c r="Q62" s="12">
        <f t="shared" si="4"/>
        <v>17.616666666666788</v>
      </c>
      <c r="R62" s="12">
        <f t="shared" si="5"/>
        <v>39.483333333333576</v>
      </c>
      <c r="S62" s="12">
        <f t="shared" si="6"/>
        <v>1.6166666666667879</v>
      </c>
      <c r="U62" t="str">
        <f t="shared" si="1"/>
        <v/>
      </c>
    </row>
    <row r="63" spans="1:21" x14ac:dyDescent="0.3">
      <c r="A63" s="40">
        <f>'Index Pivots'!A63</f>
        <v>43325</v>
      </c>
      <c r="B63" t="str">
        <f>'Index Pivots'!B63</f>
        <v>Monday</v>
      </c>
      <c r="C63">
        <f>'Index Pivots'!C63</f>
        <v>11369.6</v>
      </c>
      <c r="D63">
        <f>'Index Pivots'!D63</f>
        <v>11406.3</v>
      </c>
      <c r="E63">
        <f>'Index Pivots'!E63</f>
        <v>11340.3</v>
      </c>
      <c r="F63">
        <f>'Index Pivots'!F63</f>
        <v>11355.75</v>
      </c>
      <c r="G63">
        <f>'Index Pivots'!G63</f>
        <v>11262.599999999999</v>
      </c>
      <c r="H63">
        <f>'Index Pivots'!H63</f>
        <v>11301.449999999999</v>
      </c>
      <c r="I63">
        <f>'Index Pivots'!I63</f>
        <v>11328.599999999999</v>
      </c>
      <c r="J63">
        <f>'Index Pivots'!J63</f>
        <v>11367.449999999999</v>
      </c>
      <c r="K63">
        <f>'Index Pivots'!K63</f>
        <v>11394.599999999999</v>
      </c>
      <c r="L63">
        <f>'Index Pivots'!L63</f>
        <v>11433.449999999999</v>
      </c>
      <c r="M63" s="2">
        <f>'Index Pivots'!M63</f>
        <v>11460.599999999999</v>
      </c>
      <c r="N63" s="12">
        <f t="shared" si="0"/>
        <v>13.933333333332484</v>
      </c>
      <c r="O63" s="12">
        <f t="shared" si="2"/>
        <v>36.91666666666606</v>
      </c>
      <c r="P63" s="12">
        <f t="shared" si="3"/>
        <v>73.033333333332848</v>
      </c>
      <c r="Q63" s="12">
        <f t="shared" si="4"/>
        <v>96.016666666666424</v>
      </c>
      <c r="R63" s="12">
        <f t="shared" si="5"/>
        <v>132.13333333333321</v>
      </c>
      <c r="S63" s="12">
        <f t="shared" si="6"/>
        <v>13.933333333332484</v>
      </c>
      <c r="U63" t="str">
        <f t="shared" si="1"/>
        <v/>
      </c>
    </row>
    <row r="64" spans="1:21" x14ac:dyDescent="0.3">
      <c r="A64" s="40">
        <f>'Index Pivots'!A64</f>
        <v>43326</v>
      </c>
      <c r="B64" t="str">
        <f>'Index Pivots'!B64</f>
        <v>Tuesday</v>
      </c>
      <c r="C64">
        <f>'Index Pivots'!C64</f>
        <v>11381.7</v>
      </c>
      <c r="D64">
        <f>'Index Pivots'!D64</f>
        <v>11452.45</v>
      </c>
      <c r="E64">
        <f>'Index Pivots'!E64</f>
        <v>11370.8</v>
      </c>
      <c r="F64">
        <f>'Index Pivots'!F64</f>
        <v>11435.1</v>
      </c>
      <c r="G64">
        <f>'Index Pivots'!G64</f>
        <v>11304.799999999996</v>
      </c>
      <c r="H64">
        <f>'Index Pivots'!H64</f>
        <v>11337.799999999997</v>
      </c>
      <c r="I64">
        <f>'Index Pivots'!I64</f>
        <v>11386.449999999997</v>
      </c>
      <c r="J64">
        <f>'Index Pivots'!J64</f>
        <v>11419.449999999999</v>
      </c>
      <c r="K64">
        <f>'Index Pivots'!K64</f>
        <v>11468.099999999999</v>
      </c>
      <c r="L64">
        <f>'Index Pivots'!L64</f>
        <v>11501.1</v>
      </c>
      <c r="M64" s="2">
        <f>'Index Pivots'!M64</f>
        <v>11549.75</v>
      </c>
      <c r="N64" s="12">
        <f t="shared" si="0"/>
        <v>80.250000000001819</v>
      </c>
      <c r="O64" s="12">
        <f t="shared" si="2"/>
        <v>53.100000000002183</v>
      </c>
      <c r="P64" s="12">
        <f t="shared" si="3"/>
        <v>14.250000000001819</v>
      </c>
      <c r="Q64" s="12">
        <f t="shared" si="4"/>
        <v>12.899999999997817</v>
      </c>
      <c r="R64" s="12">
        <f t="shared" si="5"/>
        <v>51.749999999998181</v>
      </c>
      <c r="S64" s="12">
        <f t="shared" si="6"/>
        <v>12.899999999997817</v>
      </c>
      <c r="U64" t="str">
        <f t="shared" si="1"/>
        <v/>
      </c>
    </row>
    <row r="65" spans="1:21" x14ac:dyDescent="0.3">
      <c r="A65" s="40">
        <f>'Index Pivots'!A65</f>
        <v>43328</v>
      </c>
      <c r="B65" t="str">
        <f>'Index Pivots'!B65</f>
        <v>Thursday</v>
      </c>
      <c r="C65">
        <f>'Index Pivots'!C65</f>
        <v>11397.15</v>
      </c>
      <c r="D65">
        <f>'Index Pivots'!D65</f>
        <v>11449.85</v>
      </c>
      <c r="E65">
        <f>'Index Pivots'!E65</f>
        <v>11366.25</v>
      </c>
      <c r="F65">
        <f>'Index Pivots'!F65</f>
        <v>11385.05</v>
      </c>
      <c r="G65">
        <f>'Index Pivots'!G65</f>
        <v>11267.316666666662</v>
      </c>
      <c r="H65">
        <f>'Index Pivots'!H65</f>
        <v>11316.783333333331</v>
      </c>
      <c r="I65">
        <f>'Index Pivots'!I65</f>
        <v>11350.916666666662</v>
      </c>
      <c r="J65">
        <f>'Index Pivots'!J65</f>
        <v>11400.383333333331</v>
      </c>
      <c r="K65">
        <f>'Index Pivots'!K65</f>
        <v>11434.516666666663</v>
      </c>
      <c r="L65">
        <f>'Index Pivots'!L65</f>
        <v>11483.983333333332</v>
      </c>
      <c r="M65" s="2">
        <f>'Index Pivots'!M65</f>
        <v>11518.116666666663</v>
      </c>
      <c r="N65" s="12">
        <f t="shared" si="0"/>
        <v>59.350000000002183</v>
      </c>
      <c r="O65" s="12">
        <f t="shared" si="2"/>
        <v>10.700000000002547</v>
      </c>
      <c r="P65" s="12">
        <f t="shared" si="3"/>
        <v>22.299999999999272</v>
      </c>
      <c r="Q65" s="12">
        <f t="shared" si="4"/>
        <v>70.949999999998909</v>
      </c>
      <c r="R65" s="12">
        <f t="shared" si="5"/>
        <v>103.95000000000073</v>
      </c>
      <c r="S65" s="12">
        <f t="shared" si="6"/>
        <v>10.700000000002547</v>
      </c>
      <c r="U65" t="str">
        <f t="shared" si="1"/>
        <v>Today-Tom Close</v>
      </c>
    </row>
    <row r="66" spans="1:21" x14ac:dyDescent="0.3">
      <c r="A66" s="40">
        <f>'Index Pivots'!A66</f>
        <v>43329</v>
      </c>
      <c r="B66" t="str">
        <f>'Index Pivots'!B66</f>
        <v>Friday</v>
      </c>
      <c r="C66">
        <f>'Index Pivots'!C66</f>
        <v>11437.15</v>
      </c>
      <c r="D66">
        <f>'Index Pivots'!D66</f>
        <v>11486.45</v>
      </c>
      <c r="E66">
        <f>'Index Pivots'!E66</f>
        <v>11431.8</v>
      </c>
      <c r="F66">
        <f>'Index Pivots'!F66</f>
        <v>11470.75</v>
      </c>
      <c r="G66">
        <f>'Index Pivots'!G66</f>
        <v>11384.899999999998</v>
      </c>
      <c r="H66">
        <f>'Index Pivots'!H66</f>
        <v>11408.349999999999</v>
      </c>
      <c r="I66">
        <f>'Index Pivots'!I66</f>
        <v>11439.55</v>
      </c>
      <c r="J66">
        <f>'Index Pivots'!J66</f>
        <v>11463</v>
      </c>
      <c r="K66">
        <f>'Index Pivots'!K66</f>
        <v>11494.2</v>
      </c>
      <c r="L66">
        <f>'Index Pivots'!L66</f>
        <v>11517.650000000001</v>
      </c>
      <c r="M66" s="2">
        <f>'Index Pivots'!M66</f>
        <v>11548.850000000002</v>
      </c>
      <c r="N66" s="12">
        <f t="shared" si="0"/>
        <v>120.36666666666861</v>
      </c>
      <c r="O66" s="12">
        <f t="shared" si="2"/>
        <v>86.233333333337214</v>
      </c>
      <c r="P66" s="12">
        <f t="shared" si="3"/>
        <v>36.766666666668243</v>
      </c>
      <c r="Q66" s="12">
        <f t="shared" si="4"/>
        <v>2.63333333333685</v>
      </c>
      <c r="R66" s="12">
        <f t="shared" si="5"/>
        <v>46.833333333332121</v>
      </c>
      <c r="S66" s="12">
        <f t="shared" si="6"/>
        <v>2.63333333333685</v>
      </c>
      <c r="U66" t="str">
        <f t="shared" si="1"/>
        <v/>
      </c>
    </row>
    <row r="67" spans="1:21" x14ac:dyDescent="0.3">
      <c r="A67" s="40">
        <f>'Index Pivots'!A67</f>
        <v>43332</v>
      </c>
      <c r="B67" t="str">
        <f>'Index Pivots'!B67</f>
        <v>Monday</v>
      </c>
      <c r="C67">
        <f>'Index Pivots'!C67</f>
        <v>11502.1</v>
      </c>
      <c r="D67">
        <f>'Index Pivots'!D67</f>
        <v>11565.3</v>
      </c>
      <c r="E67">
        <f>'Index Pivots'!E67</f>
        <v>11499.65</v>
      </c>
      <c r="F67">
        <f>'Index Pivots'!F67</f>
        <v>11551.75</v>
      </c>
      <c r="G67">
        <f>'Index Pivots'!G67</f>
        <v>11446.85</v>
      </c>
      <c r="H67">
        <f>'Index Pivots'!H67</f>
        <v>11473.25</v>
      </c>
      <c r="I67">
        <f>'Index Pivots'!I67</f>
        <v>11512.5</v>
      </c>
      <c r="J67">
        <f>'Index Pivots'!J67</f>
        <v>11538.9</v>
      </c>
      <c r="K67">
        <f>'Index Pivots'!K67</f>
        <v>11578.15</v>
      </c>
      <c r="L67">
        <f>'Index Pivots'!L67</f>
        <v>11604.55</v>
      </c>
      <c r="M67" s="2">
        <f>'Index Pivots'!M67</f>
        <v>11643.8</v>
      </c>
      <c r="N67" s="12">
        <f t="shared" si="0"/>
        <v>93.750000000001819</v>
      </c>
      <c r="O67" s="12">
        <f t="shared" si="2"/>
        <v>62.550000000001091</v>
      </c>
      <c r="P67" s="12">
        <f t="shared" si="3"/>
        <v>39.100000000000364</v>
      </c>
      <c r="Q67" s="12">
        <f t="shared" si="4"/>
        <v>7.8999999999996362</v>
      </c>
      <c r="R67" s="12">
        <f t="shared" si="5"/>
        <v>15.550000000001091</v>
      </c>
      <c r="S67" s="12">
        <f t="shared" si="6"/>
        <v>7.8999999999996362</v>
      </c>
      <c r="U67" t="str">
        <f t="shared" ref="U67:U116" si="7">IF(ABS(J67-J66)&lt;J67*0.0021,"Today-Tom Close","")</f>
        <v/>
      </c>
    </row>
    <row r="68" spans="1:21" x14ac:dyDescent="0.3">
      <c r="A68" s="40">
        <f>'Index Pivots'!A68</f>
        <v>43333</v>
      </c>
      <c r="B68" t="str">
        <f>'Index Pivots'!B68</f>
        <v>Tuesday</v>
      </c>
      <c r="C68">
        <f>'Index Pivots'!C68</f>
        <v>11576.2</v>
      </c>
      <c r="D68">
        <f>'Index Pivots'!D68</f>
        <v>11581.75</v>
      </c>
      <c r="E68">
        <f>'Index Pivots'!E68</f>
        <v>11539.6</v>
      </c>
      <c r="F68">
        <f>'Index Pivots'!F68</f>
        <v>11570.9</v>
      </c>
      <c r="G68">
        <f>'Index Pivots'!G68</f>
        <v>11504.266666666668</v>
      </c>
      <c r="H68">
        <f>'Index Pivots'!H68</f>
        <v>11521.933333333334</v>
      </c>
      <c r="I68">
        <f>'Index Pivots'!I68</f>
        <v>11546.416666666668</v>
      </c>
      <c r="J68">
        <f>'Index Pivots'!J68</f>
        <v>11564.083333333334</v>
      </c>
      <c r="K68">
        <f>'Index Pivots'!K68</f>
        <v>11588.566666666668</v>
      </c>
      <c r="L68">
        <f>'Index Pivots'!L68</f>
        <v>11606.233333333334</v>
      </c>
      <c r="M68" s="2">
        <f>'Index Pivots'!M68</f>
        <v>11630.716666666667</v>
      </c>
      <c r="N68" s="12">
        <f t="shared" ref="N68:N75" si="8">ABS(C68-H67)</f>
        <v>102.95000000000073</v>
      </c>
      <c r="O68" s="12">
        <f t="shared" ref="O68:O93" si="9">ABS(C68-I67)</f>
        <v>63.700000000000728</v>
      </c>
      <c r="P68" s="12">
        <f t="shared" ref="P68:P93" si="10">ABS(C68-J67)</f>
        <v>37.300000000001091</v>
      </c>
      <c r="Q68" s="12">
        <f t="shared" ref="Q68:Q93" si="11">ABS(C68-K67)</f>
        <v>1.9499999999989086</v>
      </c>
      <c r="R68" s="12">
        <f t="shared" ref="R68:R93" si="12">ABS(C68-L67)</f>
        <v>28.349999999998545</v>
      </c>
      <c r="S68" s="12">
        <f t="shared" ref="S68:S93" si="13">MIN(N68:R68)</f>
        <v>1.9499999999989086</v>
      </c>
      <c r="U68" t="str">
        <f t="shared" si="7"/>
        <v/>
      </c>
    </row>
    <row r="69" spans="1:21" x14ac:dyDescent="0.3">
      <c r="A69" s="40">
        <f>'Index Pivots'!A69</f>
        <v>43335</v>
      </c>
      <c r="B69" t="str">
        <f>'Index Pivots'!B69</f>
        <v>Thursday</v>
      </c>
      <c r="C69">
        <f>'Index Pivots'!C69</f>
        <v>11620.7</v>
      </c>
      <c r="D69">
        <f>'Index Pivots'!D69</f>
        <v>11620.7</v>
      </c>
      <c r="E69">
        <f>'Index Pivots'!E69</f>
        <v>11546.7</v>
      </c>
      <c r="F69">
        <f>'Index Pivots'!F69</f>
        <v>11582.75</v>
      </c>
      <c r="G69">
        <f>'Index Pivots'!G69</f>
        <v>11472.066666666666</v>
      </c>
      <c r="H69">
        <f>'Index Pivots'!H69</f>
        <v>11509.383333333333</v>
      </c>
      <c r="I69">
        <f>'Index Pivots'!I69</f>
        <v>11546.066666666666</v>
      </c>
      <c r="J69">
        <f>'Index Pivots'!J69</f>
        <v>11583.383333333333</v>
      </c>
      <c r="K69">
        <f>'Index Pivots'!K69</f>
        <v>11620.066666666666</v>
      </c>
      <c r="L69">
        <f>'Index Pivots'!L69</f>
        <v>11657.383333333333</v>
      </c>
      <c r="M69" s="2">
        <f>'Index Pivots'!M69</f>
        <v>11694.066666666666</v>
      </c>
      <c r="N69" s="12">
        <f t="shared" si="8"/>
        <v>98.766666666666424</v>
      </c>
      <c r="O69" s="12">
        <f t="shared" si="9"/>
        <v>74.283333333332848</v>
      </c>
      <c r="P69" s="12">
        <f t="shared" si="10"/>
        <v>56.616666666666788</v>
      </c>
      <c r="Q69" s="12">
        <f t="shared" si="11"/>
        <v>32.133333333333212</v>
      </c>
      <c r="R69" s="12">
        <f t="shared" si="12"/>
        <v>14.466666666667152</v>
      </c>
      <c r="S69" s="12">
        <f t="shared" si="13"/>
        <v>14.466666666667152</v>
      </c>
      <c r="U69" t="str">
        <f t="shared" si="7"/>
        <v>Today-Tom Close</v>
      </c>
    </row>
    <row r="70" spans="1:21" x14ac:dyDescent="0.3">
      <c r="A70" s="40">
        <f>'Index Pivots'!A70</f>
        <v>43336</v>
      </c>
      <c r="B70" t="str">
        <f>'Index Pivots'!B70</f>
        <v>Friday</v>
      </c>
      <c r="C70">
        <f>'Index Pivots'!C70</f>
        <v>11566.6</v>
      </c>
      <c r="D70">
        <f>'Index Pivots'!D70</f>
        <v>11604.6</v>
      </c>
      <c r="E70">
        <f>'Index Pivots'!E70</f>
        <v>11532</v>
      </c>
      <c r="F70">
        <f>'Index Pivots'!F70</f>
        <v>11557.1</v>
      </c>
      <c r="G70">
        <f>'Index Pivots'!G70</f>
        <v>11451.933333333331</v>
      </c>
      <c r="H70">
        <f>'Index Pivots'!H70</f>
        <v>11491.966666666665</v>
      </c>
      <c r="I70">
        <f>'Index Pivots'!I70</f>
        <v>11524.533333333331</v>
      </c>
      <c r="J70">
        <f>'Index Pivots'!J70</f>
        <v>11564.566666666666</v>
      </c>
      <c r="K70">
        <f>'Index Pivots'!K70</f>
        <v>11597.133333333331</v>
      </c>
      <c r="L70">
        <f>'Index Pivots'!L70</f>
        <v>11637.166666666666</v>
      </c>
      <c r="M70" s="2">
        <f>'Index Pivots'!M70</f>
        <v>11669.733333333332</v>
      </c>
      <c r="N70" s="12">
        <f t="shared" si="8"/>
        <v>57.216666666667152</v>
      </c>
      <c r="O70" s="12">
        <f t="shared" si="9"/>
        <v>20.533333333334667</v>
      </c>
      <c r="P70" s="12">
        <f t="shared" si="10"/>
        <v>16.783333333332848</v>
      </c>
      <c r="Q70" s="12">
        <f t="shared" si="11"/>
        <v>53.466666666665333</v>
      </c>
      <c r="R70" s="12">
        <f t="shared" si="12"/>
        <v>90.783333333332848</v>
      </c>
      <c r="S70" s="12">
        <f t="shared" si="13"/>
        <v>16.783333333332848</v>
      </c>
      <c r="U70" t="str">
        <f t="shared" si="7"/>
        <v>Today-Tom Close</v>
      </c>
    </row>
    <row r="71" spans="1:21" x14ac:dyDescent="0.3">
      <c r="A71" s="40">
        <f>'Index Pivots'!A71</f>
        <v>43339</v>
      </c>
      <c r="B71" t="str">
        <f>'Index Pivots'!B71</f>
        <v>Monday</v>
      </c>
      <c r="C71">
        <f>'Index Pivots'!C71</f>
        <v>11605.85</v>
      </c>
      <c r="D71">
        <f>'Index Pivots'!D71</f>
        <v>11700.95</v>
      </c>
      <c r="E71">
        <f>'Index Pivots'!E71</f>
        <v>11595.6</v>
      </c>
      <c r="F71">
        <f>'Index Pivots'!F71</f>
        <v>11691.95</v>
      </c>
      <c r="G71">
        <f>'Index Pivots'!G71</f>
        <v>11519.366666666667</v>
      </c>
      <c r="H71">
        <f>'Index Pivots'!H71</f>
        <v>11557.483333333334</v>
      </c>
      <c r="I71">
        <f>'Index Pivots'!I71</f>
        <v>11624.716666666667</v>
      </c>
      <c r="J71">
        <f>'Index Pivots'!J71</f>
        <v>11662.833333333334</v>
      </c>
      <c r="K71">
        <f>'Index Pivots'!K71</f>
        <v>11730.066666666668</v>
      </c>
      <c r="L71">
        <f>'Index Pivots'!L71</f>
        <v>11768.183333333334</v>
      </c>
      <c r="M71" s="2">
        <f>'Index Pivots'!M71</f>
        <v>11835.416666666668</v>
      </c>
      <c r="N71" s="12">
        <f t="shared" si="8"/>
        <v>113.88333333333503</v>
      </c>
      <c r="O71" s="12">
        <f t="shared" si="9"/>
        <v>81.316666666669335</v>
      </c>
      <c r="P71" s="12">
        <f t="shared" si="10"/>
        <v>41.283333333334667</v>
      </c>
      <c r="Q71" s="12">
        <f t="shared" si="11"/>
        <v>8.7166666666689707</v>
      </c>
      <c r="R71" s="12">
        <f t="shared" si="12"/>
        <v>31.316666666665697</v>
      </c>
      <c r="S71" s="12">
        <f t="shared" si="13"/>
        <v>8.7166666666689707</v>
      </c>
      <c r="U71" t="str">
        <f t="shared" si="7"/>
        <v/>
      </c>
    </row>
    <row r="72" spans="1:21" x14ac:dyDescent="0.3">
      <c r="A72" s="40">
        <f>'Index Pivots'!A72</f>
        <v>43340</v>
      </c>
      <c r="B72" t="str">
        <f>'Index Pivots'!B72</f>
        <v>Tuesday</v>
      </c>
      <c r="C72">
        <f>'Index Pivots'!C72</f>
        <v>11731.95</v>
      </c>
      <c r="D72">
        <f>'Index Pivots'!D72</f>
        <v>11760.2</v>
      </c>
      <c r="E72">
        <f>'Index Pivots'!E72</f>
        <v>11710.5</v>
      </c>
      <c r="F72">
        <f>'Index Pivots'!F72</f>
        <v>11738.5</v>
      </c>
      <c r="G72">
        <f>'Index Pivots'!G72</f>
        <v>11662.899999999998</v>
      </c>
      <c r="H72">
        <f>'Index Pivots'!H72</f>
        <v>11686.699999999999</v>
      </c>
      <c r="I72">
        <f>'Index Pivots'!I72</f>
        <v>11712.599999999999</v>
      </c>
      <c r="J72">
        <f>'Index Pivots'!J72</f>
        <v>11736.4</v>
      </c>
      <c r="K72">
        <f>'Index Pivots'!K72</f>
        <v>11762.3</v>
      </c>
      <c r="L72">
        <f>'Index Pivots'!L72</f>
        <v>11786.1</v>
      </c>
      <c r="M72" s="2">
        <f>'Index Pivots'!M72</f>
        <v>11812</v>
      </c>
      <c r="N72" s="12">
        <f t="shared" si="8"/>
        <v>174.46666666666715</v>
      </c>
      <c r="O72" s="12">
        <f t="shared" si="9"/>
        <v>107.23333333333358</v>
      </c>
      <c r="P72" s="12">
        <f t="shared" si="10"/>
        <v>69.116666666666788</v>
      </c>
      <c r="Q72" s="12">
        <f t="shared" si="11"/>
        <v>1.8833333333332121</v>
      </c>
      <c r="R72" s="12">
        <f t="shared" si="12"/>
        <v>36.233333333333576</v>
      </c>
      <c r="S72" s="12">
        <f t="shared" si="13"/>
        <v>1.8833333333332121</v>
      </c>
      <c r="U72" t="str">
        <f t="shared" si="7"/>
        <v/>
      </c>
    </row>
    <row r="73" spans="1:21" x14ac:dyDescent="0.3">
      <c r="A73" s="40">
        <f>'Index Pivots'!A73</f>
        <v>43341</v>
      </c>
      <c r="B73" t="str">
        <f>'Index Pivots'!B73</f>
        <v>Wednesday</v>
      </c>
      <c r="C73">
        <f>'Index Pivots'!C73</f>
        <v>11744.95</v>
      </c>
      <c r="D73">
        <f>'Index Pivots'!D73</f>
        <v>11753.2</v>
      </c>
      <c r="E73">
        <f>'Index Pivots'!E73</f>
        <v>11678.85</v>
      </c>
      <c r="F73">
        <f>'Index Pivots'!F73</f>
        <v>11691.9</v>
      </c>
      <c r="G73">
        <f>'Index Pivots'!G73</f>
        <v>11588.41666666667</v>
      </c>
      <c r="H73">
        <f>'Index Pivots'!H73</f>
        <v>11633.633333333335</v>
      </c>
      <c r="I73">
        <f>'Index Pivots'!I73</f>
        <v>11662.76666666667</v>
      </c>
      <c r="J73">
        <f>'Index Pivots'!J73</f>
        <v>11707.983333333335</v>
      </c>
      <c r="K73">
        <f>'Index Pivots'!K73</f>
        <v>11737.11666666667</v>
      </c>
      <c r="L73">
        <f>'Index Pivots'!L73</f>
        <v>11782.333333333336</v>
      </c>
      <c r="M73" s="2">
        <f>'Index Pivots'!M73</f>
        <v>11811.466666666671</v>
      </c>
      <c r="N73" s="12">
        <f t="shared" si="8"/>
        <v>58.250000000001819</v>
      </c>
      <c r="O73" s="12">
        <f t="shared" si="9"/>
        <v>32.350000000002183</v>
      </c>
      <c r="P73" s="12">
        <f t="shared" si="10"/>
        <v>8.5500000000010914</v>
      </c>
      <c r="Q73" s="12">
        <f t="shared" si="11"/>
        <v>17.349999999998545</v>
      </c>
      <c r="R73" s="12">
        <f t="shared" si="12"/>
        <v>41.149999999999636</v>
      </c>
      <c r="S73" s="12">
        <f t="shared" si="13"/>
        <v>8.5500000000010914</v>
      </c>
      <c r="U73" t="str">
        <f t="shared" si="7"/>
        <v/>
      </c>
    </row>
    <row r="74" spans="1:21" x14ac:dyDescent="0.3">
      <c r="A74" s="40">
        <f>'Index Pivots'!A74</f>
        <v>43342</v>
      </c>
      <c r="B74" t="str">
        <f>'Index Pivots'!B74</f>
        <v>Thursday</v>
      </c>
      <c r="C74">
        <f>'Index Pivots'!C74</f>
        <v>11694.75</v>
      </c>
      <c r="D74">
        <f>'Index Pivots'!D74</f>
        <v>11698.8</v>
      </c>
      <c r="E74">
        <f>'Index Pivots'!E74</f>
        <v>11639.7</v>
      </c>
      <c r="F74">
        <f>'Index Pivots'!F74</f>
        <v>11676.8</v>
      </c>
      <c r="G74">
        <f>'Index Pivots'!G74</f>
        <v>11585.633333333339</v>
      </c>
      <c r="H74">
        <f>'Index Pivots'!H74</f>
        <v>11612.66666666667</v>
      </c>
      <c r="I74">
        <f>'Index Pivots'!I74</f>
        <v>11644.733333333337</v>
      </c>
      <c r="J74">
        <f>'Index Pivots'!J74</f>
        <v>11671.766666666668</v>
      </c>
      <c r="K74">
        <f>'Index Pivots'!K74</f>
        <v>11703.833333333336</v>
      </c>
      <c r="L74">
        <f>'Index Pivots'!L74</f>
        <v>11730.866666666667</v>
      </c>
      <c r="M74" s="2">
        <f>'Index Pivots'!M74</f>
        <v>11762.933333333334</v>
      </c>
      <c r="N74" s="12">
        <f t="shared" si="8"/>
        <v>61.116666666664969</v>
      </c>
      <c r="O74" s="12">
        <f t="shared" si="9"/>
        <v>31.983333333329938</v>
      </c>
      <c r="P74" s="12">
        <f t="shared" si="10"/>
        <v>13.233333333335395</v>
      </c>
      <c r="Q74" s="12">
        <f t="shared" si="11"/>
        <v>42.366666666670426</v>
      </c>
      <c r="R74" s="12">
        <f t="shared" si="12"/>
        <v>87.583333333335759</v>
      </c>
      <c r="S74" s="12">
        <f t="shared" si="13"/>
        <v>13.233333333335395</v>
      </c>
      <c r="U74" t="str">
        <f t="shared" si="7"/>
        <v/>
      </c>
    </row>
    <row r="75" spans="1:21" x14ac:dyDescent="0.3">
      <c r="A75" s="40">
        <f>'Index Pivots'!A75</f>
        <v>43343</v>
      </c>
      <c r="B75" t="str">
        <f>'Index Pivots'!B75</f>
        <v>Friday</v>
      </c>
      <c r="C75">
        <f>'Index Pivots'!C75</f>
        <v>11675.85</v>
      </c>
      <c r="D75">
        <f>'Index Pivots'!D75</f>
        <v>11727.65</v>
      </c>
      <c r="E75">
        <f>'Index Pivots'!E75</f>
        <v>11640.1</v>
      </c>
      <c r="F75">
        <f>'Index Pivots'!F75</f>
        <v>11680.5</v>
      </c>
      <c r="G75">
        <f>'Index Pivots'!G75</f>
        <v>11550.300000000001</v>
      </c>
      <c r="H75">
        <f>'Index Pivots'!H75</f>
        <v>11595.2</v>
      </c>
      <c r="I75">
        <f>'Index Pivots'!I75</f>
        <v>11637.85</v>
      </c>
      <c r="J75">
        <f>'Index Pivots'!J75</f>
        <v>11682.75</v>
      </c>
      <c r="K75">
        <f>'Index Pivots'!K75</f>
        <v>11725.4</v>
      </c>
      <c r="L75">
        <f>'Index Pivots'!L75</f>
        <v>11770.3</v>
      </c>
      <c r="M75" s="2">
        <f>'Index Pivots'!M75</f>
        <v>11812.949999999999</v>
      </c>
      <c r="N75" s="12">
        <f t="shared" si="8"/>
        <v>63.183333333330665</v>
      </c>
      <c r="O75" s="12">
        <f t="shared" si="9"/>
        <v>31.11666666666315</v>
      </c>
      <c r="P75" s="12">
        <f t="shared" si="10"/>
        <v>4.0833333333321207</v>
      </c>
      <c r="Q75" s="12">
        <f t="shared" si="11"/>
        <v>27.983333333335395</v>
      </c>
      <c r="R75" s="12">
        <f t="shared" si="12"/>
        <v>55.016666666666424</v>
      </c>
      <c r="S75" s="12">
        <f t="shared" si="13"/>
        <v>4.0833333333321207</v>
      </c>
      <c r="U75" t="str">
        <f t="shared" si="7"/>
        <v>Today-Tom Close</v>
      </c>
    </row>
    <row r="76" spans="1:21" x14ac:dyDescent="0.3">
      <c r="A76" s="40">
        <f>'Index Pivots'!A76</f>
        <v>43346</v>
      </c>
      <c r="B76" t="str">
        <f>'Index Pivots'!B76</f>
        <v>Monday</v>
      </c>
      <c r="C76">
        <f>'Index Pivots'!C76</f>
        <v>11751.8</v>
      </c>
      <c r="D76">
        <f>'Index Pivots'!D76</f>
        <v>11751.8</v>
      </c>
      <c r="E76">
        <f>'Index Pivots'!E76</f>
        <v>11567.4</v>
      </c>
      <c r="F76">
        <f>'Index Pivots'!F76</f>
        <v>11582.35</v>
      </c>
      <c r="G76">
        <f>'Index Pivots'!G76</f>
        <v>11331.499999999998</v>
      </c>
      <c r="H76">
        <f>'Index Pivots'!H76</f>
        <v>11449.449999999999</v>
      </c>
      <c r="I76">
        <f>'Index Pivots'!I76</f>
        <v>11515.899999999998</v>
      </c>
      <c r="J76">
        <f>'Index Pivots'!J76</f>
        <v>11633.849999999999</v>
      </c>
      <c r="K76">
        <f>'Index Pivots'!K76</f>
        <v>11700.299999999997</v>
      </c>
      <c r="L76">
        <f>'Index Pivots'!L76</f>
        <v>11818.249999999998</v>
      </c>
      <c r="M76" s="2">
        <f>'Index Pivots'!M76</f>
        <v>11884.699999999997</v>
      </c>
      <c r="N76" s="12">
        <f>ABS(C76-H75)</f>
        <v>156.59999999999854</v>
      </c>
      <c r="O76" s="12">
        <f t="shared" si="9"/>
        <v>113.94999999999891</v>
      </c>
      <c r="P76" s="12">
        <f t="shared" si="10"/>
        <v>69.049999999999272</v>
      </c>
      <c r="Q76" s="12">
        <f t="shared" si="11"/>
        <v>26.399999999999636</v>
      </c>
      <c r="R76" s="12">
        <f t="shared" si="12"/>
        <v>18.5</v>
      </c>
      <c r="S76" s="12">
        <f t="shared" si="13"/>
        <v>18.5</v>
      </c>
      <c r="U76" t="str">
        <f t="shared" si="7"/>
        <v/>
      </c>
    </row>
    <row r="77" spans="1:21" x14ac:dyDescent="0.3">
      <c r="A77" s="40">
        <f>'Index Pivots'!A77</f>
        <v>43347</v>
      </c>
      <c r="B77" t="str">
        <f>'Index Pivots'!B77</f>
        <v>Tuesday</v>
      </c>
      <c r="C77">
        <f>'Index Pivots'!C77</f>
        <v>11598.75</v>
      </c>
      <c r="D77">
        <f>'Index Pivots'!D77</f>
        <v>11602.55</v>
      </c>
      <c r="E77">
        <f>'Index Pivots'!E77</f>
        <v>11496.85</v>
      </c>
      <c r="F77">
        <f>'Index Pivots'!F77</f>
        <v>11520.3</v>
      </c>
      <c r="G77">
        <f>'Index Pivots'!G77</f>
        <v>11371.550000000001</v>
      </c>
      <c r="H77">
        <f>'Index Pivots'!H77</f>
        <v>11434.2</v>
      </c>
      <c r="I77">
        <f>'Index Pivots'!I77</f>
        <v>11477.25</v>
      </c>
      <c r="J77">
        <f>'Index Pivots'!J77</f>
        <v>11539.9</v>
      </c>
      <c r="K77">
        <f>'Index Pivots'!K77</f>
        <v>11582.949999999999</v>
      </c>
      <c r="L77">
        <f>'Index Pivots'!L77</f>
        <v>11645.599999999999</v>
      </c>
      <c r="M77" s="2">
        <f>'Index Pivots'!M77</f>
        <v>11688.649999999998</v>
      </c>
      <c r="N77" s="12">
        <f t="shared" ref="N77:N93" si="14">ABS(C77-H76)</f>
        <v>149.30000000000109</v>
      </c>
      <c r="O77" s="12">
        <f t="shared" si="9"/>
        <v>82.850000000002183</v>
      </c>
      <c r="P77" s="12">
        <f t="shared" si="10"/>
        <v>35.099999999998545</v>
      </c>
      <c r="Q77" s="12">
        <f t="shared" si="11"/>
        <v>101.54999999999745</v>
      </c>
      <c r="R77" s="12">
        <f t="shared" si="12"/>
        <v>219.49999999999818</v>
      </c>
      <c r="S77" s="12">
        <f t="shared" si="13"/>
        <v>35.099999999998545</v>
      </c>
      <c r="U77" t="str">
        <f t="shared" si="7"/>
        <v/>
      </c>
    </row>
    <row r="78" spans="1:21" x14ac:dyDescent="0.3">
      <c r="A78" s="40">
        <f>'Index Pivots'!A78</f>
        <v>43348</v>
      </c>
      <c r="B78" t="str">
        <f>'Index Pivots'!B78</f>
        <v>Wednesday</v>
      </c>
      <c r="C78">
        <f>'Index Pivots'!C78</f>
        <v>11514.85</v>
      </c>
      <c r="D78">
        <f>'Index Pivots'!D78</f>
        <v>11542.65</v>
      </c>
      <c r="E78">
        <f>'Index Pivots'!E78</f>
        <v>11393.85</v>
      </c>
      <c r="F78">
        <f>'Index Pivots'!F78</f>
        <v>11476.95</v>
      </c>
      <c r="G78">
        <f>'Index Pivots'!G78</f>
        <v>11250.85</v>
      </c>
      <c r="H78">
        <f>'Index Pivots'!H78</f>
        <v>11322.35</v>
      </c>
      <c r="I78">
        <f>'Index Pivots'!I78</f>
        <v>11399.65</v>
      </c>
      <c r="J78">
        <f>'Index Pivots'!J78</f>
        <v>11471.15</v>
      </c>
      <c r="K78">
        <f>'Index Pivots'!K78</f>
        <v>11548.449999999999</v>
      </c>
      <c r="L78">
        <f>'Index Pivots'!L78</f>
        <v>11619.949999999999</v>
      </c>
      <c r="M78" s="2">
        <f>'Index Pivots'!M78</f>
        <v>11697.249999999998</v>
      </c>
      <c r="N78" s="12">
        <f t="shared" si="14"/>
        <v>80.649999999999636</v>
      </c>
      <c r="O78" s="12">
        <f t="shared" si="9"/>
        <v>37.600000000000364</v>
      </c>
      <c r="P78" s="12">
        <f t="shared" si="10"/>
        <v>25.049999999999272</v>
      </c>
      <c r="Q78" s="12">
        <f t="shared" si="11"/>
        <v>68.099999999998545</v>
      </c>
      <c r="R78" s="12">
        <f t="shared" si="12"/>
        <v>130.74999999999818</v>
      </c>
      <c r="S78" s="12">
        <f t="shared" si="13"/>
        <v>25.049999999999272</v>
      </c>
      <c r="U78" t="str">
        <f t="shared" si="7"/>
        <v/>
      </c>
    </row>
    <row r="79" spans="1:21" x14ac:dyDescent="0.3">
      <c r="A79" s="40">
        <f>'Index Pivots'!A79</f>
        <v>43349</v>
      </c>
      <c r="B79" t="str">
        <f>'Index Pivots'!B79</f>
        <v>Thursday</v>
      </c>
      <c r="C79">
        <f>'Index Pivots'!C79</f>
        <v>11514.15</v>
      </c>
      <c r="D79">
        <f>'Index Pivots'!D79</f>
        <v>11562.25</v>
      </c>
      <c r="E79">
        <f>'Index Pivots'!E79</f>
        <v>11436.05</v>
      </c>
      <c r="F79">
        <f>'Index Pivots'!F79</f>
        <v>11536.9</v>
      </c>
      <c r="G79">
        <f>'Index Pivots'!G79</f>
        <v>11335.016666666663</v>
      </c>
      <c r="H79">
        <f>'Index Pivots'!H79</f>
        <v>11385.533333333331</v>
      </c>
      <c r="I79">
        <f>'Index Pivots'!I79</f>
        <v>11461.216666666664</v>
      </c>
      <c r="J79">
        <f>'Index Pivots'!J79</f>
        <v>11511.733333333332</v>
      </c>
      <c r="K79">
        <f>'Index Pivots'!K79</f>
        <v>11587.416666666664</v>
      </c>
      <c r="L79">
        <f>'Index Pivots'!L79</f>
        <v>11637.933333333332</v>
      </c>
      <c r="M79" s="2">
        <f>'Index Pivots'!M79</f>
        <v>11713.616666666665</v>
      </c>
      <c r="N79" s="12">
        <f t="shared" si="14"/>
        <v>191.79999999999927</v>
      </c>
      <c r="O79" s="12">
        <f t="shared" si="9"/>
        <v>114.5</v>
      </c>
      <c r="P79" s="12">
        <f t="shared" si="10"/>
        <v>43</v>
      </c>
      <c r="Q79" s="12">
        <f t="shared" si="11"/>
        <v>34.299999999999272</v>
      </c>
      <c r="R79" s="12">
        <f t="shared" si="12"/>
        <v>105.79999999999927</v>
      </c>
      <c r="S79" s="12">
        <f t="shared" si="13"/>
        <v>34.299999999999272</v>
      </c>
      <c r="U79" t="str">
        <f t="shared" si="7"/>
        <v/>
      </c>
    </row>
    <row r="80" spans="1:21" x14ac:dyDescent="0.3">
      <c r="A80" s="40">
        <f>'Index Pivots'!A80</f>
        <v>43350</v>
      </c>
      <c r="B80" t="str">
        <f>'Index Pivots'!B80</f>
        <v>Friday</v>
      </c>
      <c r="C80">
        <f>'Index Pivots'!C80</f>
        <v>11558.25</v>
      </c>
      <c r="D80">
        <f>'Index Pivots'!D80</f>
        <v>11603</v>
      </c>
      <c r="E80">
        <f>'Index Pivots'!E80</f>
        <v>11484.4</v>
      </c>
      <c r="F80">
        <f>'Index Pivots'!F80</f>
        <v>11589.1</v>
      </c>
      <c r="G80">
        <f>'Index Pivots'!G80</f>
        <v>11396.066666666668</v>
      </c>
      <c r="H80">
        <f>'Index Pivots'!H80</f>
        <v>11440.233333333334</v>
      </c>
      <c r="I80">
        <f>'Index Pivots'!I80</f>
        <v>11514.666666666668</v>
      </c>
      <c r="J80">
        <f>'Index Pivots'!J80</f>
        <v>11558.833333333334</v>
      </c>
      <c r="K80">
        <f>'Index Pivots'!K80</f>
        <v>11633.266666666668</v>
      </c>
      <c r="L80">
        <f>'Index Pivots'!L80</f>
        <v>11677.433333333334</v>
      </c>
      <c r="M80" s="2">
        <f>'Index Pivots'!M80</f>
        <v>11751.866666666669</v>
      </c>
      <c r="N80" s="12">
        <f t="shared" si="14"/>
        <v>172.71666666666897</v>
      </c>
      <c r="O80" s="12">
        <f t="shared" si="9"/>
        <v>97.033333333336486</v>
      </c>
      <c r="P80" s="12">
        <f t="shared" si="10"/>
        <v>46.516666666668243</v>
      </c>
      <c r="Q80" s="12">
        <f t="shared" si="11"/>
        <v>29.166666666664241</v>
      </c>
      <c r="R80" s="12">
        <f t="shared" si="12"/>
        <v>79.683333333332484</v>
      </c>
      <c r="S80" s="12">
        <f t="shared" si="13"/>
        <v>29.166666666664241</v>
      </c>
      <c r="U80" t="str">
        <f t="shared" si="7"/>
        <v/>
      </c>
    </row>
    <row r="81" spans="1:21" x14ac:dyDescent="0.3">
      <c r="A81" s="40">
        <f>'Index Pivots'!A81</f>
        <v>43353</v>
      </c>
      <c r="B81" t="str">
        <f>'Index Pivots'!B81</f>
        <v>Monday</v>
      </c>
      <c r="C81">
        <f>'Index Pivots'!C81</f>
        <v>11570.25</v>
      </c>
      <c r="D81">
        <f>'Index Pivots'!D81</f>
        <v>11573</v>
      </c>
      <c r="E81">
        <f>'Index Pivots'!E81</f>
        <v>11427.3</v>
      </c>
      <c r="F81">
        <f>'Index Pivots'!F81</f>
        <v>11438.1</v>
      </c>
      <c r="G81">
        <f>'Index Pivots'!G81</f>
        <v>11240.233333333334</v>
      </c>
      <c r="H81">
        <f>'Index Pivots'!H81</f>
        <v>11333.766666666666</v>
      </c>
      <c r="I81">
        <f>'Index Pivots'!I81</f>
        <v>11385.933333333334</v>
      </c>
      <c r="J81">
        <f>'Index Pivots'!J81</f>
        <v>11479.466666666667</v>
      </c>
      <c r="K81">
        <f>'Index Pivots'!K81</f>
        <v>11531.633333333335</v>
      </c>
      <c r="L81">
        <f>'Index Pivots'!L81</f>
        <v>11625.166666666668</v>
      </c>
      <c r="M81" s="2">
        <f>'Index Pivots'!M81</f>
        <v>11677.333333333336</v>
      </c>
      <c r="N81" s="12">
        <f t="shared" si="14"/>
        <v>130.01666666666642</v>
      </c>
      <c r="O81" s="12">
        <f t="shared" si="9"/>
        <v>55.583333333332121</v>
      </c>
      <c r="P81" s="12">
        <f t="shared" si="10"/>
        <v>11.41666666666606</v>
      </c>
      <c r="Q81" s="12">
        <f t="shared" si="11"/>
        <v>63.016666666668243</v>
      </c>
      <c r="R81" s="12">
        <f t="shared" si="12"/>
        <v>107.1833333333343</v>
      </c>
      <c r="S81" s="12">
        <f t="shared" si="13"/>
        <v>11.41666666666606</v>
      </c>
      <c r="U81" t="str">
        <f t="shared" si="7"/>
        <v/>
      </c>
    </row>
    <row r="82" spans="1:21" x14ac:dyDescent="0.3">
      <c r="A82" s="40">
        <f>'Index Pivots'!A82</f>
        <v>43354</v>
      </c>
      <c r="B82" t="str">
        <f>'Index Pivots'!B82</f>
        <v>Tuesday</v>
      </c>
      <c r="C82">
        <f>'Index Pivots'!C82</f>
        <v>11476.85</v>
      </c>
      <c r="D82">
        <f>'Index Pivots'!D82</f>
        <v>11479.4</v>
      </c>
      <c r="E82">
        <f>'Index Pivots'!E82</f>
        <v>11274</v>
      </c>
      <c r="F82">
        <f>'Index Pivots'!F82</f>
        <v>11287.5</v>
      </c>
      <c r="G82">
        <f>'Index Pivots'!G82</f>
        <v>11009.133333333335</v>
      </c>
      <c r="H82">
        <f>'Index Pivots'!H82</f>
        <v>11141.566666666668</v>
      </c>
      <c r="I82">
        <f>'Index Pivots'!I82</f>
        <v>11214.533333333335</v>
      </c>
      <c r="J82">
        <f>'Index Pivots'!J82</f>
        <v>11346.966666666667</v>
      </c>
      <c r="K82">
        <f>'Index Pivots'!K82</f>
        <v>11419.933333333334</v>
      </c>
      <c r="L82">
        <f>'Index Pivots'!L82</f>
        <v>11552.366666666667</v>
      </c>
      <c r="M82" s="2">
        <f>'Index Pivots'!M82</f>
        <v>11625.333333333334</v>
      </c>
      <c r="N82" s="12">
        <f t="shared" si="14"/>
        <v>143.08333333333394</v>
      </c>
      <c r="O82" s="12">
        <f t="shared" si="9"/>
        <v>90.91666666666606</v>
      </c>
      <c r="P82" s="12">
        <f t="shared" si="10"/>
        <v>2.6166666666667879</v>
      </c>
      <c r="Q82" s="12">
        <f t="shared" si="11"/>
        <v>54.783333333334667</v>
      </c>
      <c r="R82" s="12">
        <f t="shared" si="12"/>
        <v>148.31666666666752</v>
      </c>
      <c r="S82" s="12">
        <f t="shared" si="13"/>
        <v>2.6166666666667879</v>
      </c>
      <c r="U82" t="str">
        <f t="shared" si="7"/>
        <v/>
      </c>
    </row>
    <row r="83" spans="1:21" x14ac:dyDescent="0.3">
      <c r="A83" s="40">
        <f>'Index Pivots'!A83</f>
        <v>43355</v>
      </c>
      <c r="B83" t="str">
        <f>'Index Pivots'!B83</f>
        <v>Wednesday</v>
      </c>
      <c r="C83">
        <f>'Index Pivots'!C83</f>
        <v>11340.1</v>
      </c>
      <c r="D83">
        <f>'Index Pivots'!D83</f>
        <v>11380.75</v>
      </c>
      <c r="E83">
        <f>'Index Pivots'!E83</f>
        <v>11250.2</v>
      </c>
      <c r="F83">
        <f>'Index Pivots'!F83</f>
        <v>11369.9</v>
      </c>
      <c r="G83">
        <f>'Index Pivots'!G83</f>
        <v>11155.933333333334</v>
      </c>
      <c r="H83">
        <f>'Index Pivots'!H83</f>
        <v>11203.066666666668</v>
      </c>
      <c r="I83">
        <f>'Index Pivots'!I83</f>
        <v>11286.483333333334</v>
      </c>
      <c r="J83">
        <f>'Index Pivots'!J83</f>
        <v>11333.616666666667</v>
      </c>
      <c r="K83">
        <f>'Index Pivots'!K83</f>
        <v>11417.033333333333</v>
      </c>
      <c r="L83">
        <f>'Index Pivots'!L83</f>
        <v>11464.166666666666</v>
      </c>
      <c r="M83" s="2">
        <f>'Index Pivots'!M83</f>
        <v>11547.583333333332</v>
      </c>
      <c r="N83" s="12">
        <f t="shared" si="14"/>
        <v>198.53333333333285</v>
      </c>
      <c r="O83" s="12">
        <f t="shared" si="9"/>
        <v>125.5666666666657</v>
      </c>
      <c r="P83" s="12">
        <f t="shared" si="10"/>
        <v>6.8666666666667879</v>
      </c>
      <c r="Q83" s="12">
        <f t="shared" si="11"/>
        <v>79.83333333333394</v>
      </c>
      <c r="R83" s="12">
        <f t="shared" si="12"/>
        <v>212.26666666666642</v>
      </c>
      <c r="S83" s="12">
        <f t="shared" si="13"/>
        <v>6.8666666666667879</v>
      </c>
      <c r="U83" t="str">
        <f t="shared" si="7"/>
        <v>Today-Tom Close</v>
      </c>
    </row>
    <row r="84" spans="1:21" x14ac:dyDescent="0.3">
      <c r="A84" s="40">
        <f>'Index Pivots'!A84</f>
        <v>43357</v>
      </c>
      <c r="B84" t="str">
        <f>'Index Pivots'!B84</f>
        <v>Friday</v>
      </c>
      <c r="C84">
        <f>'Index Pivots'!C84</f>
        <v>11443.5</v>
      </c>
      <c r="D84">
        <f>'Index Pivots'!D84</f>
        <v>11523.25</v>
      </c>
      <c r="E84">
        <f>'Index Pivots'!E84</f>
        <v>11430.55</v>
      </c>
      <c r="F84">
        <f>'Index Pivots'!F84</f>
        <v>11515.2</v>
      </c>
      <c r="G84">
        <f>'Index Pivots'!G84</f>
        <v>11363.383333333331</v>
      </c>
      <c r="H84">
        <f>'Index Pivots'!H84</f>
        <v>11396.966666666665</v>
      </c>
      <c r="I84">
        <f>'Index Pivots'!I84</f>
        <v>11456.083333333332</v>
      </c>
      <c r="J84">
        <f>'Index Pivots'!J84</f>
        <v>11489.666666666666</v>
      </c>
      <c r="K84">
        <f>'Index Pivots'!K84</f>
        <v>11548.783333333333</v>
      </c>
      <c r="L84">
        <f>'Index Pivots'!L84</f>
        <v>11582.366666666667</v>
      </c>
      <c r="M84" s="2">
        <f>'Index Pivots'!M84</f>
        <v>11641.483333333334</v>
      </c>
      <c r="N84" s="12">
        <f t="shared" si="14"/>
        <v>240.43333333333248</v>
      </c>
      <c r="O84" s="12">
        <f t="shared" si="9"/>
        <v>157.01666666666642</v>
      </c>
      <c r="P84" s="12">
        <f t="shared" si="10"/>
        <v>109.88333333333321</v>
      </c>
      <c r="Q84" s="12">
        <f t="shared" si="11"/>
        <v>26.466666666667152</v>
      </c>
      <c r="R84" s="12">
        <f t="shared" si="12"/>
        <v>20.66666666666606</v>
      </c>
      <c r="S84" s="12">
        <f t="shared" si="13"/>
        <v>20.66666666666606</v>
      </c>
      <c r="U84" t="str">
        <f t="shared" si="7"/>
        <v/>
      </c>
    </row>
    <row r="85" spans="1:21" x14ac:dyDescent="0.3">
      <c r="A85" s="40">
        <f>'Index Pivots'!A85</f>
        <v>43360</v>
      </c>
      <c r="B85" t="str">
        <f>'Index Pivots'!B85</f>
        <v>Monday</v>
      </c>
      <c r="C85">
        <f>'Index Pivots'!C85</f>
        <v>11464.95</v>
      </c>
      <c r="D85">
        <f>'Index Pivots'!D85</f>
        <v>11464.95</v>
      </c>
      <c r="E85">
        <f>'Index Pivots'!E85</f>
        <v>11366.9</v>
      </c>
      <c r="F85">
        <f>'Index Pivots'!F85</f>
        <v>11377.75</v>
      </c>
      <c r="G85">
        <f>'Index Pivots'!G85</f>
        <v>11243.399999999996</v>
      </c>
      <c r="H85">
        <f>'Index Pivots'!H85</f>
        <v>11305.149999999998</v>
      </c>
      <c r="I85">
        <f>'Index Pivots'!I85</f>
        <v>11341.449999999997</v>
      </c>
      <c r="J85">
        <f>'Index Pivots'!J85</f>
        <v>11403.199999999999</v>
      </c>
      <c r="K85">
        <f>'Index Pivots'!K85</f>
        <v>11439.499999999998</v>
      </c>
      <c r="L85">
        <f>'Index Pivots'!L85</f>
        <v>11501.25</v>
      </c>
      <c r="M85" s="2">
        <f>'Index Pivots'!M85</f>
        <v>11537.55</v>
      </c>
      <c r="N85" s="12">
        <f t="shared" si="14"/>
        <v>67.983333333335395</v>
      </c>
      <c r="O85" s="12">
        <f t="shared" si="9"/>
        <v>8.8666666666686069</v>
      </c>
      <c r="P85" s="12">
        <f t="shared" si="10"/>
        <v>24.716666666665333</v>
      </c>
      <c r="Q85" s="12">
        <f t="shared" si="11"/>
        <v>83.833333333332121</v>
      </c>
      <c r="R85" s="12">
        <f t="shared" si="12"/>
        <v>117.41666666666606</v>
      </c>
      <c r="S85" s="12">
        <f t="shared" si="13"/>
        <v>8.8666666666686069</v>
      </c>
      <c r="U85" t="str">
        <f t="shared" si="7"/>
        <v/>
      </c>
    </row>
    <row r="86" spans="1:21" x14ac:dyDescent="0.3">
      <c r="A86" s="40">
        <f>'Index Pivots'!A86</f>
        <v>43361</v>
      </c>
      <c r="B86" t="str">
        <f>'Index Pivots'!B86</f>
        <v>Tuesday</v>
      </c>
      <c r="C86">
        <f>'Index Pivots'!C86</f>
        <v>11381.55</v>
      </c>
      <c r="D86">
        <f>'Index Pivots'!D86</f>
        <v>11411.45</v>
      </c>
      <c r="E86">
        <f>'Index Pivots'!E86</f>
        <v>11268.95</v>
      </c>
      <c r="F86">
        <f>'Index Pivots'!F86</f>
        <v>11278.9</v>
      </c>
      <c r="G86">
        <f>'Index Pivots'!G86</f>
        <v>11085.583333333336</v>
      </c>
      <c r="H86">
        <f>'Index Pivots'!H86</f>
        <v>11177.266666666668</v>
      </c>
      <c r="I86">
        <f>'Index Pivots'!I86</f>
        <v>11228.083333333336</v>
      </c>
      <c r="J86">
        <f>'Index Pivots'!J86</f>
        <v>11319.766666666668</v>
      </c>
      <c r="K86">
        <f>'Index Pivots'!K86</f>
        <v>11370.583333333336</v>
      </c>
      <c r="L86">
        <f>'Index Pivots'!L86</f>
        <v>11462.266666666668</v>
      </c>
      <c r="M86" s="2">
        <f>'Index Pivots'!M86</f>
        <v>11513.083333333336</v>
      </c>
      <c r="N86" s="12">
        <f t="shared" si="14"/>
        <v>76.400000000001455</v>
      </c>
      <c r="O86" s="12">
        <f t="shared" si="9"/>
        <v>40.100000000002183</v>
      </c>
      <c r="P86" s="12">
        <f t="shared" si="10"/>
        <v>21.649999999999636</v>
      </c>
      <c r="Q86" s="12">
        <f t="shared" si="11"/>
        <v>57.949999999998909</v>
      </c>
      <c r="R86" s="12">
        <f t="shared" si="12"/>
        <v>119.70000000000073</v>
      </c>
      <c r="S86" s="12">
        <f t="shared" si="13"/>
        <v>21.649999999999636</v>
      </c>
      <c r="U86" t="str">
        <f t="shared" si="7"/>
        <v/>
      </c>
    </row>
    <row r="87" spans="1:21" x14ac:dyDescent="0.3">
      <c r="A87" s="40">
        <f>'Index Pivots'!A87</f>
        <v>43362</v>
      </c>
      <c r="B87" t="str">
        <f>'Index Pivots'!B87</f>
        <v>Wednesday</v>
      </c>
      <c r="C87">
        <f>'Index Pivots'!C87</f>
        <v>11326.65</v>
      </c>
      <c r="D87">
        <f>'Index Pivots'!D87</f>
        <v>11332.05</v>
      </c>
      <c r="E87">
        <f>'Index Pivots'!E87</f>
        <v>11210.9</v>
      </c>
      <c r="F87">
        <f>'Index Pivots'!F87</f>
        <v>11234.35</v>
      </c>
      <c r="G87">
        <f>'Index Pivots'!G87</f>
        <v>11064.999999999998</v>
      </c>
      <c r="H87">
        <f>'Index Pivots'!H87</f>
        <v>11137.949999999999</v>
      </c>
      <c r="I87">
        <f>'Index Pivots'!I87</f>
        <v>11186.149999999998</v>
      </c>
      <c r="J87">
        <f>'Index Pivots'!J87</f>
        <v>11259.099999999999</v>
      </c>
      <c r="K87">
        <f>'Index Pivots'!K87</f>
        <v>11307.299999999997</v>
      </c>
      <c r="L87">
        <f>'Index Pivots'!L87</f>
        <v>11380.249999999998</v>
      </c>
      <c r="M87" s="2">
        <f>'Index Pivots'!M87</f>
        <v>11428.449999999997</v>
      </c>
      <c r="N87" s="12">
        <f t="shared" si="14"/>
        <v>149.38333333333139</v>
      </c>
      <c r="O87" s="12">
        <f t="shared" si="9"/>
        <v>98.566666666663878</v>
      </c>
      <c r="P87" s="12">
        <f t="shared" si="10"/>
        <v>6.8833333333313931</v>
      </c>
      <c r="Q87" s="12">
        <f t="shared" si="11"/>
        <v>43.933333333336122</v>
      </c>
      <c r="R87" s="12">
        <f t="shared" si="12"/>
        <v>135.61666666666861</v>
      </c>
      <c r="S87" s="12">
        <f t="shared" si="13"/>
        <v>6.8833333333313931</v>
      </c>
      <c r="U87" t="str">
        <f t="shared" si="7"/>
        <v/>
      </c>
    </row>
    <row r="88" spans="1:21" x14ac:dyDescent="0.3">
      <c r="A88" s="40">
        <f>'Index Pivots'!A88</f>
        <v>43364</v>
      </c>
      <c r="B88" t="str">
        <f>'Index Pivots'!B88</f>
        <v>Friday</v>
      </c>
      <c r="C88">
        <f>'Index Pivots'!C88</f>
        <v>11271.3</v>
      </c>
      <c r="D88">
        <f>'Index Pivots'!D88</f>
        <v>11346.8</v>
      </c>
      <c r="E88">
        <f>'Index Pivots'!E88</f>
        <v>10866.45</v>
      </c>
      <c r="F88">
        <f>'Index Pivots'!F88</f>
        <v>11143.1</v>
      </c>
      <c r="G88">
        <f>'Index Pivots'!G88</f>
        <v>10410.416666666668</v>
      </c>
      <c r="H88">
        <f>'Index Pivots'!H88</f>
        <v>10638.433333333334</v>
      </c>
      <c r="I88">
        <f>'Index Pivots'!I88</f>
        <v>10890.766666666666</v>
      </c>
      <c r="J88">
        <f>'Index Pivots'!J88</f>
        <v>11118.783333333333</v>
      </c>
      <c r="K88">
        <f>'Index Pivots'!K88</f>
        <v>11371.116666666665</v>
      </c>
      <c r="L88">
        <f>'Index Pivots'!L88</f>
        <v>11599.133333333331</v>
      </c>
      <c r="M88" s="2">
        <f>'Index Pivots'!M88</f>
        <v>11851.466666666664</v>
      </c>
      <c r="N88" s="12">
        <f t="shared" si="14"/>
        <v>133.35000000000036</v>
      </c>
      <c r="O88" s="12">
        <f t="shared" si="9"/>
        <v>85.150000000001455</v>
      </c>
      <c r="P88" s="12">
        <f t="shared" si="10"/>
        <v>12.200000000000728</v>
      </c>
      <c r="Q88" s="12">
        <f t="shared" si="11"/>
        <v>35.999999999998181</v>
      </c>
      <c r="R88" s="12">
        <f t="shared" si="12"/>
        <v>108.94999999999891</v>
      </c>
      <c r="S88" s="12">
        <f t="shared" si="13"/>
        <v>12.200000000000728</v>
      </c>
      <c r="U88" t="str">
        <f t="shared" si="7"/>
        <v/>
      </c>
    </row>
    <row r="89" spans="1:21" x14ac:dyDescent="0.3">
      <c r="A89" s="40">
        <f>'Index Pivots'!A89</f>
        <v>43367</v>
      </c>
      <c r="B89" t="str">
        <f>'Index Pivots'!B89</f>
        <v>Monday</v>
      </c>
      <c r="C89">
        <f>'Index Pivots'!C89</f>
        <v>11164.4</v>
      </c>
      <c r="D89">
        <f>'Index Pivots'!D89</f>
        <v>11170.15</v>
      </c>
      <c r="E89">
        <f>'Index Pivots'!E89</f>
        <v>10943.6</v>
      </c>
      <c r="F89">
        <f>'Index Pivots'!F89</f>
        <v>10967.4</v>
      </c>
      <c r="G89">
        <f>'Index Pivots'!G89</f>
        <v>10657.400000000003</v>
      </c>
      <c r="H89">
        <f>'Index Pivots'!H89</f>
        <v>10800.500000000002</v>
      </c>
      <c r="I89">
        <f>'Index Pivots'!I89</f>
        <v>10883.950000000003</v>
      </c>
      <c r="J89">
        <f>'Index Pivots'!J89</f>
        <v>11027.050000000001</v>
      </c>
      <c r="K89">
        <f>'Index Pivots'!K89</f>
        <v>11110.500000000002</v>
      </c>
      <c r="L89">
        <f>'Index Pivots'!L89</f>
        <v>11253.6</v>
      </c>
      <c r="M89" s="2">
        <f>'Index Pivots'!M89</f>
        <v>11337.050000000001</v>
      </c>
      <c r="N89" s="12">
        <f t="shared" si="14"/>
        <v>525.96666666666533</v>
      </c>
      <c r="O89" s="12">
        <f t="shared" si="9"/>
        <v>273.63333333333321</v>
      </c>
      <c r="P89" s="12">
        <f t="shared" si="10"/>
        <v>45.616666666666788</v>
      </c>
      <c r="Q89" s="12">
        <f t="shared" si="11"/>
        <v>206.71666666666533</v>
      </c>
      <c r="R89" s="12">
        <f t="shared" si="12"/>
        <v>434.73333333333176</v>
      </c>
      <c r="S89" s="12">
        <f t="shared" si="13"/>
        <v>45.616666666666788</v>
      </c>
      <c r="U89" t="str">
        <f t="shared" si="7"/>
        <v/>
      </c>
    </row>
    <row r="90" spans="1:21" x14ac:dyDescent="0.3">
      <c r="A90" s="40">
        <f>'Index Pivots'!A90</f>
        <v>43368</v>
      </c>
      <c r="B90" t="str">
        <f>'Index Pivots'!B90</f>
        <v>Tuesday</v>
      </c>
      <c r="C90">
        <f>'Index Pivots'!C90</f>
        <v>10969.95</v>
      </c>
      <c r="D90">
        <f>'Index Pivots'!D90</f>
        <v>11080.6</v>
      </c>
      <c r="E90">
        <f>'Index Pivots'!E90</f>
        <v>10882.85</v>
      </c>
      <c r="F90">
        <f>'Index Pivots'!F90</f>
        <v>11067.45</v>
      </c>
      <c r="G90">
        <f>'Index Pivots'!G90</f>
        <v>10742.250000000002</v>
      </c>
      <c r="H90">
        <f>'Index Pivots'!H90</f>
        <v>10812.550000000001</v>
      </c>
      <c r="I90">
        <f>'Index Pivots'!I90</f>
        <v>10940.000000000002</v>
      </c>
      <c r="J90">
        <f>'Index Pivots'!J90</f>
        <v>11010.300000000001</v>
      </c>
      <c r="K90">
        <f>'Index Pivots'!K90</f>
        <v>11137.750000000002</v>
      </c>
      <c r="L90">
        <f>'Index Pivots'!L90</f>
        <v>11208.050000000001</v>
      </c>
      <c r="M90" s="2">
        <f>'Index Pivots'!M90</f>
        <v>11335.500000000002</v>
      </c>
      <c r="N90" s="12">
        <f t="shared" si="14"/>
        <v>169.44999999999891</v>
      </c>
      <c r="O90" s="12">
        <f t="shared" si="9"/>
        <v>85.999999999998181</v>
      </c>
      <c r="P90" s="12">
        <f t="shared" si="10"/>
        <v>57.100000000000364</v>
      </c>
      <c r="Q90" s="12">
        <f t="shared" si="11"/>
        <v>140.55000000000109</v>
      </c>
      <c r="R90" s="12">
        <f t="shared" si="12"/>
        <v>283.64999999999964</v>
      </c>
      <c r="S90" s="12">
        <f t="shared" si="13"/>
        <v>57.100000000000364</v>
      </c>
      <c r="U90" t="str">
        <f t="shared" si="7"/>
        <v>Today-Tom Close</v>
      </c>
    </row>
    <row r="91" spans="1:21" x14ac:dyDescent="0.3">
      <c r="A91" s="40">
        <f>'Index Pivots'!A91</f>
        <v>43369</v>
      </c>
      <c r="B91" t="str">
        <f>'Index Pivots'!B91</f>
        <v>Wednesday</v>
      </c>
      <c r="C91">
        <f>'Index Pivots'!C91</f>
        <v>11145.55</v>
      </c>
      <c r="D91">
        <f>'Index Pivots'!D91</f>
        <v>11145.55</v>
      </c>
      <c r="E91">
        <f>'Index Pivots'!E91</f>
        <v>10993.05</v>
      </c>
      <c r="F91">
        <f>'Index Pivots'!F91</f>
        <v>11053.8</v>
      </c>
      <c r="G91">
        <f>'Index Pivots'!G91</f>
        <v>10830.216666666664</v>
      </c>
      <c r="H91">
        <f>'Index Pivots'!H91</f>
        <v>10911.633333333331</v>
      </c>
      <c r="I91">
        <f>'Index Pivots'!I91</f>
        <v>10982.716666666664</v>
      </c>
      <c r="J91">
        <f>'Index Pivots'!J91</f>
        <v>11064.133333333331</v>
      </c>
      <c r="K91">
        <f>'Index Pivots'!K91</f>
        <v>11135.216666666664</v>
      </c>
      <c r="L91">
        <f>'Index Pivots'!L91</f>
        <v>11216.633333333331</v>
      </c>
      <c r="M91" s="2">
        <f>'Index Pivots'!M91</f>
        <v>11287.716666666664</v>
      </c>
      <c r="N91" s="12">
        <f t="shared" si="14"/>
        <v>332.99999999999818</v>
      </c>
      <c r="O91" s="12">
        <f t="shared" si="9"/>
        <v>205.54999999999745</v>
      </c>
      <c r="P91" s="12">
        <f t="shared" si="10"/>
        <v>135.24999999999818</v>
      </c>
      <c r="Q91" s="12">
        <f t="shared" si="11"/>
        <v>7.7999999999974534</v>
      </c>
      <c r="R91" s="12">
        <f t="shared" si="12"/>
        <v>62.500000000001819</v>
      </c>
      <c r="S91" s="12">
        <f t="shared" si="13"/>
        <v>7.7999999999974534</v>
      </c>
      <c r="U91" t="str">
        <f t="shared" si="7"/>
        <v/>
      </c>
    </row>
    <row r="92" spans="1:21" x14ac:dyDescent="0.3">
      <c r="A92" s="40">
        <f>'Index Pivots'!A92</f>
        <v>43370</v>
      </c>
      <c r="B92" t="str">
        <f>'Index Pivots'!B92</f>
        <v>Thursday</v>
      </c>
      <c r="C92">
        <f>'Index Pivots'!C92</f>
        <v>11079.8</v>
      </c>
      <c r="D92">
        <f>'Index Pivots'!D92</f>
        <v>11089.45</v>
      </c>
      <c r="E92">
        <f>'Index Pivots'!E92</f>
        <v>10953.35</v>
      </c>
      <c r="F92">
        <f>'Index Pivots'!F92</f>
        <v>10977.55</v>
      </c>
      <c r="G92">
        <f>'Index Pivots'!G92</f>
        <v>10788.016666666668</v>
      </c>
      <c r="H92">
        <f>'Index Pivots'!H92</f>
        <v>10870.683333333334</v>
      </c>
      <c r="I92">
        <f>'Index Pivots'!I92</f>
        <v>10924.116666666669</v>
      </c>
      <c r="J92">
        <f>'Index Pivots'!J92</f>
        <v>11006.783333333335</v>
      </c>
      <c r="K92">
        <f>'Index Pivots'!K92</f>
        <v>11060.216666666669</v>
      </c>
      <c r="L92">
        <f>'Index Pivots'!L92</f>
        <v>11142.883333333335</v>
      </c>
      <c r="M92" s="2">
        <f>'Index Pivots'!M92</f>
        <v>11196.316666666669</v>
      </c>
      <c r="N92" s="12">
        <f t="shared" si="14"/>
        <v>168.16666666666788</v>
      </c>
      <c r="O92" s="12">
        <f t="shared" si="9"/>
        <v>97.083333333335759</v>
      </c>
      <c r="P92" s="12">
        <f t="shared" si="10"/>
        <v>15.666666666667879</v>
      </c>
      <c r="Q92" s="12">
        <f t="shared" si="11"/>
        <v>55.416666666664241</v>
      </c>
      <c r="R92" s="12">
        <f t="shared" si="12"/>
        <v>136.83333333333212</v>
      </c>
      <c r="S92" s="12">
        <f t="shared" si="13"/>
        <v>15.666666666667879</v>
      </c>
      <c r="U92" t="str">
        <f t="shared" si="7"/>
        <v/>
      </c>
    </row>
    <row r="93" spans="1:21" x14ac:dyDescent="0.3">
      <c r="A93" s="40">
        <f>'Index Pivots'!A93</f>
        <v>43371</v>
      </c>
      <c r="B93" t="str">
        <f>'Index Pivots'!B93</f>
        <v>Friday</v>
      </c>
      <c r="C93">
        <f>'Index Pivots'!C93</f>
        <v>11008.1</v>
      </c>
      <c r="D93">
        <f>'Index Pivots'!D93</f>
        <v>11034.1</v>
      </c>
      <c r="E93">
        <f>'Index Pivots'!E93</f>
        <v>10850.3</v>
      </c>
      <c r="F93">
        <f>'Index Pivots'!F93</f>
        <v>10930.45</v>
      </c>
      <c r="G93">
        <f>'Index Pivots'!G93</f>
        <v>10658.666666666668</v>
      </c>
      <c r="H93">
        <f>'Index Pivots'!H93</f>
        <v>10754.483333333334</v>
      </c>
      <c r="I93">
        <f>'Index Pivots'!I93</f>
        <v>10842.466666666669</v>
      </c>
      <c r="J93">
        <f>'Index Pivots'!J93</f>
        <v>10938.283333333335</v>
      </c>
      <c r="K93">
        <f>'Index Pivots'!K93</f>
        <v>11026.26666666667</v>
      </c>
      <c r="L93">
        <f>'Index Pivots'!L93</f>
        <v>11122.083333333336</v>
      </c>
      <c r="M93" s="2">
        <f>'Index Pivots'!M93</f>
        <v>11210.066666666671</v>
      </c>
      <c r="N93" s="12">
        <f t="shared" si="14"/>
        <v>137.41666666666606</v>
      </c>
      <c r="O93" s="12">
        <f t="shared" si="9"/>
        <v>83.983333333331757</v>
      </c>
      <c r="P93" s="12">
        <f t="shared" si="10"/>
        <v>1.3166666666656965</v>
      </c>
      <c r="Q93" s="12">
        <f t="shared" si="11"/>
        <v>52.116666666668607</v>
      </c>
      <c r="R93" s="12">
        <f t="shared" si="12"/>
        <v>134.78333333333467</v>
      </c>
      <c r="S93" s="12">
        <f t="shared" si="13"/>
        <v>1.3166666666656965</v>
      </c>
      <c r="U93" t="str">
        <f t="shared" si="7"/>
        <v/>
      </c>
    </row>
    <row r="94" spans="1:21" x14ac:dyDescent="0.3">
      <c r="A94" s="40">
        <f>'Index Pivots'!A94</f>
        <v>43374</v>
      </c>
      <c r="B94" t="str">
        <f>'Index Pivots'!B94</f>
        <v>Monday</v>
      </c>
      <c r="C94">
        <f>'Index Pivots'!C94</f>
        <v>10930.9</v>
      </c>
      <c r="D94">
        <f>'Index Pivots'!D94</f>
        <v>11035.65</v>
      </c>
      <c r="E94">
        <f>'Index Pivots'!E94</f>
        <v>10821.55</v>
      </c>
      <c r="F94">
        <f>'Index Pivots'!F94</f>
        <v>11008.3</v>
      </c>
      <c r="G94">
        <f>'Index Pivots'!G94</f>
        <v>10660.583333333332</v>
      </c>
      <c r="H94">
        <f>'Index Pivots'!H94</f>
        <v>10741.066666666666</v>
      </c>
      <c r="I94">
        <f>'Index Pivots'!I94</f>
        <v>10874.683333333332</v>
      </c>
      <c r="J94">
        <f>'Index Pivots'!J94</f>
        <v>10955.166666666666</v>
      </c>
      <c r="K94">
        <f>'Index Pivots'!K94</f>
        <v>11088.783333333333</v>
      </c>
      <c r="L94">
        <f>'Index Pivots'!L94</f>
        <v>11169.266666666666</v>
      </c>
      <c r="M94" s="2">
        <f>'Index Pivots'!M94</f>
        <v>11302.883333333333</v>
      </c>
      <c r="N94" s="12">
        <f t="shared" ref="N94" si="15">ABS(C94-H93)</f>
        <v>176.41666666666606</v>
      </c>
      <c r="O94" s="12">
        <f t="shared" ref="O94" si="16">ABS(C94-I93)</f>
        <v>88.433333333330665</v>
      </c>
      <c r="P94" s="12">
        <f t="shared" ref="P94" si="17">ABS(C94-J93)</f>
        <v>7.3833333333350311</v>
      </c>
      <c r="Q94" s="12">
        <f t="shared" ref="Q94" si="18">ABS(C94-K93)</f>
        <v>95.366666666670426</v>
      </c>
      <c r="R94" s="12">
        <f t="shared" ref="R94" si="19">ABS(C94-L93)</f>
        <v>191.18333333333612</v>
      </c>
      <c r="S94" s="12">
        <f t="shared" ref="S94" si="20">MIN(N94:R94)</f>
        <v>7.3833333333350311</v>
      </c>
      <c r="U94" t="str">
        <f t="shared" si="7"/>
        <v>Today-Tom Close</v>
      </c>
    </row>
    <row r="95" spans="1:21" x14ac:dyDescent="0.3">
      <c r="A95" s="40">
        <f>'Index Pivots'!A95</f>
        <v>43376</v>
      </c>
      <c r="B95" t="str">
        <f>'Index Pivots'!B95</f>
        <v>Wednesday</v>
      </c>
      <c r="C95">
        <f>'Index Pivots'!C95</f>
        <v>10982.7</v>
      </c>
      <c r="D95">
        <f>'Index Pivots'!D95</f>
        <v>10989.05</v>
      </c>
      <c r="E95">
        <f>'Index Pivots'!E95</f>
        <v>10843.75</v>
      </c>
      <c r="F95">
        <f>'Index Pivots'!F95</f>
        <v>10858.25</v>
      </c>
      <c r="G95">
        <f>'Index Pivots'!G95</f>
        <v>10659.683333333334</v>
      </c>
      <c r="H95">
        <f>'Index Pivots'!H95</f>
        <v>10751.716666666667</v>
      </c>
      <c r="I95">
        <f>'Index Pivots'!I95</f>
        <v>10804.983333333334</v>
      </c>
      <c r="J95">
        <f>'Index Pivots'!J95</f>
        <v>10897.016666666666</v>
      </c>
      <c r="K95">
        <f>'Index Pivots'!K95</f>
        <v>10950.283333333333</v>
      </c>
      <c r="L95">
        <f>'Index Pivots'!L95</f>
        <v>11042.316666666666</v>
      </c>
      <c r="M95" s="2">
        <f>'Index Pivots'!M95</f>
        <v>11095.583333333332</v>
      </c>
      <c r="N95" s="12">
        <f t="shared" ref="N95:N97" si="21">ABS(C95-H94)</f>
        <v>241.63333333333503</v>
      </c>
      <c r="O95" s="12">
        <f t="shared" ref="O95:O97" si="22">ABS(C95-I94)</f>
        <v>108.01666666666824</v>
      </c>
      <c r="P95" s="12">
        <f t="shared" ref="P95:P97" si="23">ABS(C95-J94)</f>
        <v>27.533333333334667</v>
      </c>
      <c r="Q95" s="12">
        <f t="shared" ref="Q95:Q97" si="24">ABS(C95-K94)</f>
        <v>106.08333333333212</v>
      </c>
      <c r="R95" s="12">
        <f t="shared" ref="R95:R97" si="25">ABS(C95-L94)</f>
        <v>186.5666666666657</v>
      </c>
      <c r="S95" s="12">
        <f t="shared" ref="S95:S97" si="26">MIN(N95:R95)</f>
        <v>27.533333333334667</v>
      </c>
      <c r="T95" t="s">
        <v>297</v>
      </c>
      <c r="U95" t="str">
        <f t="shared" si="7"/>
        <v/>
      </c>
    </row>
    <row r="96" spans="1:21" x14ac:dyDescent="0.3">
      <c r="A96" s="40">
        <f>'Index Pivots'!A96</f>
        <v>43377</v>
      </c>
      <c r="B96" t="str">
        <f>'Index Pivots'!B96</f>
        <v>Thursday</v>
      </c>
      <c r="C96">
        <f>'Index Pivots'!C96</f>
        <v>10754.7</v>
      </c>
      <c r="D96">
        <f>'Index Pivots'!D96</f>
        <v>10754.7</v>
      </c>
      <c r="E96">
        <f>'Index Pivots'!E96</f>
        <v>10547.25</v>
      </c>
      <c r="F96">
        <f>'Index Pivots'!F96</f>
        <v>10599.25</v>
      </c>
      <c r="G96">
        <f>'Index Pivots'!G96</f>
        <v>10305.316666666666</v>
      </c>
      <c r="H96">
        <f>'Index Pivots'!H96</f>
        <v>10426.283333333333</v>
      </c>
      <c r="I96">
        <f>'Index Pivots'!I96</f>
        <v>10512.766666666666</v>
      </c>
      <c r="J96">
        <f>'Index Pivots'!J96</f>
        <v>10633.733333333334</v>
      </c>
      <c r="K96">
        <f>'Index Pivots'!K96</f>
        <v>10720.216666666667</v>
      </c>
      <c r="L96">
        <f>'Index Pivots'!L96</f>
        <v>10841.183333333334</v>
      </c>
      <c r="M96" s="2">
        <f>'Index Pivots'!M96</f>
        <v>10927.666666666668</v>
      </c>
      <c r="N96" s="12">
        <f t="shared" si="21"/>
        <v>2.9833333333335759</v>
      </c>
      <c r="O96" s="12">
        <f t="shared" si="22"/>
        <v>50.283333333332848</v>
      </c>
      <c r="P96" s="12">
        <f t="shared" si="23"/>
        <v>142.3166666666657</v>
      </c>
      <c r="Q96" s="12">
        <f t="shared" si="24"/>
        <v>195.58333333333212</v>
      </c>
      <c r="R96" s="12">
        <f t="shared" si="25"/>
        <v>287.61666666666497</v>
      </c>
      <c r="S96" s="12">
        <f t="shared" si="26"/>
        <v>2.9833333333335759</v>
      </c>
      <c r="T96" t="s">
        <v>297</v>
      </c>
      <c r="U96" t="str">
        <f t="shared" si="7"/>
        <v/>
      </c>
    </row>
    <row r="97" spans="1:21" x14ac:dyDescent="0.3">
      <c r="A97" s="40">
        <f>'Index Pivots'!A97</f>
        <v>43378</v>
      </c>
      <c r="B97" t="str">
        <f>'Index Pivots'!B97</f>
        <v>Friday</v>
      </c>
      <c r="C97">
        <f>'Index Pivots'!C97</f>
        <v>10514.1</v>
      </c>
      <c r="D97">
        <f>'Index Pivots'!D97</f>
        <v>10540.65</v>
      </c>
      <c r="E97">
        <f>'Index Pivots'!E97</f>
        <v>10261.9</v>
      </c>
      <c r="F97">
        <f>'Index Pivots'!F97</f>
        <v>10316.450000000001</v>
      </c>
      <c r="G97">
        <f>'Index Pivots'!G97</f>
        <v>9926.6</v>
      </c>
      <c r="H97">
        <f>'Index Pivots'!H97</f>
        <v>10094.25</v>
      </c>
      <c r="I97">
        <f>'Index Pivots'!I97</f>
        <v>10205.35</v>
      </c>
      <c r="J97">
        <f>'Index Pivots'!J97</f>
        <v>10373</v>
      </c>
      <c r="K97">
        <f>'Index Pivots'!K97</f>
        <v>10484.1</v>
      </c>
      <c r="L97">
        <f>'Index Pivots'!L97</f>
        <v>10651.75</v>
      </c>
      <c r="M97" s="2">
        <f>'Index Pivots'!M97</f>
        <v>10762.85</v>
      </c>
      <c r="N97" s="12">
        <f t="shared" si="21"/>
        <v>87.816666666667516</v>
      </c>
      <c r="O97" s="12">
        <f t="shared" si="22"/>
        <v>1.3333333333339397</v>
      </c>
      <c r="P97" s="12">
        <f t="shared" si="23"/>
        <v>119.63333333333321</v>
      </c>
      <c r="Q97" s="12">
        <f t="shared" si="24"/>
        <v>206.11666666666679</v>
      </c>
      <c r="R97" s="12">
        <f t="shared" si="25"/>
        <v>327.08333333333394</v>
      </c>
      <c r="S97" s="12">
        <f t="shared" si="26"/>
        <v>1.3333333333339397</v>
      </c>
      <c r="T97" t="s">
        <v>297</v>
      </c>
      <c r="U97" t="str">
        <f t="shared" si="7"/>
        <v/>
      </c>
    </row>
    <row r="98" spans="1:21" x14ac:dyDescent="0.3">
      <c r="A98" s="40">
        <v>43381</v>
      </c>
      <c r="B98" t="s">
        <v>27</v>
      </c>
      <c r="C98">
        <f>'Index Pivots'!C98</f>
        <v>10310.15</v>
      </c>
      <c r="D98">
        <f>'Index Pivots'!D98</f>
        <v>10398.35</v>
      </c>
      <c r="E98">
        <f>'Index Pivots'!E98</f>
        <v>10198.4</v>
      </c>
      <c r="F98">
        <f>'Index Pivots'!F98</f>
        <v>10348.049999999999</v>
      </c>
      <c r="G98">
        <f>'Index Pivots'!G98</f>
        <v>10031.566666666664</v>
      </c>
      <c r="H98">
        <f>'Index Pivots'!H98</f>
        <v>10114.983333333332</v>
      </c>
      <c r="I98">
        <f>'Index Pivots'!I98</f>
        <v>10231.516666666665</v>
      </c>
      <c r="J98">
        <f>'Index Pivots'!J98</f>
        <v>10314.933333333332</v>
      </c>
      <c r="K98">
        <f>'Index Pivots'!K98</f>
        <v>10431.466666666665</v>
      </c>
      <c r="L98">
        <f>'Index Pivots'!L98</f>
        <v>10514.883333333333</v>
      </c>
      <c r="M98" s="2">
        <f>'Index Pivots'!M98</f>
        <v>10631.416666666666</v>
      </c>
      <c r="N98" s="12">
        <f t="shared" ref="N98" si="27">ABS(C98-H97)</f>
        <v>215.89999999999964</v>
      </c>
      <c r="O98" s="12">
        <f t="shared" ref="O98" si="28">ABS(C98-I97)</f>
        <v>104.79999999999927</v>
      </c>
      <c r="P98" s="12">
        <f t="shared" ref="P98" si="29">ABS(C98-J97)</f>
        <v>62.850000000000364</v>
      </c>
      <c r="Q98" s="12">
        <f t="shared" ref="Q98" si="30">ABS(C98-K97)</f>
        <v>173.95000000000073</v>
      </c>
      <c r="R98" s="12">
        <f t="shared" ref="R98" si="31">ABS(C98-L97)</f>
        <v>341.60000000000036</v>
      </c>
      <c r="S98" s="12">
        <f t="shared" ref="S98" si="32">MIN(N98:R98)</f>
        <v>62.850000000000364</v>
      </c>
      <c r="T98" t="s">
        <v>297</v>
      </c>
      <c r="U98" t="str">
        <f t="shared" si="7"/>
        <v/>
      </c>
    </row>
    <row r="99" spans="1:21" x14ac:dyDescent="0.3">
      <c r="A99" s="40">
        <v>43382</v>
      </c>
      <c r="B99" t="s">
        <v>28</v>
      </c>
      <c r="C99">
        <f>'Index Pivots'!C99</f>
        <v>10390.299999999999</v>
      </c>
      <c r="D99">
        <f>'Index Pivots'!D99</f>
        <v>10397.6</v>
      </c>
      <c r="E99">
        <f>'Index Pivots'!E99</f>
        <v>10279.35</v>
      </c>
      <c r="F99">
        <f>'Index Pivots'!F99</f>
        <v>10301.049999999999</v>
      </c>
      <c r="G99">
        <f>'Index Pivots'!G99</f>
        <v>10136.15</v>
      </c>
      <c r="H99">
        <f>'Index Pivots'!H99</f>
        <v>10207.75</v>
      </c>
      <c r="I99">
        <f>'Index Pivots'!I99</f>
        <v>10254.4</v>
      </c>
      <c r="J99">
        <f>'Index Pivots'!J99</f>
        <v>10326</v>
      </c>
      <c r="K99">
        <f>'Index Pivots'!K99</f>
        <v>10372.65</v>
      </c>
      <c r="L99">
        <f>'Index Pivots'!L99</f>
        <v>10444.25</v>
      </c>
      <c r="M99" s="2">
        <f>'Index Pivots'!M99</f>
        <v>10490.9</v>
      </c>
      <c r="N99" s="12">
        <f t="shared" ref="N99:N102" si="33">ABS(C99-H98)</f>
        <v>275.31666666666752</v>
      </c>
      <c r="O99" s="12">
        <f t="shared" ref="O99:O102" si="34">ABS(C99-I98)</f>
        <v>158.78333333333467</v>
      </c>
      <c r="P99" s="12">
        <f t="shared" ref="P99:P102" si="35">ABS(C99-J98)</f>
        <v>75.366666666666788</v>
      </c>
      <c r="Q99" s="12">
        <f t="shared" ref="Q99:Q102" si="36">ABS(C99-K98)</f>
        <v>41.16666666666606</v>
      </c>
      <c r="R99" s="12">
        <f t="shared" ref="R99:R102" si="37">ABS(C99-L98)</f>
        <v>124.58333333333394</v>
      </c>
      <c r="S99" s="12">
        <f t="shared" ref="S99:S102" si="38">MIN(N99:R99)</f>
        <v>41.16666666666606</v>
      </c>
      <c r="T99" t="s">
        <v>310</v>
      </c>
      <c r="U99" t="str">
        <f t="shared" si="7"/>
        <v>Today-Tom Close</v>
      </c>
    </row>
    <row r="100" spans="1:21" x14ac:dyDescent="0.3">
      <c r="A100" s="40">
        <v>43383</v>
      </c>
      <c r="B100" t="s">
        <v>29</v>
      </c>
      <c r="C100">
        <f>'Index Pivots'!C100</f>
        <v>10331.85</v>
      </c>
      <c r="D100">
        <f>'Index Pivots'!D100</f>
        <v>10482.35</v>
      </c>
      <c r="E100">
        <f>'Index Pivots'!E100</f>
        <v>10318.25</v>
      </c>
      <c r="F100">
        <f>'Index Pivots'!F100</f>
        <v>10460.1</v>
      </c>
      <c r="G100">
        <f>'Index Pivots'!G100</f>
        <v>10194.016666666663</v>
      </c>
      <c r="H100">
        <f>'Index Pivots'!H100</f>
        <v>10256.133333333331</v>
      </c>
      <c r="I100">
        <f>'Index Pivots'!I100</f>
        <v>10358.116666666663</v>
      </c>
      <c r="J100">
        <f>'Index Pivots'!J100</f>
        <v>10420.233333333332</v>
      </c>
      <c r="K100">
        <f>'Index Pivots'!K100</f>
        <v>10522.216666666664</v>
      </c>
      <c r="L100">
        <f>'Index Pivots'!L100</f>
        <v>10584.333333333332</v>
      </c>
      <c r="M100" s="2">
        <f>'Index Pivots'!M100</f>
        <v>10686.316666666664</v>
      </c>
      <c r="N100" s="12">
        <f t="shared" si="33"/>
        <v>124.10000000000036</v>
      </c>
      <c r="O100" s="12">
        <f t="shared" si="34"/>
        <v>77.450000000000728</v>
      </c>
      <c r="P100" s="12">
        <f t="shared" si="35"/>
        <v>5.8500000000003638</v>
      </c>
      <c r="Q100" s="12">
        <f t="shared" si="36"/>
        <v>40.799999999999272</v>
      </c>
      <c r="R100" s="12">
        <f t="shared" si="37"/>
        <v>112.39999999999964</v>
      </c>
      <c r="S100" s="12">
        <f t="shared" si="38"/>
        <v>5.8500000000003638</v>
      </c>
      <c r="T100" t="s">
        <v>297</v>
      </c>
      <c r="U100" t="str">
        <f t="shared" si="7"/>
        <v/>
      </c>
    </row>
    <row r="101" spans="1:21" x14ac:dyDescent="0.3">
      <c r="A101" s="40">
        <v>43384</v>
      </c>
      <c r="B101" t="s">
        <v>30</v>
      </c>
      <c r="C101">
        <f>'Index Pivots'!C101</f>
        <v>10169.799999999999</v>
      </c>
      <c r="D101">
        <f>'Index Pivots'!D101</f>
        <v>10335.950000000001</v>
      </c>
      <c r="E101">
        <f>'Index Pivots'!E101</f>
        <v>10138.6</v>
      </c>
      <c r="F101">
        <f>'Index Pivots'!F101</f>
        <v>10234.65</v>
      </c>
      <c r="G101">
        <f>'Index Pivots'!G101</f>
        <v>9939.5000000000018</v>
      </c>
      <c r="H101">
        <f>'Index Pivots'!H101</f>
        <v>10039.050000000001</v>
      </c>
      <c r="I101">
        <f>'Index Pivots'!I101</f>
        <v>10136.850000000002</v>
      </c>
      <c r="J101">
        <f>'Index Pivots'!J101</f>
        <v>10236.400000000001</v>
      </c>
      <c r="K101">
        <f>'Index Pivots'!K101</f>
        <v>10334.200000000003</v>
      </c>
      <c r="L101">
        <f>'Index Pivots'!L101</f>
        <v>10433.750000000002</v>
      </c>
      <c r="M101" s="2">
        <f>'Index Pivots'!M101</f>
        <v>10531.550000000003</v>
      </c>
      <c r="N101" s="12">
        <f t="shared" si="33"/>
        <v>86.333333333332121</v>
      </c>
      <c r="O101" s="12">
        <f t="shared" si="34"/>
        <v>188.31666666666388</v>
      </c>
      <c r="P101" s="12">
        <f t="shared" si="35"/>
        <v>250.43333333333248</v>
      </c>
      <c r="Q101" s="12">
        <f t="shared" si="36"/>
        <v>352.41666666666424</v>
      </c>
      <c r="R101" s="12">
        <f t="shared" si="37"/>
        <v>414.53333333333285</v>
      </c>
      <c r="S101" s="12">
        <f t="shared" si="38"/>
        <v>86.333333333332121</v>
      </c>
      <c r="T101" t="s">
        <v>297</v>
      </c>
      <c r="U101" t="str">
        <f t="shared" si="7"/>
        <v/>
      </c>
    </row>
    <row r="102" spans="1:21" x14ac:dyDescent="0.3">
      <c r="A102" s="40">
        <v>43385</v>
      </c>
      <c r="B102" t="s">
        <v>26</v>
      </c>
      <c r="C102">
        <f>'Index Pivots'!C102</f>
        <v>10331.549999999999</v>
      </c>
      <c r="D102">
        <f>'Index Pivots'!D102</f>
        <v>10492.45</v>
      </c>
      <c r="E102">
        <f>'Index Pivots'!E102</f>
        <v>10322.15</v>
      </c>
      <c r="F102">
        <f>'Index Pivots'!F102</f>
        <v>10472.5</v>
      </c>
      <c r="G102">
        <f>'Index Pivots'!G102</f>
        <v>10195.316666666664</v>
      </c>
      <c r="H102">
        <f>'Index Pivots'!H102</f>
        <v>10258.733333333332</v>
      </c>
      <c r="I102">
        <f>'Index Pivots'!I102</f>
        <v>10365.616666666665</v>
      </c>
      <c r="J102">
        <f>'Index Pivots'!J102</f>
        <v>10429.033333333333</v>
      </c>
      <c r="K102">
        <f>'Index Pivots'!K102</f>
        <v>10535.916666666666</v>
      </c>
      <c r="L102">
        <f>'Index Pivots'!L102</f>
        <v>10599.333333333334</v>
      </c>
      <c r="M102" s="2">
        <f>'Index Pivots'!M102</f>
        <v>10706.216666666667</v>
      </c>
      <c r="N102" s="12">
        <f t="shared" si="33"/>
        <v>292.49999999999818</v>
      </c>
      <c r="O102" s="12">
        <f t="shared" si="34"/>
        <v>194.69999999999709</v>
      </c>
      <c r="P102" s="12">
        <f t="shared" si="35"/>
        <v>95.149999999997817</v>
      </c>
      <c r="Q102" s="12">
        <f t="shared" si="36"/>
        <v>2.6500000000032742</v>
      </c>
      <c r="R102" s="12">
        <f t="shared" si="37"/>
        <v>102.20000000000255</v>
      </c>
      <c r="S102" s="12">
        <f t="shared" si="38"/>
        <v>2.6500000000032742</v>
      </c>
      <c r="T102" t="s">
        <v>297</v>
      </c>
      <c r="U102" t="str">
        <f t="shared" si="7"/>
        <v/>
      </c>
    </row>
    <row r="103" spans="1:21" x14ac:dyDescent="0.3">
      <c r="A103" s="40">
        <v>43388</v>
      </c>
      <c r="B103" t="s">
        <v>27</v>
      </c>
      <c r="C103">
        <f>'Index Pivots'!C103</f>
        <v>10524.2</v>
      </c>
      <c r="D103">
        <f>'Index Pivots'!D103</f>
        <v>10526.3</v>
      </c>
      <c r="E103">
        <f>'Index Pivots'!E103</f>
        <v>10410.15</v>
      </c>
      <c r="F103">
        <f>'Index Pivots'!F103</f>
        <v>10512.5</v>
      </c>
      <c r="G103">
        <f>'Index Pivots'!G103</f>
        <v>10323.516666666665</v>
      </c>
      <c r="H103">
        <f>'Index Pivots'!H103</f>
        <v>10366.833333333332</v>
      </c>
      <c r="I103">
        <f>'Index Pivots'!I103</f>
        <v>10439.666666666664</v>
      </c>
      <c r="J103">
        <f>'Index Pivots'!J103</f>
        <v>10482.983333333332</v>
      </c>
      <c r="K103">
        <f>'Index Pivots'!K103</f>
        <v>10555.816666666664</v>
      </c>
      <c r="L103">
        <f>'Index Pivots'!L103</f>
        <v>10599.133333333331</v>
      </c>
      <c r="M103" s="2">
        <f>'Index Pivots'!M103</f>
        <v>10671.966666666664</v>
      </c>
      <c r="N103" s="12">
        <f t="shared" ref="N103" si="39">ABS(C103-H102)</f>
        <v>265.46666666666897</v>
      </c>
      <c r="O103" s="12">
        <f t="shared" ref="O103" si="40">ABS(C103-I102)</f>
        <v>158.58333333333576</v>
      </c>
      <c r="P103" s="12">
        <f t="shared" ref="P103" si="41">ABS(C103-J102)</f>
        <v>95.166666666667879</v>
      </c>
      <c r="Q103" s="12">
        <f t="shared" ref="Q103" si="42">ABS(C103-K102)</f>
        <v>11.716666666665333</v>
      </c>
      <c r="R103" s="12">
        <f t="shared" ref="R103" si="43">ABS(C103-L102)</f>
        <v>75.133333333333212</v>
      </c>
      <c r="S103" s="12">
        <f t="shared" ref="S103" si="44">MIN(N103:R103)</f>
        <v>11.716666666665333</v>
      </c>
      <c r="T103" t="s">
        <v>310</v>
      </c>
      <c r="U103" t="str">
        <f t="shared" si="7"/>
        <v/>
      </c>
    </row>
    <row r="104" spans="1:21" x14ac:dyDescent="0.3">
      <c r="A104" s="40">
        <v>43389</v>
      </c>
      <c r="B104" t="s">
        <v>28</v>
      </c>
      <c r="C104">
        <f>'Index Pivots'!C104</f>
        <v>10550.15</v>
      </c>
      <c r="D104">
        <f>'Index Pivots'!D104</f>
        <v>10604.9</v>
      </c>
      <c r="E104">
        <f>'Index Pivots'!E104</f>
        <v>10525.3</v>
      </c>
      <c r="F104">
        <f>'Index Pivots'!F104</f>
        <v>10584.75</v>
      </c>
      <c r="G104">
        <f>'Index Pivots'!G104</f>
        <v>10458.799999999999</v>
      </c>
      <c r="H104">
        <f>'Index Pivots'!H104</f>
        <v>10492.05</v>
      </c>
      <c r="I104">
        <f>'Index Pivots'!I104</f>
        <v>10538.4</v>
      </c>
      <c r="J104">
        <f>'Index Pivots'!J104</f>
        <v>10571.65</v>
      </c>
      <c r="K104">
        <f>'Index Pivots'!K104</f>
        <v>10618</v>
      </c>
      <c r="L104">
        <f>'Index Pivots'!L104</f>
        <v>10651.25</v>
      </c>
      <c r="M104" s="2">
        <f>'Index Pivots'!M104</f>
        <v>10697.6</v>
      </c>
      <c r="N104" s="12">
        <f t="shared" ref="N104" si="45">ABS(C104-H103)</f>
        <v>183.31666666666752</v>
      </c>
      <c r="O104" s="12">
        <f t="shared" ref="O104" si="46">ABS(C104-I103)</f>
        <v>110.48333333333539</v>
      </c>
      <c r="P104" s="12">
        <f t="shared" ref="P104" si="47">ABS(C104-J103)</f>
        <v>67.166666666667879</v>
      </c>
      <c r="Q104" s="12">
        <f t="shared" ref="Q104" si="48">ABS(C104-K103)</f>
        <v>5.6666666666642413</v>
      </c>
      <c r="R104" s="12">
        <f t="shared" ref="R104" si="49">ABS(C104-L103)</f>
        <v>48.983333333331757</v>
      </c>
      <c r="S104" s="12">
        <f t="shared" ref="S104" si="50">MIN(N104:R104)</f>
        <v>5.6666666666642413</v>
      </c>
      <c r="T104" t="s">
        <v>297</v>
      </c>
      <c r="U104" t="str">
        <f t="shared" si="7"/>
        <v/>
      </c>
    </row>
    <row r="105" spans="1:21" x14ac:dyDescent="0.3">
      <c r="A105" s="40">
        <v>43390</v>
      </c>
      <c r="B105" t="s">
        <v>29</v>
      </c>
      <c r="C105">
        <f>'Index Pivots'!C105</f>
        <v>10688.7</v>
      </c>
      <c r="D105">
        <f>'Index Pivots'!D105</f>
        <v>10710.15</v>
      </c>
      <c r="E105">
        <f>'Index Pivots'!E105</f>
        <v>10436.450000000001</v>
      </c>
      <c r="F105">
        <f>'Index Pivots'!F105</f>
        <v>10453.049999999999</v>
      </c>
      <c r="G105">
        <f>'Index Pivots'!G105</f>
        <v>10082.583333333332</v>
      </c>
      <c r="H105">
        <f>'Index Pivots'!H105</f>
        <v>10259.516666666666</v>
      </c>
      <c r="I105">
        <f>'Index Pivots'!I105</f>
        <v>10356.283333333331</v>
      </c>
      <c r="J105">
        <f>'Index Pivots'!J105</f>
        <v>10533.216666666665</v>
      </c>
      <c r="K105">
        <f>'Index Pivots'!K105</f>
        <v>10629.98333333333</v>
      </c>
      <c r="L105">
        <f>'Index Pivots'!L105</f>
        <v>10806.916666666664</v>
      </c>
      <c r="M105" s="2">
        <f>'Index Pivots'!M105</f>
        <v>10903.683333333329</v>
      </c>
      <c r="N105" s="12">
        <f t="shared" ref="N105" si="51">ABS(C105-H104)</f>
        <v>196.65000000000146</v>
      </c>
      <c r="O105" s="12">
        <f t="shared" ref="O105" si="52">ABS(C105-I104)</f>
        <v>150.30000000000109</v>
      </c>
      <c r="P105" s="12">
        <f t="shared" ref="P105" si="53">ABS(C105-J104)</f>
        <v>117.05000000000109</v>
      </c>
      <c r="Q105" s="12">
        <f t="shared" ref="Q105" si="54">ABS(C105-K104)</f>
        <v>70.700000000000728</v>
      </c>
      <c r="R105" s="12">
        <f t="shared" ref="R105" si="55">ABS(C105-L104)</f>
        <v>37.450000000000728</v>
      </c>
      <c r="S105" s="12">
        <f t="shared" ref="S105" si="56">MIN(N105:R105)</f>
        <v>37.450000000000728</v>
      </c>
      <c r="T105" t="s">
        <v>310</v>
      </c>
      <c r="U105" t="str">
        <f t="shared" si="7"/>
        <v/>
      </c>
    </row>
    <row r="106" spans="1:21" x14ac:dyDescent="0.3">
      <c r="A106" s="40">
        <v>43392</v>
      </c>
      <c r="B106" t="s">
        <v>26</v>
      </c>
      <c r="C106">
        <f>'Index Pivots'!C106</f>
        <v>10339.700000000001</v>
      </c>
      <c r="D106">
        <f>'Index Pivots'!D106</f>
        <v>10380.1</v>
      </c>
      <c r="E106">
        <f>'Index Pivots'!E106</f>
        <v>10249.6</v>
      </c>
      <c r="F106">
        <f>'Index Pivots'!F106</f>
        <v>10303.549999999999</v>
      </c>
      <c r="G106">
        <f>'Index Pivots'!G106</f>
        <v>10111.566666666668</v>
      </c>
      <c r="H106">
        <f>'Index Pivots'!H106</f>
        <v>10180.583333333334</v>
      </c>
      <c r="I106">
        <f>'Index Pivots'!I106</f>
        <v>10242.066666666668</v>
      </c>
      <c r="J106">
        <f>'Index Pivots'!J106</f>
        <v>10311.083333333334</v>
      </c>
      <c r="K106">
        <f>'Index Pivots'!K106</f>
        <v>10372.566666666668</v>
      </c>
      <c r="L106">
        <f>'Index Pivots'!L106</f>
        <v>10441.583333333334</v>
      </c>
      <c r="M106" s="2">
        <f>'Index Pivots'!M106</f>
        <v>10503.066666666668</v>
      </c>
      <c r="N106" s="12">
        <f t="shared" ref="N106" si="57">ABS(C106-H105)</f>
        <v>80.183333333334303</v>
      </c>
      <c r="O106" s="12">
        <f t="shared" ref="O106" si="58">ABS(C106-I105)</f>
        <v>16.583333333330302</v>
      </c>
      <c r="P106" s="12">
        <f t="shared" ref="P106" si="59">ABS(C106-J105)</f>
        <v>193.51666666666461</v>
      </c>
      <c r="Q106" s="12">
        <f t="shared" ref="Q106" si="60">ABS(C106-K105)</f>
        <v>290.28333333332921</v>
      </c>
      <c r="R106" s="12">
        <f t="shared" ref="R106" si="61">ABS(C106-L105)</f>
        <v>467.21666666666351</v>
      </c>
      <c r="S106" s="12">
        <f t="shared" ref="S106" si="62">MIN(N106:R106)</f>
        <v>16.583333333330302</v>
      </c>
      <c r="T106" t="s">
        <v>310</v>
      </c>
      <c r="U106" t="str">
        <f t="shared" si="7"/>
        <v/>
      </c>
    </row>
    <row r="107" spans="1:21" x14ac:dyDescent="0.3">
      <c r="A107" s="40">
        <v>43395</v>
      </c>
      <c r="B107" t="s">
        <v>27</v>
      </c>
      <c r="C107">
        <f>'Index Pivots'!C107</f>
        <v>10405.85</v>
      </c>
      <c r="D107">
        <f>'Index Pivots'!D107</f>
        <v>10408.549999999999</v>
      </c>
      <c r="E107">
        <f>'Index Pivots'!E107</f>
        <v>10224</v>
      </c>
      <c r="F107">
        <f>'Index Pivots'!F107</f>
        <v>10245.25</v>
      </c>
      <c r="G107">
        <f>'Index Pivots'!G107</f>
        <v>9992.1000000000022</v>
      </c>
      <c r="H107">
        <f>'Index Pivots'!H107</f>
        <v>10108.050000000001</v>
      </c>
      <c r="I107">
        <f>'Index Pivots'!I107</f>
        <v>10176.650000000001</v>
      </c>
      <c r="J107">
        <f>'Index Pivots'!J107</f>
        <v>10292.6</v>
      </c>
      <c r="K107">
        <f>'Index Pivots'!K107</f>
        <v>10361.200000000001</v>
      </c>
      <c r="L107">
        <f>'Index Pivots'!L107</f>
        <v>10477.15</v>
      </c>
      <c r="M107" s="2">
        <f>'Index Pivots'!M107</f>
        <v>10545.75</v>
      </c>
      <c r="N107" s="12">
        <f t="shared" ref="N107" si="63">ABS(C107-H106)</f>
        <v>225.26666666666642</v>
      </c>
      <c r="O107" s="12">
        <f t="shared" ref="O107" si="64">ABS(C107-I106)</f>
        <v>163.78333333333285</v>
      </c>
      <c r="P107" s="12">
        <f t="shared" ref="P107" si="65">ABS(C107-J106)</f>
        <v>94.766666666666424</v>
      </c>
      <c r="Q107" s="12">
        <f t="shared" ref="Q107" si="66">ABS(C107-K106)</f>
        <v>33.283333333332848</v>
      </c>
      <c r="R107" s="12">
        <f t="shared" ref="R107" si="67">ABS(C107-L106)</f>
        <v>35.733333333333576</v>
      </c>
      <c r="S107" s="12">
        <f t="shared" ref="S107" si="68">MIN(N107:R107)</f>
        <v>33.283333333332848</v>
      </c>
      <c r="T107" t="s">
        <v>297</v>
      </c>
      <c r="U107" t="str">
        <f t="shared" si="7"/>
        <v>Today-Tom Close</v>
      </c>
    </row>
    <row r="108" spans="1:21" x14ac:dyDescent="0.3">
      <c r="A108" s="40">
        <v>43396</v>
      </c>
      <c r="B108" t="s">
        <v>28</v>
      </c>
      <c r="C108">
        <f>'Index Pivots'!C108</f>
        <v>10152.6</v>
      </c>
      <c r="D108">
        <f>'Index Pivots'!D108</f>
        <v>10222.1</v>
      </c>
      <c r="E108">
        <f>'Index Pivots'!E108</f>
        <v>10102.35</v>
      </c>
      <c r="F108">
        <f>'Index Pivots'!F108</f>
        <v>10146.799999999999</v>
      </c>
      <c r="G108">
        <f>'Index Pivots'!G108</f>
        <v>9972.3166666666675</v>
      </c>
      <c r="H108">
        <f>'Index Pivots'!H108</f>
        <v>10037.333333333334</v>
      </c>
      <c r="I108">
        <f>'Index Pivots'!I108</f>
        <v>10092.066666666668</v>
      </c>
      <c r="J108">
        <f>'Index Pivots'!J108</f>
        <v>10157.083333333334</v>
      </c>
      <c r="K108">
        <f>'Index Pivots'!K108</f>
        <v>10211.816666666668</v>
      </c>
      <c r="L108">
        <f>'Index Pivots'!L108</f>
        <v>10276.833333333334</v>
      </c>
      <c r="M108" s="2">
        <f>'Index Pivots'!M108</f>
        <v>10331.566666666668</v>
      </c>
      <c r="N108" s="12">
        <f t="shared" ref="N108" si="69">ABS(C108-H107)</f>
        <v>44.549999999999272</v>
      </c>
      <c r="O108" s="12">
        <f t="shared" ref="O108" si="70">ABS(C108-I107)</f>
        <v>24.050000000001091</v>
      </c>
      <c r="P108" s="12">
        <f t="shared" ref="P108" si="71">ABS(C108-J107)</f>
        <v>140</v>
      </c>
      <c r="Q108" s="12">
        <f t="shared" ref="Q108" si="72">ABS(C108-K107)</f>
        <v>208.60000000000036</v>
      </c>
      <c r="R108" s="12">
        <f t="shared" ref="R108" si="73">ABS(C108-L107)</f>
        <v>324.54999999999927</v>
      </c>
      <c r="S108" s="12">
        <f t="shared" ref="S108" si="74">MIN(N108:R108)</f>
        <v>24.050000000001091</v>
      </c>
      <c r="T108" t="s">
        <v>297</v>
      </c>
      <c r="U108" t="str">
        <f t="shared" si="7"/>
        <v/>
      </c>
    </row>
    <row r="109" spans="1:21" x14ac:dyDescent="0.3">
      <c r="A109" s="40">
        <v>43397</v>
      </c>
      <c r="B109" t="s">
        <v>29</v>
      </c>
      <c r="C109">
        <f>'Index Pivots'!C109</f>
        <v>10278.15</v>
      </c>
      <c r="D109">
        <f>'Index Pivots'!D109</f>
        <v>10290.65</v>
      </c>
      <c r="E109">
        <f>'Index Pivots'!E109</f>
        <v>10126.700000000001</v>
      </c>
      <c r="F109">
        <f>'Index Pivots'!F109</f>
        <v>10224.75</v>
      </c>
      <c r="G109">
        <f>'Index Pivots'!G109</f>
        <v>9973.4666666666672</v>
      </c>
      <c r="H109">
        <f>'Index Pivots'!H109</f>
        <v>10050.083333333334</v>
      </c>
      <c r="I109">
        <f>'Index Pivots'!I109</f>
        <v>10137.416666666666</v>
      </c>
      <c r="J109">
        <f>'Index Pivots'!J109</f>
        <v>10214.033333333333</v>
      </c>
      <c r="K109">
        <f>'Index Pivots'!K109</f>
        <v>10301.366666666665</v>
      </c>
      <c r="L109">
        <f>'Index Pivots'!L109</f>
        <v>10377.983333333332</v>
      </c>
      <c r="M109" s="2">
        <f>'Index Pivots'!M109</f>
        <v>10465.316666666664</v>
      </c>
      <c r="N109" s="12">
        <f t="shared" ref="N109" si="75">ABS(C109-H108)</f>
        <v>240.8166666666657</v>
      </c>
      <c r="O109" s="12">
        <f t="shared" ref="O109" si="76">ABS(C109-I108)</f>
        <v>186.08333333333212</v>
      </c>
      <c r="P109" s="12">
        <f t="shared" ref="P109" si="77">ABS(C109-J108)</f>
        <v>121.0666666666657</v>
      </c>
      <c r="Q109" s="12">
        <f t="shared" ref="Q109" si="78">ABS(C109-K108)</f>
        <v>66.333333333332121</v>
      </c>
      <c r="R109" s="12">
        <f t="shared" ref="R109" si="79">ABS(C109-L108)</f>
        <v>1.3166666666656965</v>
      </c>
      <c r="S109" s="12">
        <f t="shared" ref="S109" si="80">MIN(N109:R109)</f>
        <v>1.3166666666656965</v>
      </c>
      <c r="T109" t="s">
        <v>297</v>
      </c>
      <c r="U109" t="str">
        <f t="shared" si="7"/>
        <v/>
      </c>
    </row>
    <row r="110" spans="1:21" x14ac:dyDescent="0.3">
      <c r="A110" s="40">
        <v>43398</v>
      </c>
      <c r="B110" t="s">
        <v>30</v>
      </c>
      <c r="C110">
        <f>'Index Pivots'!C110</f>
        <v>10135.049999999999</v>
      </c>
      <c r="D110">
        <f>'Index Pivots'!D110</f>
        <v>10166.6</v>
      </c>
      <c r="E110">
        <f>'Index Pivots'!E110</f>
        <v>10079.299999999999</v>
      </c>
      <c r="F110">
        <f>'Index Pivots'!F110</f>
        <v>10124.9</v>
      </c>
      <c r="G110">
        <f>'Index Pivots'!G110</f>
        <v>9993.2999999999993</v>
      </c>
      <c r="H110">
        <f>'Index Pivots'!H110</f>
        <v>10036.299999999999</v>
      </c>
      <c r="I110">
        <f>'Index Pivots'!I110</f>
        <v>10080.6</v>
      </c>
      <c r="J110">
        <f>'Index Pivots'!J110</f>
        <v>10123.6</v>
      </c>
      <c r="K110">
        <f>'Index Pivots'!K110</f>
        <v>10167.900000000001</v>
      </c>
      <c r="L110">
        <f>'Index Pivots'!L110</f>
        <v>10210.900000000001</v>
      </c>
      <c r="M110" s="2">
        <f>'Index Pivots'!M110</f>
        <v>10255.200000000003</v>
      </c>
      <c r="N110" s="12">
        <f t="shared" ref="N110" si="81">ABS(C110-H109)</f>
        <v>84.966666666665333</v>
      </c>
      <c r="O110" s="12">
        <f t="shared" ref="O110" si="82">ABS(C110-I109)</f>
        <v>2.3666666666667879</v>
      </c>
      <c r="P110" s="12">
        <f t="shared" ref="P110" si="83">ABS(C110-J109)</f>
        <v>78.983333333333576</v>
      </c>
      <c r="Q110" s="12">
        <f t="shared" ref="Q110" si="84">ABS(C110-K109)</f>
        <v>166.3166666666657</v>
      </c>
      <c r="R110" s="12">
        <f t="shared" ref="R110" si="85">ABS(C110-L109)</f>
        <v>242.93333333333248</v>
      </c>
      <c r="S110" s="12">
        <f t="shared" ref="S110" si="86">MIN(N110:R110)</f>
        <v>2.3666666666667879</v>
      </c>
      <c r="T110" t="s">
        <v>297</v>
      </c>
      <c r="U110" t="str">
        <f t="shared" si="7"/>
        <v/>
      </c>
    </row>
    <row r="111" spans="1:21" x14ac:dyDescent="0.3">
      <c r="A111" s="40">
        <v>43399</v>
      </c>
      <c r="B111" t="s">
        <v>26</v>
      </c>
      <c r="C111">
        <f>'Index Pivots'!C111</f>
        <v>10122.35</v>
      </c>
      <c r="D111">
        <f>'Index Pivots'!D111</f>
        <v>10128.85</v>
      </c>
      <c r="E111">
        <f>'Index Pivots'!E111</f>
        <v>10004.549999999999</v>
      </c>
      <c r="F111">
        <f>'Index Pivots'!F111</f>
        <v>10030</v>
      </c>
      <c r="G111">
        <f>'Index Pivots'!G111</f>
        <v>9855.7833333333328</v>
      </c>
      <c r="H111">
        <f>'Index Pivots'!H111</f>
        <v>9930.1666666666661</v>
      </c>
      <c r="I111">
        <f>'Index Pivots'!I111</f>
        <v>9980.0833333333339</v>
      </c>
      <c r="J111">
        <f>'Index Pivots'!J111</f>
        <v>10054.466666666667</v>
      </c>
      <c r="K111">
        <f>'Index Pivots'!K111</f>
        <v>10104.383333333335</v>
      </c>
      <c r="L111">
        <f>'Index Pivots'!L111</f>
        <v>10178.766666666668</v>
      </c>
      <c r="M111" s="2">
        <f>'Index Pivots'!M111</f>
        <v>10228.683333333336</v>
      </c>
      <c r="N111" s="12">
        <f t="shared" ref="N111" si="87">ABS(C111-H110)</f>
        <v>86.050000000001091</v>
      </c>
      <c r="O111" s="12">
        <f t="shared" ref="O111" si="88">ABS(C111-I110)</f>
        <v>41.75</v>
      </c>
      <c r="P111" s="12">
        <f t="shared" ref="P111" si="89">ABS(C111-J110)</f>
        <v>1.25</v>
      </c>
      <c r="Q111" s="12">
        <f t="shared" ref="Q111" si="90">ABS(C111-K110)</f>
        <v>45.550000000001091</v>
      </c>
      <c r="R111" s="12">
        <f t="shared" ref="R111" si="91">ABS(C111-L110)</f>
        <v>88.550000000001091</v>
      </c>
      <c r="S111" s="12">
        <f t="shared" ref="S111" si="92">MIN(N111:R111)</f>
        <v>1.25</v>
      </c>
      <c r="T111" t="s">
        <v>297</v>
      </c>
      <c r="U111" t="str">
        <f t="shared" si="7"/>
        <v/>
      </c>
    </row>
    <row r="112" spans="1:21" x14ac:dyDescent="0.3">
      <c r="A112" s="40">
        <v>43402</v>
      </c>
      <c r="B112" t="s">
        <v>27</v>
      </c>
      <c r="C112">
        <f>'Index Pivots'!C112</f>
        <v>10078.1</v>
      </c>
      <c r="D112">
        <f>'Index Pivots'!D112</f>
        <v>10275.299999999999</v>
      </c>
      <c r="E112">
        <f>'Index Pivots'!E112</f>
        <v>10020.35</v>
      </c>
      <c r="F112">
        <f>'Index Pivots'!F112</f>
        <v>10250.85</v>
      </c>
      <c r="G112">
        <f>'Index Pivots'!G112</f>
        <v>9834.0833333333339</v>
      </c>
      <c r="H112">
        <f>'Index Pivots'!H112</f>
        <v>9927.2166666666672</v>
      </c>
      <c r="I112">
        <f>'Index Pivots'!I112</f>
        <v>10089.033333333333</v>
      </c>
      <c r="J112">
        <f>'Index Pivots'!J112</f>
        <v>10182.166666666666</v>
      </c>
      <c r="K112">
        <f>'Index Pivots'!K112</f>
        <v>10343.983333333332</v>
      </c>
      <c r="L112">
        <f>'Index Pivots'!L112</f>
        <v>10437.116666666665</v>
      </c>
      <c r="M112" s="2">
        <f>'Index Pivots'!M112</f>
        <v>10598.933333333331</v>
      </c>
      <c r="N112" s="12">
        <f t="shared" ref="N112" si="93">ABS(C112-H111)</f>
        <v>147.9333333333343</v>
      </c>
      <c r="O112" s="12">
        <f t="shared" ref="O112" si="94">ABS(C112-I111)</f>
        <v>98.016666666666424</v>
      </c>
      <c r="P112" s="12">
        <f t="shared" ref="P112" si="95">ABS(C112-J111)</f>
        <v>23.633333333333212</v>
      </c>
      <c r="Q112" s="12">
        <f t="shared" ref="Q112" si="96">ABS(C112-K111)</f>
        <v>26.283333333334667</v>
      </c>
      <c r="R112" s="12">
        <f t="shared" ref="R112" si="97">ABS(C112-L111)</f>
        <v>100.66666666666788</v>
      </c>
      <c r="S112" s="12">
        <f t="shared" ref="S112" si="98">MIN(N112:R112)</f>
        <v>23.633333333333212</v>
      </c>
      <c r="T112" t="s">
        <v>297</v>
      </c>
      <c r="U112" t="str">
        <f t="shared" si="7"/>
        <v/>
      </c>
    </row>
    <row r="113" spans="1:21" x14ac:dyDescent="0.3">
      <c r="A113" s="40">
        <v>43403</v>
      </c>
      <c r="B113" t="s">
        <v>28</v>
      </c>
      <c r="C113">
        <f>'Index Pivots'!C113</f>
        <v>10239.4</v>
      </c>
      <c r="D113">
        <f>'Index Pivots'!D113</f>
        <v>10285.1</v>
      </c>
      <c r="E113">
        <f>'Index Pivots'!E113</f>
        <v>10175.35</v>
      </c>
      <c r="F113">
        <f>'Index Pivots'!F113</f>
        <v>10198.4</v>
      </c>
      <c r="G113">
        <f>'Index Pivots'!G113</f>
        <v>10044.383333333333</v>
      </c>
      <c r="H113">
        <f>'Index Pivots'!H113</f>
        <v>10109.866666666667</v>
      </c>
      <c r="I113">
        <f>'Index Pivots'!I113</f>
        <v>10154.133333333333</v>
      </c>
      <c r="J113">
        <f>'Index Pivots'!J113</f>
        <v>10219.616666666667</v>
      </c>
      <c r="K113">
        <f>'Index Pivots'!K113</f>
        <v>10263.883333333333</v>
      </c>
      <c r="L113">
        <f>'Index Pivots'!L113</f>
        <v>10329.366666666667</v>
      </c>
      <c r="M113" s="2">
        <f>'Index Pivots'!M113</f>
        <v>10373.633333333333</v>
      </c>
      <c r="N113" s="12">
        <f t="shared" ref="N113" si="99">ABS(C113-H112)</f>
        <v>312.18333333333248</v>
      </c>
      <c r="O113" s="12">
        <f t="shared" ref="O113" si="100">ABS(C113-I112)</f>
        <v>150.36666666666679</v>
      </c>
      <c r="P113" s="12">
        <f t="shared" ref="P113" si="101">ABS(C113-J112)</f>
        <v>57.233333333333576</v>
      </c>
      <c r="Q113" s="12">
        <f t="shared" ref="Q113" si="102">ABS(C113-K112)</f>
        <v>104.58333333333212</v>
      </c>
      <c r="R113" s="12">
        <f t="shared" ref="R113" si="103">ABS(C113-L112)</f>
        <v>197.71666666666533</v>
      </c>
      <c r="S113" s="12">
        <f t="shared" ref="S113" si="104">MIN(N113:R113)</f>
        <v>57.233333333333576</v>
      </c>
      <c r="T113" t="s">
        <v>297</v>
      </c>
      <c r="U113" t="str">
        <f t="shared" si="7"/>
        <v/>
      </c>
    </row>
    <row r="114" spans="1:21" x14ac:dyDescent="0.3">
      <c r="A114" s="40">
        <v>43404</v>
      </c>
      <c r="B114" t="s">
        <v>29</v>
      </c>
      <c r="C114">
        <f>'Index Pivots'!C114</f>
        <v>10209.549999999999</v>
      </c>
      <c r="D114">
        <f>'Index Pivots'!D114</f>
        <v>10396</v>
      </c>
      <c r="E114">
        <f>'Index Pivots'!E114</f>
        <v>10105.1</v>
      </c>
      <c r="F114">
        <f>'Index Pivots'!F114</f>
        <v>10386.6</v>
      </c>
      <c r="G114">
        <f>'Index Pivots'!G114</f>
        <v>9904.9</v>
      </c>
      <c r="H114">
        <f>'Index Pivots'!H114</f>
        <v>10005</v>
      </c>
      <c r="I114">
        <f>'Index Pivots'!I114</f>
        <v>10195.799999999999</v>
      </c>
      <c r="J114">
        <f>'Index Pivots'!J114</f>
        <v>10295.9</v>
      </c>
      <c r="K114">
        <f>'Index Pivots'!K114</f>
        <v>10486.699999999999</v>
      </c>
      <c r="L114">
        <f>'Index Pivots'!L114</f>
        <v>10586.8</v>
      </c>
      <c r="M114" s="2">
        <f>'Index Pivots'!M114</f>
        <v>10777.599999999999</v>
      </c>
      <c r="N114" s="12">
        <f t="shared" ref="N114:N116" si="105">ABS(C114-H113)</f>
        <v>99.683333333332484</v>
      </c>
      <c r="O114" s="12">
        <f t="shared" ref="O114:O116" si="106">ABS(C114-I113)</f>
        <v>55.41666666666606</v>
      </c>
      <c r="P114" s="12">
        <f t="shared" ref="P114:P116" si="107">ABS(C114-J113)</f>
        <v>10.066666666667516</v>
      </c>
      <c r="Q114" s="12">
        <f t="shared" ref="Q114:Q116" si="108">ABS(C114-K113)</f>
        <v>54.33333333333394</v>
      </c>
      <c r="R114" s="12">
        <f t="shared" ref="R114:R116" si="109">ABS(C114-L113)</f>
        <v>119.81666666666752</v>
      </c>
      <c r="S114" s="12">
        <f t="shared" ref="S114:S116" si="110">MIN(N114:R114)</f>
        <v>10.066666666667516</v>
      </c>
      <c r="T114" t="s">
        <v>297</v>
      </c>
      <c r="U114" t="str">
        <f t="shared" si="7"/>
        <v/>
      </c>
    </row>
    <row r="115" spans="1:21" x14ac:dyDescent="0.3">
      <c r="A115" s="40">
        <v>43405</v>
      </c>
      <c r="B115" t="s">
        <v>30</v>
      </c>
      <c r="C115">
        <f>'Index Pivots'!C115</f>
        <v>10441.700000000001</v>
      </c>
      <c r="D115">
        <f>'Index Pivots'!D115</f>
        <v>10441.9</v>
      </c>
      <c r="E115">
        <f>'Index Pivots'!E115</f>
        <v>10341.9</v>
      </c>
      <c r="F115">
        <f>'Index Pivots'!F115</f>
        <v>10380.450000000001</v>
      </c>
      <c r="G115">
        <f>'Index Pivots'!G115</f>
        <v>10234.266666666668</v>
      </c>
      <c r="H115">
        <f>'Index Pivots'!H115</f>
        <v>10288.083333333334</v>
      </c>
      <c r="I115">
        <f>'Index Pivots'!I115</f>
        <v>10334.266666666668</v>
      </c>
      <c r="J115">
        <f>'Index Pivots'!J115</f>
        <v>10388.083333333334</v>
      </c>
      <c r="K115">
        <f>'Index Pivots'!K115</f>
        <v>10434.266666666668</v>
      </c>
      <c r="L115">
        <f>'Index Pivots'!L115</f>
        <v>10488.083333333334</v>
      </c>
      <c r="M115" s="2">
        <f>'Index Pivots'!M115</f>
        <v>10534.266666666668</v>
      </c>
      <c r="N115" s="12">
        <f t="shared" si="105"/>
        <v>436.70000000000073</v>
      </c>
      <c r="O115" s="12">
        <f t="shared" si="106"/>
        <v>245.90000000000146</v>
      </c>
      <c r="P115" s="12">
        <f t="shared" si="107"/>
        <v>145.80000000000109</v>
      </c>
      <c r="Q115" s="12">
        <f t="shared" si="108"/>
        <v>44.999999999998181</v>
      </c>
      <c r="R115" s="12">
        <f t="shared" si="109"/>
        <v>145.09999999999854</v>
      </c>
      <c r="S115" s="12">
        <f t="shared" si="110"/>
        <v>44.999999999998181</v>
      </c>
      <c r="T115" t="s">
        <v>310</v>
      </c>
      <c r="U115" t="str">
        <f t="shared" si="7"/>
        <v/>
      </c>
    </row>
    <row r="116" spans="1:21" x14ac:dyDescent="0.3">
      <c r="A116" s="40">
        <v>43406</v>
      </c>
      <c r="B116" t="s">
        <v>26</v>
      </c>
      <c r="C116">
        <f>'Index Pivots'!C116</f>
        <v>10462.299999999999</v>
      </c>
      <c r="D116">
        <f>'Index Pivots'!D116</f>
        <v>10606.95</v>
      </c>
      <c r="E116">
        <f>'Index Pivots'!E116</f>
        <v>10457.700000000001</v>
      </c>
      <c r="F116">
        <f>'Index Pivots'!F116</f>
        <v>10553</v>
      </c>
      <c r="G116">
        <f>'Index Pivots'!G116</f>
        <v>10322.233333333334</v>
      </c>
      <c r="H116">
        <f>'Index Pivots'!H116</f>
        <v>10389.966666666667</v>
      </c>
      <c r="I116">
        <f>'Index Pivots'!I116</f>
        <v>10471.483333333334</v>
      </c>
      <c r="J116">
        <f>'Index Pivots'!J116</f>
        <v>10539.216666666667</v>
      </c>
      <c r="K116">
        <f>'Index Pivots'!K116</f>
        <v>10620.733333333334</v>
      </c>
      <c r="L116">
        <f>'Index Pivots'!L116</f>
        <v>10688.466666666667</v>
      </c>
      <c r="M116" s="2">
        <f>'Index Pivots'!M116</f>
        <v>10769.983333333334</v>
      </c>
      <c r="N116" s="12">
        <f t="shared" si="105"/>
        <v>174.21666666666533</v>
      </c>
      <c r="O116" s="12">
        <f t="shared" si="106"/>
        <v>128.03333333333103</v>
      </c>
      <c r="P116" s="12">
        <f t="shared" si="107"/>
        <v>74.216666666665333</v>
      </c>
      <c r="Q116" s="12">
        <f t="shared" si="108"/>
        <v>28.033333333331029</v>
      </c>
      <c r="R116" s="12">
        <f t="shared" si="109"/>
        <v>25.783333333334667</v>
      </c>
      <c r="S116" s="12">
        <f t="shared" si="110"/>
        <v>25.783333333334667</v>
      </c>
      <c r="T116" t="s">
        <v>297</v>
      </c>
      <c r="U116" t="str">
        <f t="shared" si="7"/>
        <v/>
      </c>
    </row>
    <row r="117" spans="1:21" x14ac:dyDescent="0.3">
      <c r="A117" s="40">
        <v>43409</v>
      </c>
      <c r="B117" s="10" t="s">
        <v>27</v>
      </c>
      <c r="C117">
        <f>'Index Pivots'!C117</f>
        <v>10558.75</v>
      </c>
      <c r="D117">
        <f>'Index Pivots'!D117</f>
        <v>10558.8</v>
      </c>
      <c r="E117">
        <f>'Index Pivots'!E117</f>
        <v>10477</v>
      </c>
      <c r="F117">
        <f>'Index Pivots'!F117</f>
        <v>10524</v>
      </c>
      <c r="G117">
        <f>'Index Pivots'!G117</f>
        <v>10399.266666666666</v>
      </c>
      <c r="H117">
        <f>'Index Pivots'!H117</f>
        <v>10438.133333333333</v>
      </c>
      <c r="I117">
        <f>'Index Pivots'!I117</f>
        <v>10481.066666666666</v>
      </c>
      <c r="J117">
        <f>'Index Pivots'!J117</f>
        <v>10519.933333333332</v>
      </c>
      <c r="K117">
        <f>'Index Pivots'!K117</f>
        <v>10562.866666666665</v>
      </c>
      <c r="L117">
        <f>'Index Pivots'!L117</f>
        <v>10601.733333333332</v>
      </c>
      <c r="M117" s="2">
        <f>'Index Pivots'!M117</f>
        <v>10644.666666666664</v>
      </c>
      <c r="N117" s="12">
        <f t="shared" ref="N117:N118" si="111">ABS(C117-H116)</f>
        <v>168.78333333333285</v>
      </c>
      <c r="O117" s="12">
        <f t="shared" ref="O117:O118" si="112">ABS(C117-I116)</f>
        <v>87.266666666666424</v>
      </c>
      <c r="P117" s="12">
        <f t="shared" ref="P117:P118" si="113">ABS(C117-J116)</f>
        <v>19.533333333332848</v>
      </c>
      <c r="Q117" s="12">
        <f t="shared" ref="Q117:Q118" si="114">ABS(C117-K116)</f>
        <v>61.983333333333576</v>
      </c>
      <c r="R117" s="12">
        <f t="shared" ref="R117:R118" si="115">ABS(C117-L116)</f>
        <v>129.71666666666715</v>
      </c>
      <c r="S117" s="12">
        <f t="shared" ref="S117:S118" si="116">MIN(N117:R117)</f>
        <v>19.533333333332848</v>
      </c>
      <c r="T117" t="s">
        <v>297</v>
      </c>
      <c r="U117" t="str">
        <f>IF(ABS(J117-J116)&lt;J117*0.0021,"Today-Tom Close","")</f>
        <v>Today-Tom Close</v>
      </c>
    </row>
    <row r="118" spans="1:21" x14ac:dyDescent="0.3">
      <c r="A118" s="40">
        <v>43410</v>
      </c>
      <c r="B118" s="10" t="s">
        <v>28</v>
      </c>
      <c r="C118">
        <f>'Index Pivots'!C118</f>
        <v>10552</v>
      </c>
      <c r="D118">
        <f>'Index Pivots'!D118</f>
        <v>10600.25</v>
      </c>
      <c r="E118">
        <f>'Index Pivots'!E118</f>
        <v>10491.45</v>
      </c>
      <c r="F118">
        <f>'Index Pivots'!F118</f>
        <v>10530</v>
      </c>
      <c r="G118">
        <f>'Index Pivots'!G118</f>
        <v>10372.083333333336</v>
      </c>
      <c r="H118">
        <f>'Index Pivots'!H118</f>
        <v>10431.766666666668</v>
      </c>
      <c r="I118">
        <f>'Index Pivots'!I118</f>
        <v>10480.883333333335</v>
      </c>
      <c r="J118">
        <f>'Index Pivots'!J118</f>
        <v>10540.566666666668</v>
      </c>
      <c r="K118">
        <f>'Index Pivots'!K118</f>
        <v>10589.683333333334</v>
      </c>
      <c r="L118">
        <f>'Index Pivots'!L118</f>
        <v>10649.366666666667</v>
      </c>
      <c r="M118" s="2">
        <f>'Index Pivots'!M118</f>
        <v>10698.483333333334</v>
      </c>
      <c r="N118" s="12">
        <f t="shared" si="111"/>
        <v>113.86666666666679</v>
      </c>
      <c r="O118" s="12">
        <f t="shared" si="112"/>
        <v>70.933333333334303</v>
      </c>
      <c r="P118" s="12">
        <f t="shared" si="113"/>
        <v>32.066666666667516</v>
      </c>
      <c r="Q118" s="12">
        <f t="shared" si="114"/>
        <v>10.866666666664969</v>
      </c>
      <c r="R118" s="12">
        <f t="shared" si="115"/>
        <v>49.733333333331757</v>
      </c>
      <c r="S118" s="12">
        <f t="shared" si="116"/>
        <v>10.866666666664969</v>
      </c>
      <c r="T118" t="s">
        <v>297</v>
      </c>
      <c r="U118" t="str">
        <f t="shared" ref="U118:U152" si="117">IF(ABS(J118-J117)&lt;J118*0.0021,"Today-Tom Close","")</f>
        <v>Today-Tom Close</v>
      </c>
    </row>
    <row r="119" spans="1:21" x14ac:dyDescent="0.3">
      <c r="A119" s="40">
        <v>43413</v>
      </c>
      <c r="B119" s="10" t="s">
        <v>26</v>
      </c>
      <c r="C119">
        <f>'Index Pivots'!C119</f>
        <v>10614.7</v>
      </c>
      <c r="D119">
        <f>'Index Pivots'!D119</f>
        <v>10619.55</v>
      </c>
      <c r="E119">
        <f>'Index Pivots'!E119</f>
        <v>10544.85</v>
      </c>
      <c r="F119">
        <f>'Index Pivots'!F119</f>
        <v>10585.2</v>
      </c>
      <c r="G119">
        <f>'Index Pivots'!G119</f>
        <v>10472.150000000003</v>
      </c>
      <c r="H119">
        <f>'Index Pivots'!H119</f>
        <v>10508.500000000002</v>
      </c>
      <c r="I119">
        <f>'Index Pivots'!I119</f>
        <v>10546.850000000002</v>
      </c>
      <c r="J119">
        <f>'Index Pivots'!J119</f>
        <v>10583.2</v>
      </c>
      <c r="K119">
        <f>'Index Pivots'!K119</f>
        <v>10621.550000000001</v>
      </c>
      <c r="L119">
        <f>'Index Pivots'!L119</f>
        <v>10657.9</v>
      </c>
      <c r="M119" s="2">
        <f>'Index Pivots'!M119</f>
        <v>10696.25</v>
      </c>
      <c r="N119" s="12">
        <f t="shared" ref="N119" si="118">ABS(C119-H118)</f>
        <v>182.93333333333248</v>
      </c>
      <c r="O119" s="12">
        <f t="shared" ref="O119" si="119">ABS(C119-I118)</f>
        <v>133.8166666666657</v>
      </c>
      <c r="P119" s="12">
        <f t="shared" ref="P119" si="120">ABS(C119-J118)</f>
        <v>74.133333333333212</v>
      </c>
      <c r="Q119" s="12">
        <f t="shared" ref="Q119" si="121">ABS(C119-K118)</f>
        <v>25.016666666666424</v>
      </c>
      <c r="R119" s="12">
        <f t="shared" ref="R119" si="122">ABS(C119-L118)</f>
        <v>34.66666666666606</v>
      </c>
      <c r="S119" s="12">
        <f t="shared" ref="S119" si="123">MIN(N119:R119)</f>
        <v>25.016666666666424</v>
      </c>
      <c r="U119" t="str">
        <f t="shared" si="117"/>
        <v/>
      </c>
    </row>
    <row r="120" spans="1:21" x14ac:dyDescent="0.3">
      <c r="A120" s="40">
        <v>43416</v>
      </c>
      <c r="B120" s="10" t="s">
        <v>27</v>
      </c>
      <c r="C120">
        <f>'Index Pivots'!C120</f>
        <v>10607.8</v>
      </c>
      <c r="D120">
        <f>'Index Pivots'!D120</f>
        <v>10645.5</v>
      </c>
      <c r="E120">
        <f>'Index Pivots'!E120</f>
        <v>10464.049999999999</v>
      </c>
      <c r="F120">
        <f>'Index Pivots'!F120</f>
        <v>10482.200000000001</v>
      </c>
      <c r="G120">
        <f>'Index Pivots'!G120</f>
        <v>10234.216666666667</v>
      </c>
      <c r="H120">
        <f>'Index Pivots'!H120</f>
        <v>10349.133333333333</v>
      </c>
      <c r="I120">
        <f>'Index Pivots'!I120</f>
        <v>10415.666666666668</v>
      </c>
      <c r="J120">
        <f>'Index Pivots'!J120</f>
        <v>10530.583333333334</v>
      </c>
      <c r="K120">
        <f>'Index Pivots'!K120</f>
        <v>10597.116666666669</v>
      </c>
      <c r="L120">
        <f>'Index Pivots'!L120</f>
        <v>10712.033333333335</v>
      </c>
      <c r="M120" s="2">
        <f>'Index Pivots'!M120</f>
        <v>10778.566666666669</v>
      </c>
      <c r="N120" s="12">
        <f t="shared" ref="N120" si="124">ABS(C120-H119)</f>
        <v>99.299999999997453</v>
      </c>
      <c r="O120" s="12">
        <f t="shared" ref="O120" si="125">ABS(C120-I119)</f>
        <v>60.94999999999709</v>
      </c>
      <c r="P120" s="12">
        <f t="shared" ref="P120" si="126">ABS(C120-J119)</f>
        <v>24.599999999998545</v>
      </c>
      <c r="Q120" s="12">
        <f t="shared" ref="Q120" si="127">ABS(C120-K119)</f>
        <v>13.750000000001819</v>
      </c>
      <c r="R120" s="12">
        <f t="shared" ref="R120" si="128">ABS(C120-L119)</f>
        <v>50.100000000000364</v>
      </c>
      <c r="S120" s="12">
        <f t="shared" ref="S120" si="129">MIN(N120:R120)</f>
        <v>13.750000000001819</v>
      </c>
      <c r="T120" t="s">
        <v>297</v>
      </c>
      <c r="U120" t="str">
        <f t="shared" si="117"/>
        <v/>
      </c>
    </row>
    <row r="121" spans="1:21" x14ac:dyDescent="0.3">
      <c r="A121" s="40">
        <v>43417</v>
      </c>
      <c r="B121" s="10" t="s">
        <v>28</v>
      </c>
      <c r="C121">
        <f>'Index Pivots'!C121</f>
        <v>10451.9</v>
      </c>
      <c r="D121">
        <f>'Index Pivots'!D121</f>
        <v>10596.25</v>
      </c>
      <c r="E121">
        <f>'Index Pivots'!E121</f>
        <v>10440.549999999999</v>
      </c>
      <c r="F121">
        <f>'Index Pivots'!F121</f>
        <v>10582.5</v>
      </c>
      <c r="G121">
        <f>'Index Pivots'!G121</f>
        <v>10327.583333333332</v>
      </c>
      <c r="H121">
        <f>'Index Pivots'!H121</f>
        <v>10384.066666666666</v>
      </c>
      <c r="I121">
        <f>'Index Pivots'!I121</f>
        <v>10483.283333333333</v>
      </c>
      <c r="J121">
        <f>'Index Pivots'!J121</f>
        <v>10539.766666666666</v>
      </c>
      <c r="K121">
        <f>'Index Pivots'!K121</f>
        <v>10638.983333333334</v>
      </c>
      <c r="L121">
        <f>'Index Pivots'!L121</f>
        <v>10695.466666666667</v>
      </c>
      <c r="M121" s="2">
        <f>'Index Pivots'!M121</f>
        <v>10794.683333333334</v>
      </c>
      <c r="N121" s="12">
        <f t="shared" ref="N121:N124" si="130">ABS(C121-H120)</f>
        <v>102.76666666666642</v>
      </c>
      <c r="O121" s="12">
        <f t="shared" ref="O121:O124" si="131">ABS(C121-I120)</f>
        <v>36.233333333331757</v>
      </c>
      <c r="P121" s="12">
        <f t="shared" ref="P121:P124" si="132">ABS(C121-J120)</f>
        <v>78.683333333334303</v>
      </c>
      <c r="Q121" s="12">
        <f t="shared" ref="Q121:Q124" si="133">ABS(C121-K120)</f>
        <v>145.21666666666897</v>
      </c>
      <c r="R121" s="12">
        <f t="shared" ref="R121:R124" si="134">ABS(C121-L120)</f>
        <v>260.13333333333503</v>
      </c>
      <c r="S121" s="12">
        <f t="shared" ref="S121:S124" si="135">MIN(N121:R121)</f>
        <v>36.233333333331757</v>
      </c>
      <c r="T121" t="s">
        <v>310</v>
      </c>
      <c r="U121" t="str">
        <f t="shared" si="117"/>
        <v>Today-Tom Close</v>
      </c>
    </row>
    <row r="122" spans="1:21" x14ac:dyDescent="0.3">
      <c r="A122" s="40">
        <v>43418</v>
      </c>
      <c r="B122" s="10" t="s">
        <v>29</v>
      </c>
      <c r="C122">
        <f>'Index Pivots'!C122</f>
        <v>10634.9</v>
      </c>
      <c r="D122">
        <f>'Index Pivots'!D122</f>
        <v>10651.6</v>
      </c>
      <c r="E122">
        <f>'Index Pivots'!E122</f>
        <v>10532.7</v>
      </c>
      <c r="F122">
        <f>'Index Pivots'!F122</f>
        <v>10576.3</v>
      </c>
      <c r="G122">
        <f>'Index Pivots'!G122</f>
        <v>10403.233333333334</v>
      </c>
      <c r="H122">
        <f>'Index Pivots'!H122</f>
        <v>10467.966666666667</v>
      </c>
      <c r="I122">
        <f>'Index Pivots'!I122</f>
        <v>10522.133333333333</v>
      </c>
      <c r="J122">
        <f>'Index Pivots'!J122</f>
        <v>10586.866666666667</v>
      </c>
      <c r="K122">
        <f>'Index Pivots'!K122</f>
        <v>10641.033333333333</v>
      </c>
      <c r="L122">
        <f>'Index Pivots'!L122</f>
        <v>10705.766666666666</v>
      </c>
      <c r="M122" s="2">
        <f>'Index Pivots'!M122</f>
        <v>10759.933333333332</v>
      </c>
      <c r="N122" s="12">
        <f t="shared" si="130"/>
        <v>250.83333333333394</v>
      </c>
      <c r="O122" s="12">
        <f t="shared" si="131"/>
        <v>151.61666666666679</v>
      </c>
      <c r="P122" s="12">
        <f t="shared" si="132"/>
        <v>95.133333333333212</v>
      </c>
      <c r="Q122" s="12">
        <f t="shared" si="133"/>
        <v>4.0833333333339397</v>
      </c>
      <c r="R122" s="12">
        <f t="shared" si="134"/>
        <v>60.566666666667516</v>
      </c>
      <c r="S122" s="12">
        <f t="shared" si="135"/>
        <v>4.0833333333339397</v>
      </c>
      <c r="T122" t="s">
        <v>310</v>
      </c>
      <c r="U122" t="str">
        <f t="shared" si="117"/>
        <v/>
      </c>
    </row>
    <row r="123" spans="1:21" x14ac:dyDescent="0.3">
      <c r="A123" s="40">
        <v>43419</v>
      </c>
      <c r="B123" s="10" t="s">
        <v>30</v>
      </c>
      <c r="C123">
        <f>'Index Pivots'!C123</f>
        <v>10580.6</v>
      </c>
      <c r="D123">
        <f>'Index Pivots'!D123</f>
        <v>10646.5</v>
      </c>
      <c r="E123">
        <f>'Index Pivots'!E123</f>
        <v>10557.5</v>
      </c>
      <c r="F123">
        <f>'Index Pivots'!F123</f>
        <v>10616.7</v>
      </c>
      <c r="G123">
        <f>'Index Pivots'!G123</f>
        <v>10478.299999999999</v>
      </c>
      <c r="H123">
        <f>'Index Pivots'!H123</f>
        <v>10517.9</v>
      </c>
      <c r="I123">
        <f>'Index Pivots'!I123</f>
        <v>10567.3</v>
      </c>
      <c r="J123">
        <f>'Index Pivots'!J123</f>
        <v>10606.9</v>
      </c>
      <c r="K123">
        <f>'Index Pivots'!K123</f>
        <v>10656.3</v>
      </c>
      <c r="L123">
        <f>'Index Pivots'!L123</f>
        <v>10695.9</v>
      </c>
      <c r="M123" s="2">
        <f>'Index Pivots'!M123</f>
        <v>10745.3</v>
      </c>
      <c r="N123" s="12">
        <f t="shared" si="130"/>
        <v>112.63333333333321</v>
      </c>
      <c r="O123" s="12">
        <f t="shared" si="131"/>
        <v>58.466666666667152</v>
      </c>
      <c r="P123" s="12">
        <f t="shared" si="132"/>
        <v>6.2666666666664241</v>
      </c>
      <c r="Q123" s="12">
        <f t="shared" si="133"/>
        <v>60.433333333332484</v>
      </c>
      <c r="R123" s="12">
        <f t="shared" si="134"/>
        <v>125.16666666666606</v>
      </c>
      <c r="S123" s="12">
        <f t="shared" si="135"/>
        <v>6.2666666666664241</v>
      </c>
      <c r="U123" t="str">
        <f t="shared" si="117"/>
        <v>Today-Tom Close</v>
      </c>
    </row>
    <row r="124" spans="1:21" x14ac:dyDescent="0.3">
      <c r="A124" s="40">
        <v>43420</v>
      </c>
      <c r="B124" s="10" t="s">
        <v>26</v>
      </c>
      <c r="C124">
        <f>'Index Pivots'!C124</f>
        <v>10644</v>
      </c>
      <c r="D124">
        <f>'Index Pivots'!D124</f>
        <v>10695.15</v>
      </c>
      <c r="E124">
        <f>'Index Pivots'!E124</f>
        <v>10631.15</v>
      </c>
      <c r="F124">
        <f>'Index Pivots'!F124</f>
        <v>10682.2</v>
      </c>
      <c r="G124">
        <f>'Index Pivots'!G124</f>
        <v>10579.85</v>
      </c>
      <c r="H124">
        <f>'Index Pivots'!H124</f>
        <v>10605.5</v>
      </c>
      <c r="I124">
        <f>'Index Pivots'!I124</f>
        <v>10643.85</v>
      </c>
      <c r="J124">
        <f>'Index Pivots'!J124</f>
        <v>10669.5</v>
      </c>
      <c r="K124">
        <f>'Index Pivots'!K124</f>
        <v>10707.85</v>
      </c>
      <c r="L124">
        <f>'Index Pivots'!L124</f>
        <v>10733.5</v>
      </c>
      <c r="M124" s="2">
        <f>'Index Pivots'!M124</f>
        <v>10771.85</v>
      </c>
      <c r="N124" s="12">
        <f t="shared" si="130"/>
        <v>126.10000000000036</v>
      </c>
      <c r="O124" s="12">
        <f t="shared" si="131"/>
        <v>76.700000000000728</v>
      </c>
      <c r="P124" s="12">
        <f t="shared" si="132"/>
        <v>37.100000000000364</v>
      </c>
      <c r="Q124" s="12">
        <f t="shared" si="133"/>
        <v>12.299999999999272</v>
      </c>
      <c r="R124" s="12">
        <f t="shared" si="134"/>
        <v>51.899999999999636</v>
      </c>
      <c r="S124" s="12">
        <f t="shared" si="135"/>
        <v>12.299999999999272</v>
      </c>
      <c r="U124" t="str">
        <f t="shared" si="117"/>
        <v/>
      </c>
    </row>
    <row r="125" spans="1:21" x14ac:dyDescent="0.3">
      <c r="A125" s="40">
        <v>43423</v>
      </c>
      <c r="B125" s="10" t="s">
        <v>27</v>
      </c>
      <c r="C125">
        <f>'Index Pivots'!C125</f>
        <v>10731.25</v>
      </c>
      <c r="D125">
        <f>'Index Pivots'!D125</f>
        <v>10774.7</v>
      </c>
      <c r="E125">
        <f>'Index Pivots'!E125</f>
        <v>10688.8</v>
      </c>
      <c r="F125">
        <f>'Index Pivots'!F125</f>
        <v>10763.4</v>
      </c>
      <c r="G125">
        <f>'Index Pivots'!G125</f>
        <v>10624</v>
      </c>
      <c r="H125">
        <f>'Index Pivots'!H125</f>
        <v>10656.4</v>
      </c>
      <c r="I125">
        <f>'Index Pivots'!I125</f>
        <v>10709.900000000001</v>
      </c>
      <c r="J125">
        <f>'Index Pivots'!J125</f>
        <v>10742.300000000001</v>
      </c>
      <c r="K125">
        <f>'Index Pivots'!K125</f>
        <v>10795.800000000003</v>
      </c>
      <c r="L125">
        <f>'Index Pivots'!L125</f>
        <v>10828.200000000003</v>
      </c>
      <c r="M125" s="2">
        <f>'Index Pivots'!M125</f>
        <v>10881.700000000004</v>
      </c>
      <c r="N125" s="12">
        <f t="shared" ref="N125:N129" si="136">ABS(C125-H124)</f>
        <v>125.75</v>
      </c>
      <c r="O125" s="12">
        <f t="shared" ref="O125:O129" si="137">ABS(C125-I124)</f>
        <v>87.399999999999636</v>
      </c>
      <c r="P125" s="12">
        <f t="shared" ref="P125:P129" si="138">ABS(C125-J124)</f>
        <v>61.75</v>
      </c>
      <c r="Q125" s="12">
        <f t="shared" ref="Q125:Q129" si="139">ABS(C125-K124)</f>
        <v>23.399999999999636</v>
      </c>
      <c r="R125" s="12">
        <f t="shared" ref="R125:R129" si="140">ABS(C125-L124)</f>
        <v>2.25</v>
      </c>
      <c r="S125" s="12">
        <f t="shared" ref="S125:S129" si="141">MIN(N125:R125)</f>
        <v>2.25</v>
      </c>
      <c r="U125" t="str">
        <f t="shared" si="117"/>
        <v/>
      </c>
    </row>
    <row r="126" spans="1:21" x14ac:dyDescent="0.3">
      <c r="A126" s="40">
        <v>43424</v>
      </c>
      <c r="B126" s="10" t="s">
        <v>28</v>
      </c>
      <c r="C126">
        <f>'Index Pivots'!C126</f>
        <v>10740.1</v>
      </c>
      <c r="D126">
        <f>'Index Pivots'!D126</f>
        <v>10740.85</v>
      </c>
      <c r="E126">
        <f>'Index Pivots'!E126</f>
        <v>10640.85</v>
      </c>
      <c r="F126">
        <f>'Index Pivots'!F126</f>
        <v>10656.2</v>
      </c>
      <c r="G126">
        <f>'Index Pivots'!G126</f>
        <v>10517.750000000002</v>
      </c>
      <c r="H126">
        <f>'Index Pivots'!H126</f>
        <v>10579.300000000001</v>
      </c>
      <c r="I126">
        <f>'Index Pivots'!I126</f>
        <v>10617.750000000002</v>
      </c>
      <c r="J126">
        <f>'Index Pivots'!J126</f>
        <v>10679.300000000001</v>
      </c>
      <c r="K126">
        <f>'Index Pivots'!K126</f>
        <v>10717.750000000002</v>
      </c>
      <c r="L126">
        <f>'Index Pivots'!L126</f>
        <v>10779.300000000001</v>
      </c>
      <c r="M126" s="2">
        <f>'Index Pivots'!M126</f>
        <v>10817.750000000002</v>
      </c>
      <c r="N126" s="12">
        <f t="shared" si="136"/>
        <v>83.700000000000728</v>
      </c>
      <c r="O126" s="12">
        <f t="shared" si="137"/>
        <v>30.199999999998909</v>
      </c>
      <c r="P126" s="12">
        <f t="shared" si="138"/>
        <v>2.2000000000007276</v>
      </c>
      <c r="Q126" s="12">
        <f t="shared" si="139"/>
        <v>55.700000000002547</v>
      </c>
      <c r="R126" s="12">
        <f t="shared" si="140"/>
        <v>88.100000000002183</v>
      </c>
      <c r="S126" s="12">
        <f t="shared" si="141"/>
        <v>2.2000000000007276</v>
      </c>
      <c r="T126" t="s">
        <v>297</v>
      </c>
      <c r="U126" t="str">
        <f t="shared" si="117"/>
        <v/>
      </c>
    </row>
    <row r="127" spans="1:21" x14ac:dyDescent="0.3">
      <c r="A127" s="40">
        <v>43425</v>
      </c>
      <c r="B127" s="10" t="s">
        <v>29</v>
      </c>
      <c r="C127">
        <f>'Index Pivots'!C127</f>
        <v>10670.95</v>
      </c>
      <c r="D127">
        <f>'Index Pivots'!D127</f>
        <v>10671.3</v>
      </c>
      <c r="E127">
        <f>'Index Pivots'!E127</f>
        <v>10562.35</v>
      </c>
      <c r="F127">
        <f>'Index Pivots'!F127</f>
        <v>10600.05</v>
      </c>
      <c r="G127">
        <f>'Index Pivots'!G127</f>
        <v>10442.216666666669</v>
      </c>
      <c r="H127">
        <f>'Index Pivots'!H127</f>
        <v>10502.283333333335</v>
      </c>
      <c r="I127">
        <f>'Index Pivots'!I127</f>
        <v>10551.166666666668</v>
      </c>
      <c r="J127">
        <f>'Index Pivots'!J127</f>
        <v>10611.233333333334</v>
      </c>
      <c r="K127">
        <f>'Index Pivots'!K127</f>
        <v>10660.116666666667</v>
      </c>
      <c r="L127">
        <f>'Index Pivots'!L127</f>
        <v>10720.183333333332</v>
      </c>
      <c r="M127" s="2">
        <f>'Index Pivots'!M127</f>
        <v>10769.066666666666</v>
      </c>
      <c r="N127" s="12">
        <f t="shared" si="136"/>
        <v>91.649999999999636</v>
      </c>
      <c r="O127" s="12">
        <f t="shared" si="137"/>
        <v>53.199999999998909</v>
      </c>
      <c r="P127" s="12">
        <f t="shared" si="138"/>
        <v>8.3500000000003638</v>
      </c>
      <c r="Q127" s="12">
        <f t="shared" si="139"/>
        <v>46.800000000001091</v>
      </c>
      <c r="R127" s="12">
        <f t="shared" si="140"/>
        <v>108.35000000000036</v>
      </c>
      <c r="S127" s="12">
        <f t="shared" si="141"/>
        <v>8.3500000000003638</v>
      </c>
      <c r="U127" t="str">
        <f t="shared" si="117"/>
        <v/>
      </c>
    </row>
    <row r="128" spans="1:21" x14ac:dyDescent="0.3">
      <c r="A128" s="40">
        <v>43426</v>
      </c>
      <c r="B128" s="10" t="s">
        <v>30</v>
      </c>
      <c r="C128">
        <f>'Index Pivots'!C128</f>
        <v>10612.65</v>
      </c>
      <c r="D128">
        <f>'Index Pivots'!D128</f>
        <v>10646.25</v>
      </c>
      <c r="E128">
        <f>'Index Pivots'!E128</f>
        <v>10512</v>
      </c>
      <c r="F128">
        <f>'Index Pivots'!F128</f>
        <v>10526.75</v>
      </c>
      <c r="G128">
        <f>'Index Pivots'!G128</f>
        <v>10342.833333333332</v>
      </c>
      <c r="H128">
        <f>'Index Pivots'!H128</f>
        <v>10427.416666666666</v>
      </c>
      <c r="I128">
        <f>'Index Pivots'!I128</f>
        <v>10477.083333333332</v>
      </c>
      <c r="J128">
        <f>'Index Pivots'!J128</f>
        <v>10561.666666666666</v>
      </c>
      <c r="K128">
        <f>'Index Pivots'!K128</f>
        <v>10611.333333333332</v>
      </c>
      <c r="L128">
        <f>'Index Pivots'!L128</f>
        <v>10695.916666666666</v>
      </c>
      <c r="M128" s="2">
        <f>'Index Pivots'!M128</f>
        <v>10745.583333333332</v>
      </c>
      <c r="N128" s="12">
        <f t="shared" si="136"/>
        <v>110.36666666666497</v>
      </c>
      <c r="O128" s="12">
        <f t="shared" si="137"/>
        <v>61.483333333331757</v>
      </c>
      <c r="P128" s="12">
        <f t="shared" si="138"/>
        <v>1.4166666666660603</v>
      </c>
      <c r="Q128" s="12">
        <f t="shared" si="139"/>
        <v>47.466666666667152</v>
      </c>
      <c r="R128" s="12">
        <f t="shared" si="140"/>
        <v>107.53333333333285</v>
      </c>
      <c r="S128" s="12">
        <f t="shared" si="141"/>
        <v>1.4166666666660603</v>
      </c>
      <c r="U128" t="str">
        <f t="shared" si="117"/>
        <v/>
      </c>
    </row>
    <row r="129" spans="1:21" x14ac:dyDescent="0.3">
      <c r="A129" s="40">
        <v>43430</v>
      </c>
      <c r="B129" s="10" t="s">
        <v>27</v>
      </c>
      <c r="C129">
        <f>'Index Pivots'!C129</f>
        <v>10568.3</v>
      </c>
      <c r="D129">
        <f>'Index Pivots'!D129</f>
        <v>10637.8</v>
      </c>
      <c r="E129">
        <f>'Index Pivots'!E129</f>
        <v>10489.75</v>
      </c>
      <c r="F129">
        <f>'Index Pivots'!F129</f>
        <v>10628.6</v>
      </c>
      <c r="G129">
        <f>'Index Pivots'!G129</f>
        <v>10384.916666666668</v>
      </c>
      <c r="H129">
        <f>'Index Pivots'!H129</f>
        <v>10437.333333333334</v>
      </c>
      <c r="I129">
        <f>'Index Pivots'!I129</f>
        <v>10532.966666666667</v>
      </c>
      <c r="J129">
        <f>'Index Pivots'!J129</f>
        <v>10585.383333333333</v>
      </c>
      <c r="K129">
        <f>'Index Pivots'!K129</f>
        <v>10681.016666666666</v>
      </c>
      <c r="L129">
        <f>'Index Pivots'!L129</f>
        <v>10733.433333333332</v>
      </c>
      <c r="M129" s="2">
        <f>'Index Pivots'!M129</f>
        <v>10829.066666666666</v>
      </c>
      <c r="N129" s="12">
        <f t="shared" si="136"/>
        <v>140.88333333333321</v>
      </c>
      <c r="O129" s="12">
        <f t="shared" si="137"/>
        <v>91.216666666667152</v>
      </c>
      <c r="P129" s="12">
        <f t="shared" si="138"/>
        <v>6.6333333333332121</v>
      </c>
      <c r="Q129" s="12">
        <f t="shared" si="139"/>
        <v>43.033333333332848</v>
      </c>
      <c r="R129" s="12">
        <f t="shared" si="140"/>
        <v>127.61666666666679</v>
      </c>
      <c r="S129" s="12">
        <f t="shared" si="141"/>
        <v>6.6333333333332121</v>
      </c>
      <c r="U129" t="str">
        <f t="shared" si="117"/>
        <v/>
      </c>
    </row>
    <row r="130" spans="1:21" x14ac:dyDescent="0.3">
      <c r="A130" s="40">
        <v>43431</v>
      </c>
      <c r="B130" s="10" t="s">
        <v>28</v>
      </c>
      <c r="C130">
        <f>'Index Pivots'!C130</f>
        <v>10621.45</v>
      </c>
      <c r="D130">
        <f>'Index Pivots'!D130</f>
        <v>10695.15</v>
      </c>
      <c r="E130">
        <f>'Index Pivots'!E130</f>
        <v>10596.35</v>
      </c>
      <c r="F130">
        <f>'Index Pivots'!F130</f>
        <v>10685.6</v>
      </c>
      <c r="G130">
        <f>'Index Pivots'!G130</f>
        <v>10524.116666666667</v>
      </c>
      <c r="H130">
        <f>'Index Pivots'!H130</f>
        <v>10560.233333333334</v>
      </c>
      <c r="I130">
        <f>'Index Pivots'!I130</f>
        <v>10622.916666666666</v>
      </c>
      <c r="J130">
        <f>'Index Pivots'!J130</f>
        <v>10659.033333333333</v>
      </c>
      <c r="K130">
        <f>'Index Pivots'!K130</f>
        <v>10721.716666666665</v>
      </c>
      <c r="L130">
        <f>'Index Pivots'!L130</f>
        <v>10757.833333333332</v>
      </c>
      <c r="M130" s="2">
        <f>'Index Pivots'!M130</f>
        <v>10820.516666666665</v>
      </c>
      <c r="N130" s="12">
        <f t="shared" ref="N130" si="142">ABS(C130-H129)</f>
        <v>184.11666666666679</v>
      </c>
      <c r="O130" s="12">
        <f t="shared" ref="O130" si="143">ABS(C130-I129)</f>
        <v>88.483333333333576</v>
      </c>
      <c r="P130" s="12">
        <f t="shared" ref="P130" si="144">ABS(C130-J129)</f>
        <v>36.066666666667516</v>
      </c>
      <c r="Q130" s="12">
        <f t="shared" ref="Q130" si="145">ABS(C130-K129)</f>
        <v>59.566666666665697</v>
      </c>
      <c r="R130" s="12">
        <f t="shared" ref="R130" si="146">ABS(C130-L129)</f>
        <v>111.98333333333176</v>
      </c>
      <c r="S130" s="12">
        <f t="shared" ref="S130" si="147">MIN(N130:R130)</f>
        <v>36.066666666667516</v>
      </c>
      <c r="U130" t="str">
        <f t="shared" si="117"/>
        <v/>
      </c>
    </row>
    <row r="131" spans="1:21" x14ac:dyDescent="0.3">
      <c r="A131" s="40">
        <v>43432</v>
      </c>
      <c r="B131" s="10" t="s">
        <v>29</v>
      </c>
      <c r="C131">
        <f>'Index Pivots'!C131</f>
        <v>10708.75</v>
      </c>
      <c r="D131">
        <f>'Index Pivots'!D131</f>
        <v>10757.8</v>
      </c>
      <c r="E131">
        <f>'Index Pivots'!E131</f>
        <v>10699.85</v>
      </c>
      <c r="F131">
        <f>'Index Pivots'!F131</f>
        <v>10728.85</v>
      </c>
      <c r="G131">
        <f>'Index Pivots'!G131</f>
        <v>10641.91666666667</v>
      </c>
      <c r="H131">
        <f>'Index Pivots'!H131</f>
        <v>10670.883333333335</v>
      </c>
      <c r="I131">
        <f>'Index Pivots'!I131</f>
        <v>10699.866666666669</v>
      </c>
      <c r="J131">
        <f>'Index Pivots'!J131</f>
        <v>10728.833333333334</v>
      </c>
      <c r="K131">
        <f>'Index Pivots'!K131</f>
        <v>10757.816666666668</v>
      </c>
      <c r="L131">
        <f>'Index Pivots'!L131</f>
        <v>10786.783333333333</v>
      </c>
      <c r="M131" s="2">
        <f>'Index Pivots'!M131</f>
        <v>10815.766666666666</v>
      </c>
      <c r="N131" s="12">
        <f t="shared" ref="N131:N138" si="148">ABS(C131-H130)</f>
        <v>148.51666666666642</v>
      </c>
      <c r="O131" s="12">
        <f t="shared" ref="O131:O138" si="149">ABS(C131-I130)</f>
        <v>85.83333333333394</v>
      </c>
      <c r="P131" s="12">
        <f t="shared" ref="P131:P138" si="150">ABS(C131-J130)</f>
        <v>49.716666666667152</v>
      </c>
      <c r="Q131" s="12">
        <f t="shared" ref="Q131:Q138" si="151">ABS(C131-K130)</f>
        <v>12.966666666665333</v>
      </c>
      <c r="R131" s="12">
        <f t="shared" ref="R131:R138" si="152">ABS(C131-L130)</f>
        <v>49.083333333332121</v>
      </c>
      <c r="S131" s="12">
        <f t="shared" ref="S131:S138" si="153">MIN(N131:R131)</f>
        <v>12.966666666665333</v>
      </c>
      <c r="U131" t="str">
        <f t="shared" si="117"/>
        <v/>
      </c>
    </row>
    <row r="132" spans="1:21" x14ac:dyDescent="0.3">
      <c r="A132" s="40">
        <v>43433</v>
      </c>
      <c r="B132" s="10" t="s">
        <v>30</v>
      </c>
      <c r="C132">
        <f>'Index Pivots'!C132</f>
        <v>10808.7</v>
      </c>
      <c r="D132">
        <f>'Index Pivots'!D132</f>
        <v>10883.05</v>
      </c>
      <c r="E132">
        <f>'Index Pivots'!E132</f>
        <v>10782.35</v>
      </c>
      <c r="F132">
        <f>'Index Pivots'!F132</f>
        <v>10858.7</v>
      </c>
      <c r="G132">
        <f>'Index Pivots'!G132</f>
        <v>10698.983333333335</v>
      </c>
      <c r="H132">
        <f>'Index Pivots'!H132</f>
        <v>10740.666666666668</v>
      </c>
      <c r="I132">
        <f>'Index Pivots'!I132</f>
        <v>10799.683333333334</v>
      </c>
      <c r="J132">
        <f>'Index Pivots'!J132</f>
        <v>10841.366666666667</v>
      </c>
      <c r="K132">
        <f>'Index Pivots'!K132</f>
        <v>10900.383333333333</v>
      </c>
      <c r="L132">
        <f>'Index Pivots'!L132</f>
        <v>10942.066666666666</v>
      </c>
      <c r="M132" s="2">
        <f>'Index Pivots'!M132</f>
        <v>11001.083333333332</v>
      </c>
      <c r="N132" s="12">
        <f t="shared" si="148"/>
        <v>137.8166666666657</v>
      </c>
      <c r="O132" s="12">
        <f t="shared" si="149"/>
        <v>108.83333333333212</v>
      </c>
      <c r="P132" s="12">
        <f t="shared" si="150"/>
        <v>79.866666666666788</v>
      </c>
      <c r="Q132" s="12">
        <f t="shared" si="151"/>
        <v>50.883333333333212</v>
      </c>
      <c r="R132" s="12">
        <f t="shared" si="152"/>
        <v>21.916666666667879</v>
      </c>
      <c r="S132" s="12">
        <f t="shared" si="153"/>
        <v>21.916666666667879</v>
      </c>
      <c r="U132" t="str">
        <f t="shared" si="117"/>
        <v/>
      </c>
    </row>
    <row r="133" spans="1:21" x14ac:dyDescent="0.3">
      <c r="A133" s="40">
        <v>43434</v>
      </c>
      <c r="B133" s="10" t="s">
        <v>26</v>
      </c>
      <c r="C133">
        <f>'Index Pivots'!C133</f>
        <v>10892.1</v>
      </c>
      <c r="D133">
        <f>'Index Pivots'!D133</f>
        <v>10922.45</v>
      </c>
      <c r="E133">
        <f>'Index Pivots'!E133</f>
        <v>10835.1</v>
      </c>
      <c r="F133">
        <f>'Index Pivots'!F133</f>
        <v>10876.75</v>
      </c>
      <c r="G133">
        <f>'Index Pivots'!G133</f>
        <v>10746.4</v>
      </c>
      <c r="H133">
        <f>'Index Pivots'!H133</f>
        <v>10790.75</v>
      </c>
      <c r="I133">
        <f>'Index Pivots'!I133</f>
        <v>10833.75</v>
      </c>
      <c r="J133">
        <f>'Index Pivots'!J133</f>
        <v>10878.1</v>
      </c>
      <c r="K133">
        <f>'Index Pivots'!K133</f>
        <v>10921.1</v>
      </c>
      <c r="L133">
        <f>'Index Pivots'!L133</f>
        <v>10965.45</v>
      </c>
      <c r="M133" s="2">
        <f>'Index Pivots'!M133</f>
        <v>11008.45</v>
      </c>
      <c r="N133" s="12">
        <f t="shared" si="148"/>
        <v>151.43333333333248</v>
      </c>
      <c r="O133" s="12">
        <f t="shared" si="149"/>
        <v>92.41666666666606</v>
      </c>
      <c r="P133" s="12">
        <f t="shared" si="150"/>
        <v>50.733333333333576</v>
      </c>
      <c r="Q133" s="12">
        <f t="shared" si="151"/>
        <v>8.2833333333328483</v>
      </c>
      <c r="R133" s="12">
        <f t="shared" si="152"/>
        <v>49.966666666665333</v>
      </c>
      <c r="S133" s="12">
        <f t="shared" si="153"/>
        <v>8.2833333333328483</v>
      </c>
      <c r="U133" t="str">
        <f t="shared" si="117"/>
        <v/>
      </c>
    </row>
    <row r="134" spans="1:21" x14ac:dyDescent="0.3">
      <c r="A134" s="40">
        <v>43437</v>
      </c>
      <c r="B134" s="42" t="s">
        <v>27</v>
      </c>
      <c r="C134">
        <f>'Index Pivots'!C134</f>
        <v>10930.7</v>
      </c>
      <c r="D134">
        <f>'Index Pivots'!D134</f>
        <v>10941.2</v>
      </c>
      <c r="E134">
        <f>'Index Pivots'!E134</f>
        <v>10845.35</v>
      </c>
      <c r="F134">
        <f>'Index Pivots'!F134</f>
        <v>10883.75</v>
      </c>
      <c r="G134">
        <f>'Index Pivots'!G134</f>
        <v>10743.15</v>
      </c>
      <c r="H134">
        <f>'Index Pivots'!H134</f>
        <v>10794.25</v>
      </c>
      <c r="I134">
        <f>'Index Pivots'!I134</f>
        <v>10839</v>
      </c>
      <c r="J134">
        <f>'Index Pivots'!J134</f>
        <v>10890.1</v>
      </c>
      <c r="K134">
        <f>'Index Pivots'!K134</f>
        <v>10934.85</v>
      </c>
      <c r="L134">
        <f>'Index Pivots'!L134</f>
        <v>10985.95</v>
      </c>
      <c r="M134" s="2">
        <f>'Index Pivots'!M134</f>
        <v>11030.7</v>
      </c>
      <c r="N134" s="12">
        <f t="shared" si="148"/>
        <v>139.95000000000073</v>
      </c>
      <c r="O134" s="12">
        <f t="shared" si="149"/>
        <v>96.950000000000728</v>
      </c>
      <c r="P134" s="12">
        <f t="shared" si="150"/>
        <v>52.600000000000364</v>
      </c>
      <c r="Q134" s="12">
        <f t="shared" si="151"/>
        <v>9.6000000000003638</v>
      </c>
      <c r="R134" s="12">
        <f t="shared" si="152"/>
        <v>34.75</v>
      </c>
      <c r="S134" s="12">
        <f t="shared" si="153"/>
        <v>9.6000000000003638</v>
      </c>
      <c r="U134" t="str">
        <f t="shared" si="117"/>
        <v>Today-Tom Close</v>
      </c>
    </row>
    <row r="135" spans="1:21" x14ac:dyDescent="0.3">
      <c r="A135" s="40">
        <v>43438</v>
      </c>
      <c r="B135" s="42" t="s">
        <v>28</v>
      </c>
      <c r="C135">
        <f>'Index Pivots'!C135</f>
        <v>10877.1</v>
      </c>
      <c r="D135">
        <f>'Index Pivots'!D135</f>
        <v>10890.95</v>
      </c>
      <c r="E135">
        <f>'Index Pivots'!E135</f>
        <v>10833.35</v>
      </c>
      <c r="F135">
        <f>'Index Pivots'!F135</f>
        <v>10869.5</v>
      </c>
      <c r="G135">
        <f>'Index Pivots'!G135</f>
        <v>10780.65</v>
      </c>
      <c r="H135">
        <f>'Index Pivots'!H135</f>
        <v>10807</v>
      </c>
      <c r="I135">
        <f>'Index Pivots'!I135</f>
        <v>10838.25</v>
      </c>
      <c r="J135">
        <f>'Index Pivots'!J135</f>
        <v>10864.6</v>
      </c>
      <c r="K135">
        <f>'Index Pivots'!K135</f>
        <v>10895.85</v>
      </c>
      <c r="L135">
        <f>'Index Pivots'!L135</f>
        <v>10922.2</v>
      </c>
      <c r="M135" s="2">
        <f>'Index Pivots'!M135</f>
        <v>10953.45</v>
      </c>
      <c r="N135" s="12">
        <f t="shared" si="148"/>
        <v>82.850000000000364</v>
      </c>
      <c r="O135" s="12">
        <f t="shared" si="149"/>
        <v>38.100000000000364</v>
      </c>
      <c r="P135" s="12">
        <f t="shared" si="150"/>
        <v>13</v>
      </c>
      <c r="Q135" s="12">
        <f t="shared" si="151"/>
        <v>57.75</v>
      </c>
      <c r="R135" s="12">
        <f t="shared" si="152"/>
        <v>108.85000000000036</v>
      </c>
      <c r="S135" s="12">
        <f t="shared" si="153"/>
        <v>13</v>
      </c>
      <c r="U135" t="str">
        <f t="shared" si="117"/>
        <v/>
      </c>
    </row>
    <row r="136" spans="1:21" x14ac:dyDescent="0.3">
      <c r="A136" s="40">
        <v>43439</v>
      </c>
      <c r="B136" s="42" t="s">
        <v>29</v>
      </c>
      <c r="C136">
        <f>'Index Pivots'!C136</f>
        <v>10820.45</v>
      </c>
      <c r="D136">
        <f>'Index Pivots'!D136</f>
        <v>10821.05</v>
      </c>
      <c r="E136">
        <f>'Index Pivots'!E136</f>
        <v>10747.95</v>
      </c>
      <c r="F136">
        <f>'Index Pivots'!F136</f>
        <v>10782.9</v>
      </c>
      <c r="G136">
        <f>'Index Pivots'!G136</f>
        <v>10673.783333333336</v>
      </c>
      <c r="H136">
        <f>'Index Pivots'!H136</f>
        <v>10710.866666666669</v>
      </c>
      <c r="I136">
        <f>'Index Pivots'!I136</f>
        <v>10746.883333333335</v>
      </c>
      <c r="J136">
        <f>'Index Pivots'!J136</f>
        <v>10783.966666666667</v>
      </c>
      <c r="K136">
        <f>'Index Pivots'!K136</f>
        <v>10819.983333333334</v>
      </c>
      <c r="L136">
        <f>'Index Pivots'!L136</f>
        <v>10857.066666666666</v>
      </c>
      <c r="M136" s="2">
        <f>'Index Pivots'!M136</f>
        <v>10893.083333333332</v>
      </c>
      <c r="N136" s="12">
        <f t="shared" si="148"/>
        <v>13.450000000000728</v>
      </c>
      <c r="O136" s="12">
        <f t="shared" si="149"/>
        <v>17.799999999999272</v>
      </c>
      <c r="P136" s="12">
        <f t="shared" si="150"/>
        <v>44.149999999999636</v>
      </c>
      <c r="Q136" s="12">
        <f t="shared" si="151"/>
        <v>75.399999999999636</v>
      </c>
      <c r="R136" s="12">
        <f t="shared" si="152"/>
        <v>101.75</v>
      </c>
      <c r="S136" s="12">
        <f t="shared" si="153"/>
        <v>13.450000000000728</v>
      </c>
      <c r="U136" t="str">
        <f t="shared" si="117"/>
        <v/>
      </c>
    </row>
    <row r="137" spans="1:21" x14ac:dyDescent="0.3">
      <c r="A137" s="40">
        <v>43440</v>
      </c>
      <c r="B137" s="42" t="s">
        <v>30</v>
      </c>
      <c r="C137">
        <f>'Index Pivots'!C137</f>
        <v>10718.15</v>
      </c>
      <c r="D137">
        <f>'Index Pivots'!D137</f>
        <v>10722.65</v>
      </c>
      <c r="E137">
        <f>'Index Pivots'!E137</f>
        <v>10588.25</v>
      </c>
      <c r="F137">
        <f>'Index Pivots'!F137</f>
        <v>10601.15</v>
      </c>
      <c r="G137">
        <f>'Index Pivots'!G137</f>
        <v>10417.650000000001</v>
      </c>
      <c r="H137">
        <f>'Index Pivots'!H137</f>
        <v>10502.95</v>
      </c>
      <c r="I137">
        <f>'Index Pivots'!I137</f>
        <v>10552.050000000001</v>
      </c>
      <c r="J137">
        <f>'Index Pivots'!J137</f>
        <v>10637.35</v>
      </c>
      <c r="K137">
        <f>'Index Pivots'!K137</f>
        <v>10686.45</v>
      </c>
      <c r="L137">
        <f>'Index Pivots'!L137</f>
        <v>10771.75</v>
      </c>
      <c r="M137" s="2">
        <f>'Index Pivots'!M137</f>
        <v>10820.85</v>
      </c>
      <c r="N137" s="12">
        <f t="shared" si="148"/>
        <v>7.2833333333310293</v>
      </c>
      <c r="O137" s="12">
        <f t="shared" si="149"/>
        <v>28.733333333335395</v>
      </c>
      <c r="P137" s="12">
        <f t="shared" si="150"/>
        <v>65.816666666667516</v>
      </c>
      <c r="Q137" s="12">
        <f t="shared" si="151"/>
        <v>101.83333333333394</v>
      </c>
      <c r="R137" s="12">
        <f t="shared" si="152"/>
        <v>138.91666666666606</v>
      </c>
      <c r="S137" s="12">
        <f t="shared" si="153"/>
        <v>7.2833333333310293</v>
      </c>
      <c r="U137" t="str">
        <f t="shared" si="117"/>
        <v/>
      </c>
    </row>
    <row r="138" spans="1:21" x14ac:dyDescent="0.3">
      <c r="A138" s="40">
        <v>43441</v>
      </c>
      <c r="B138" s="42" t="s">
        <v>26</v>
      </c>
      <c r="C138">
        <f>'Index Pivots'!C138</f>
        <v>10644.8</v>
      </c>
      <c r="D138">
        <f>'Index Pivots'!D138</f>
        <v>10704.55</v>
      </c>
      <c r="E138">
        <f>'Index Pivots'!E138</f>
        <v>10599.35</v>
      </c>
      <c r="F138">
        <f>'Index Pivots'!F138</f>
        <v>10693.7</v>
      </c>
      <c r="G138">
        <f>'Index Pivots'!G138</f>
        <v>10521.983333333335</v>
      </c>
      <c r="H138">
        <f>'Index Pivots'!H138</f>
        <v>10560.666666666668</v>
      </c>
      <c r="I138">
        <f>'Index Pivots'!I138</f>
        <v>10627.183333333334</v>
      </c>
      <c r="J138">
        <f>'Index Pivots'!J138</f>
        <v>10665.866666666667</v>
      </c>
      <c r="K138">
        <f>'Index Pivots'!K138</f>
        <v>10732.383333333333</v>
      </c>
      <c r="L138">
        <f>'Index Pivots'!L138</f>
        <v>10771.066666666666</v>
      </c>
      <c r="M138" s="2">
        <f>'Index Pivots'!M138</f>
        <v>10837.583333333332</v>
      </c>
      <c r="N138" s="12">
        <f t="shared" si="148"/>
        <v>141.84999999999854</v>
      </c>
      <c r="O138" s="12">
        <f t="shared" si="149"/>
        <v>92.749999999998181</v>
      </c>
      <c r="P138" s="12">
        <f t="shared" si="150"/>
        <v>7.4499999999989086</v>
      </c>
      <c r="Q138" s="12">
        <f t="shared" si="151"/>
        <v>41.650000000001455</v>
      </c>
      <c r="R138" s="12">
        <f t="shared" si="152"/>
        <v>126.95000000000073</v>
      </c>
      <c r="S138" s="12">
        <f t="shared" si="153"/>
        <v>7.4499999999989086</v>
      </c>
      <c r="U138" t="str">
        <f t="shared" si="117"/>
        <v/>
      </c>
    </row>
    <row r="139" spans="1:21" x14ac:dyDescent="0.3">
      <c r="A139" s="40">
        <v>43444</v>
      </c>
      <c r="B139" s="10" t="s">
        <v>27</v>
      </c>
      <c r="C139">
        <f>'Index Pivots'!C139</f>
        <v>10508.7</v>
      </c>
      <c r="D139">
        <f>'Index Pivots'!D139</f>
        <v>10558.85</v>
      </c>
      <c r="E139">
        <f>'Index Pivots'!E139</f>
        <v>10474.950000000001</v>
      </c>
      <c r="F139">
        <f>'Index Pivots'!F139</f>
        <v>10488.45</v>
      </c>
      <c r="G139">
        <f>'Index Pivots'!G139</f>
        <v>10372.083333333336</v>
      </c>
      <c r="H139">
        <f>'Index Pivots'!H139</f>
        <v>10423.516666666668</v>
      </c>
      <c r="I139">
        <f>'Index Pivots'!I139</f>
        <v>10455.983333333335</v>
      </c>
      <c r="J139">
        <f>'Index Pivots'!J139</f>
        <v>10507.416666666668</v>
      </c>
      <c r="K139">
        <f>'Index Pivots'!K139</f>
        <v>10539.883333333335</v>
      </c>
      <c r="L139">
        <f>'Index Pivots'!L139</f>
        <v>10591.316666666668</v>
      </c>
      <c r="M139" s="2">
        <f>'Index Pivots'!M139</f>
        <v>10623.783333333335</v>
      </c>
      <c r="N139" s="12">
        <f t="shared" ref="N139:N143" si="154">ABS(C139-H138)</f>
        <v>51.966666666667152</v>
      </c>
      <c r="O139" s="12">
        <f t="shared" ref="O139:O143" si="155">ABS(C139-I138)</f>
        <v>118.48333333333358</v>
      </c>
      <c r="P139" s="12">
        <f t="shared" ref="P139:P143" si="156">ABS(C139-J138)</f>
        <v>157.16666666666606</v>
      </c>
      <c r="Q139" s="12">
        <f t="shared" ref="Q139:Q143" si="157">ABS(C139-K138)</f>
        <v>223.68333333333248</v>
      </c>
      <c r="R139" s="12">
        <f t="shared" ref="R139:R143" si="158">ABS(C139-L138)</f>
        <v>262.36666666666497</v>
      </c>
      <c r="S139" s="12">
        <f t="shared" ref="S139:S143" si="159">MIN(N139:R139)</f>
        <v>51.966666666667152</v>
      </c>
      <c r="U139" t="str">
        <f t="shared" si="117"/>
        <v/>
      </c>
    </row>
    <row r="140" spans="1:21" x14ac:dyDescent="0.3">
      <c r="A140" s="40">
        <v>43445</v>
      </c>
      <c r="B140" s="10" t="s">
        <v>28</v>
      </c>
      <c r="C140">
        <f>'Index Pivots'!C140</f>
        <v>10350.049999999999</v>
      </c>
      <c r="D140">
        <f>'Index Pivots'!D140</f>
        <v>10567.15</v>
      </c>
      <c r="E140">
        <f>'Index Pivots'!E140</f>
        <v>10333.85</v>
      </c>
      <c r="F140">
        <f>'Index Pivots'!F140</f>
        <v>10549.15</v>
      </c>
      <c r="G140">
        <f>'Index Pivots'!G140</f>
        <v>10166.316666666668</v>
      </c>
      <c r="H140">
        <f>'Index Pivots'!H140</f>
        <v>10250.083333333334</v>
      </c>
      <c r="I140">
        <f>'Index Pivots'!I140</f>
        <v>10399.616666666667</v>
      </c>
      <c r="J140">
        <f>'Index Pivots'!J140</f>
        <v>10483.383333333333</v>
      </c>
      <c r="K140">
        <f>'Index Pivots'!K140</f>
        <v>10632.916666666666</v>
      </c>
      <c r="L140">
        <f>'Index Pivots'!L140</f>
        <v>10716.683333333332</v>
      </c>
      <c r="M140" s="2">
        <f>'Index Pivots'!M140</f>
        <v>10866.216666666665</v>
      </c>
      <c r="N140" s="12">
        <f t="shared" si="154"/>
        <v>73.466666666668971</v>
      </c>
      <c r="O140" s="12">
        <f t="shared" si="155"/>
        <v>105.93333333333612</v>
      </c>
      <c r="P140" s="12">
        <f t="shared" si="156"/>
        <v>157.36666666666861</v>
      </c>
      <c r="Q140" s="12">
        <f t="shared" si="157"/>
        <v>189.83333333333576</v>
      </c>
      <c r="R140" s="12">
        <f t="shared" si="158"/>
        <v>241.26666666666824</v>
      </c>
      <c r="S140" s="12">
        <f t="shared" si="159"/>
        <v>73.466666666668971</v>
      </c>
      <c r="U140" t="str">
        <f t="shared" si="117"/>
        <v/>
      </c>
    </row>
    <row r="141" spans="1:21" x14ac:dyDescent="0.3">
      <c r="A141" s="40">
        <v>43446</v>
      </c>
      <c r="B141" s="10" t="s">
        <v>29</v>
      </c>
      <c r="C141">
        <f>'Index CPR'!C141</f>
        <v>10591</v>
      </c>
      <c r="D141">
        <f>'Index CPR'!D141</f>
        <v>10752.2</v>
      </c>
      <c r="E141">
        <f>'Index CPR'!E141</f>
        <v>10560.8</v>
      </c>
      <c r="F141">
        <f>'Index CPR'!F141</f>
        <v>10737.6</v>
      </c>
      <c r="G141">
        <f>'Index Pivots'!G141</f>
        <v>10423.466666666664</v>
      </c>
      <c r="H141">
        <f>'Index Pivots'!H141</f>
        <v>10492.133333333331</v>
      </c>
      <c r="I141">
        <f>'Index Pivots'!I141</f>
        <v>10614.866666666665</v>
      </c>
      <c r="J141">
        <f>'Index Pivots'!J141</f>
        <v>10683.533333333333</v>
      </c>
      <c r="K141">
        <f>'Index Pivots'!K141</f>
        <v>10806.266666666666</v>
      </c>
      <c r="L141">
        <f>'Index Pivots'!L141</f>
        <v>10874.933333333334</v>
      </c>
      <c r="M141" s="2">
        <f>'Index Pivots'!M141</f>
        <v>10997.666666666668</v>
      </c>
      <c r="N141" s="12">
        <f t="shared" si="154"/>
        <v>340.91666666666606</v>
      </c>
      <c r="O141" s="12">
        <f t="shared" si="155"/>
        <v>191.38333333333321</v>
      </c>
      <c r="P141" s="12">
        <f t="shared" si="156"/>
        <v>107.61666666666679</v>
      </c>
      <c r="Q141" s="12">
        <f t="shared" si="157"/>
        <v>41.91666666666606</v>
      </c>
      <c r="R141" s="12">
        <f t="shared" si="158"/>
        <v>125.68333333333248</v>
      </c>
      <c r="S141" s="12">
        <f t="shared" si="159"/>
        <v>41.91666666666606</v>
      </c>
      <c r="U141" t="str">
        <f t="shared" si="117"/>
        <v/>
      </c>
    </row>
    <row r="142" spans="1:21" x14ac:dyDescent="0.3">
      <c r="A142" s="40">
        <v>43447</v>
      </c>
      <c r="B142" s="10" t="s">
        <v>30</v>
      </c>
      <c r="C142">
        <f>'Index Pivots'!C142</f>
        <v>10810.75</v>
      </c>
      <c r="D142">
        <f>'Index Pivots'!D142</f>
        <v>10838.6</v>
      </c>
      <c r="E142">
        <f>'Index Pivots'!E142</f>
        <v>10749.5</v>
      </c>
      <c r="F142">
        <f>'Index Pivots'!F142</f>
        <v>10791.55</v>
      </c>
      <c r="G142">
        <f>'Index Pivots'!G142</f>
        <v>10658.73333333333</v>
      </c>
      <c r="H142">
        <f>'Index Pivots'!H142</f>
        <v>10704.116666666665</v>
      </c>
      <c r="I142">
        <f>'Index Pivots'!I142</f>
        <v>10747.83333333333</v>
      </c>
      <c r="J142">
        <f>'Index Pivots'!J142</f>
        <v>10793.216666666665</v>
      </c>
      <c r="K142">
        <f>'Index Pivots'!K142</f>
        <v>10836.933333333331</v>
      </c>
      <c r="L142">
        <f>'Index Pivots'!L142</f>
        <v>10882.316666666666</v>
      </c>
      <c r="M142" s="2">
        <f>'Index Pivots'!M142</f>
        <v>10926.033333333331</v>
      </c>
      <c r="N142" s="12">
        <f t="shared" si="154"/>
        <v>318.61666666666861</v>
      </c>
      <c r="O142" s="12">
        <f t="shared" si="155"/>
        <v>195.88333333333503</v>
      </c>
      <c r="P142" s="12">
        <f t="shared" si="156"/>
        <v>127.21666666666715</v>
      </c>
      <c r="Q142" s="12">
        <f t="shared" si="157"/>
        <v>4.4833333333335759</v>
      </c>
      <c r="R142" s="12">
        <f t="shared" si="158"/>
        <v>64.183333333334303</v>
      </c>
      <c r="S142" s="12">
        <f t="shared" si="159"/>
        <v>4.4833333333335759</v>
      </c>
      <c r="U142" t="str">
        <f t="shared" si="117"/>
        <v/>
      </c>
    </row>
    <row r="143" spans="1:21" x14ac:dyDescent="0.3">
      <c r="A143" s="40">
        <v>43448</v>
      </c>
      <c r="B143" s="10" t="s">
        <v>26</v>
      </c>
      <c r="C143">
        <f>'Index Pivots'!C143</f>
        <v>10784.5</v>
      </c>
      <c r="D143">
        <f>'Index Pivots'!D143</f>
        <v>10815.75</v>
      </c>
      <c r="E143">
        <f>'Index Pivots'!E143</f>
        <v>10752.1</v>
      </c>
      <c r="F143">
        <f>'Index Pivots'!F143</f>
        <v>10805.45</v>
      </c>
      <c r="G143">
        <f>'Index Pivots'!G143</f>
        <v>10702.800000000001</v>
      </c>
      <c r="H143">
        <f>'Index Pivots'!H143</f>
        <v>10727.45</v>
      </c>
      <c r="I143">
        <f>'Index Pivots'!I143</f>
        <v>10766.45</v>
      </c>
      <c r="J143">
        <f>'Index Pivots'!J143</f>
        <v>10791.1</v>
      </c>
      <c r="K143">
        <f>'Index Pivots'!K143</f>
        <v>10830.1</v>
      </c>
      <c r="L143">
        <f>'Index Pivots'!L143</f>
        <v>10854.75</v>
      </c>
      <c r="M143" s="2">
        <f>'Index Pivots'!M143</f>
        <v>10893.75</v>
      </c>
      <c r="N143" s="12">
        <f t="shared" si="154"/>
        <v>80.383333333335031</v>
      </c>
      <c r="O143" s="12">
        <f t="shared" si="155"/>
        <v>36.666666666669698</v>
      </c>
      <c r="P143" s="12">
        <f t="shared" si="156"/>
        <v>8.7166666666653327</v>
      </c>
      <c r="Q143" s="12">
        <f t="shared" si="157"/>
        <v>52.433333333330665</v>
      </c>
      <c r="R143" s="12">
        <f t="shared" si="158"/>
        <v>97.816666666665697</v>
      </c>
      <c r="S143" s="12">
        <f t="shared" si="159"/>
        <v>8.7166666666653327</v>
      </c>
      <c r="U143" t="str">
        <f t="shared" si="117"/>
        <v>Today-Tom Close</v>
      </c>
    </row>
    <row r="144" spans="1:21" x14ac:dyDescent="0.3">
      <c r="A144" s="40">
        <v>43451</v>
      </c>
      <c r="B144" s="42" t="s">
        <v>27</v>
      </c>
      <c r="C144">
        <f>'Index Pivots'!C144</f>
        <v>10853.2</v>
      </c>
      <c r="D144">
        <f>'Index Pivots'!D144</f>
        <v>10900.35</v>
      </c>
      <c r="E144">
        <f>'Index Pivots'!E144</f>
        <v>10844.85</v>
      </c>
      <c r="F144">
        <f>'Index Pivots'!F144</f>
        <v>10888.35</v>
      </c>
      <c r="G144">
        <f>'Index Pivots'!G144</f>
        <v>10799.85</v>
      </c>
      <c r="H144">
        <f>'Index Pivots'!H144</f>
        <v>10822.35</v>
      </c>
      <c r="I144">
        <f>'Index Pivots'!I144</f>
        <v>10855.35</v>
      </c>
      <c r="J144">
        <f>'Index Pivots'!J144</f>
        <v>10877.85</v>
      </c>
      <c r="K144">
        <f>'Index Pivots'!K144</f>
        <v>10910.85</v>
      </c>
      <c r="L144">
        <f>'Index Pivots'!L144</f>
        <v>10933.35</v>
      </c>
      <c r="M144" s="2">
        <f>'Index Pivots'!M144</f>
        <v>10966.35</v>
      </c>
      <c r="N144" s="12">
        <f t="shared" ref="N144:N148" si="160">ABS(C144-H143)</f>
        <v>125.75</v>
      </c>
      <c r="O144" s="12">
        <f t="shared" ref="O144:O148" si="161">ABS(C144-I143)</f>
        <v>86.75</v>
      </c>
      <c r="P144" s="12">
        <f t="shared" ref="P144:P148" si="162">ABS(C144-J143)</f>
        <v>62.100000000000364</v>
      </c>
      <c r="Q144" s="12">
        <f t="shared" ref="Q144:Q148" si="163">ABS(C144-K143)</f>
        <v>23.100000000000364</v>
      </c>
      <c r="R144" s="12">
        <f t="shared" ref="R144:R148" si="164">ABS(C144-L143)</f>
        <v>1.5499999999992724</v>
      </c>
      <c r="S144" s="12">
        <f t="shared" ref="S144:S148" si="165">MIN(N144:R144)</f>
        <v>1.5499999999992724</v>
      </c>
      <c r="U144" t="str">
        <f t="shared" si="117"/>
        <v/>
      </c>
    </row>
    <row r="145" spans="1:21" x14ac:dyDescent="0.3">
      <c r="A145" s="40">
        <v>43452</v>
      </c>
      <c r="B145" s="42" t="s">
        <v>28</v>
      </c>
      <c r="C145">
        <f>'Index Pivots'!C145</f>
        <v>10850.9</v>
      </c>
      <c r="D145">
        <f>'Index Pivots'!D145</f>
        <v>10915.4</v>
      </c>
      <c r="E145">
        <f>'Index Pivots'!E145</f>
        <v>10819.1</v>
      </c>
      <c r="F145">
        <f>'Index Pivots'!F145</f>
        <v>10908.7</v>
      </c>
      <c r="G145">
        <f>'Index Pivots'!G145</f>
        <v>10750.433333333336</v>
      </c>
      <c r="H145">
        <f>'Index Pivots'!H145</f>
        <v>10784.766666666668</v>
      </c>
      <c r="I145">
        <f>'Index Pivots'!I145</f>
        <v>10846.733333333335</v>
      </c>
      <c r="J145">
        <f>'Index Pivots'!J145</f>
        <v>10881.066666666668</v>
      </c>
      <c r="K145">
        <f>'Index Pivots'!K145</f>
        <v>10943.033333333335</v>
      </c>
      <c r="L145">
        <f>'Index Pivots'!L145</f>
        <v>10977.366666666667</v>
      </c>
      <c r="M145" s="2">
        <f>'Index Pivots'!M145</f>
        <v>11039.333333333334</v>
      </c>
      <c r="N145" s="12">
        <f t="shared" si="160"/>
        <v>28.549999999999272</v>
      </c>
      <c r="O145" s="12">
        <f t="shared" si="161"/>
        <v>4.4500000000007276</v>
      </c>
      <c r="P145" s="12">
        <f t="shared" si="162"/>
        <v>26.950000000000728</v>
      </c>
      <c r="Q145" s="12">
        <f t="shared" si="163"/>
        <v>59.950000000000728</v>
      </c>
      <c r="R145" s="12">
        <f t="shared" si="164"/>
        <v>82.450000000000728</v>
      </c>
      <c r="S145" s="12">
        <f t="shared" si="165"/>
        <v>4.4500000000007276</v>
      </c>
      <c r="U145" t="str">
        <f t="shared" si="117"/>
        <v>Today-Tom Close</v>
      </c>
    </row>
    <row r="146" spans="1:21" x14ac:dyDescent="0.3">
      <c r="A146" s="40">
        <v>43453</v>
      </c>
      <c r="B146" s="42" t="s">
        <v>29</v>
      </c>
      <c r="C146">
        <f>'Index Pivots'!C146</f>
        <v>10930.55</v>
      </c>
      <c r="D146">
        <f>'Index Pivots'!D146</f>
        <v>10985.15</v>
      </c>
      <c r="E146">
        <f>'Index Pivots'!E146</f>
        <v>10928</v>
      </c>
      <c r="F146">
        <f>'Index Pivots'!F146</f>
        <v>10967.3</v>
      </c>
      <c r="G146">
        <f>'Index Pivots'!G146</f>
        <v>10878</v>
      </c>
      <c r="H146">
        <f>'Index Pivots'!H146</f>
        <v>10903</v>
      </c>
      <c r="I146">
        <f>'Index Pivots'!I146</f>
        <v>10935.15</v>
      </c>
      <c r="J146">
        <f>'Index Pivots'!J146</f>
        <v>10960.15</v>
      </c>
      <c r="K146">
        <f>'Index Pivots'!K146</f>
        <v>10992.3</v>
      </c>
      <c r="L146">
        <f>'Index Pivots'!L146</f>
        <v>11017.3</v>
      </c>
      <c r="M146" s="2">
        <f>'Index Pivots'!M146</f>
        <v>11049.449999999999</v>
      </c>
      <c r="N146" s="12">
        <f t="shared" si="160"/>
        <v>145.78333333333103</v>
      </c>
      <c r="O146" s="12">
        <f t="shared" si="161"/>
        <v>83.816666666663878</v>
      </c>
      <c r="P146" s="12">
        <f t="shared" si="162"/>
        <v>49.483333333331757</v>
      </c>
      <c r="Q146" s="12">
        <f t="shared" si="163"/>
        <v>12.483333333335395</v>
      </c>
      <c r="R146" s="12">
        <f t="shared" si="164"/>
        <v>46.816666666667516</v>
      </c>
      <c r="S146" s="12">
        <f t="shared" si="165"/>
        <v>12.483333333335395</v>
      </c>
      <c r="U146" t="str">
        <f t="shared" si="117"/>
        <v/>
      </c>
    </row>
    <row r="147" spans="1:21" x14ac:dyDescent="0.3">
      <c r="A147" s="40">
        <v>43454</v>
      </c>
      <c r="B147" s="42" t="s">
        <v>30</v>
      </c>
      <c r="C147">
        <f>'Index Pivots'!C147</f>
        <v>10885.2</v>
      </c>
      <c r="D147">
        <f>'Index Pivots'!D147</f>
        <v>10962.55</v>
      </c>
      <c r="E147">
        <f>'Index Pivots'!E147</f>
        <v>10880.05</v>
      </c>
      <c r="F147">
        <f>'Index Pivots'!F147</f>
        <v>10951.7</v>
      </c>
      <c r="G147">
        <f>'Index Pivots'!G147</f>
        <v>10817.816666666669</v>
      </c>
      <c r="H147">
        <f>'Index Pivots'!H147</f>
        <v>10848.933333333334</v>
      </c>
      <c r="I147">
        <f>'Index Pivots'!I147</f>
        <v>10900.316666666669</v>
      </c>
      <c r="J147">
        <f>'Index Pivots'!J147</f>
        <v>10931.433333333334</v>
      </c>
      <c r="K147">
        <f>'Index Pivots'!K147</f>
        <v>10982.816666666669</v>
      </c>
      <c r="L147">
        <f>'Index Pivots'!L147</f>
        <v>11013.933333333334</v>
      </c>
      <c r="M147" s="2">
        <f>'Index Pivots'!M147</f>
        <v>11065.316666666669</v>
      </c>
      <c r="N147" s="12">
        <f t="shared" si="160"/>
        <v>17.799999999999272</v>
      </c>
      <c r="O147" s="12">
        <f t="shared" si="161"/>
        <v>49.949999999998909</v>
      </c>
      <c r="P147" s="12">
        <f t="shared" si="162"/>
        <v>74.949999999998909</v>
      </c>
      <c r="Q147" s="12">
        <f t="shared" si="163"/>
        <v>107.09999999999854</v>
      </c>
      <c r="R147" s="12">
        <f t="shared" si="164"/>
        <v>132.09999999999854</v>
      </c>
      <c r="S147" s="12">
        <f t="shared" si="165"/>
        <v>17.799999999999272</v>
      </c>
      <c r="U147" t="str">
        <f t="shared" si="117"/>
        <v/>
      </c>
    </row>
    <row r="148" spans="1:21" x14ac:dyDescent="0.3">
      <c r="A148" s="40">
        <v>43455</v>
      </c>
      <c r="B148" s="42" t="s">
        <v>26</v>
      </c>
      <c r="C148">
        <f>'Index Pivots'!C148</f>
        <v>10944.25</v>
      </c>
      <c r="D148">
        <f>'Index Pivots'!D148</f>
        <v>10963.65</v>
      </c>
      <c r="E148">
        <f>'Index Pivots'!E148</f>
        <v>10738.65</v>
      </c>
      <c r="F148">
        <f>'Index Pivots'!F148</f>
        <v>10754</v>
      </c>
      <c r="G148">
        <f>'Index Pivots'!G148</f>
        <v>10448.883333333333</v>
      </c>
      <c r="H148">
        <f>'Index Pivots'!H148</f>
        <v>10593.766666666666</v>
      </c>
      <c r="I148">
        <f>'Index Pivots'!I148</f>
        <v>10673.883333333333</v>
      </c>
      <c r="J148">
        <f>'Index Pivots'!J148</f>
        <v>10818.766666666666</v>
      </c>
      <c r="K148">
        <f>'Index Pivots'!K148</f>
        <v>10898.883333333333</v>
      </c>
      <c r="L148">
        <f>'Index Pivots'!L148</f>
        <v>11043.766666666666</v>
      </c>
      <c r="M148" s="2">
        <f>'Index Pivots'!M148</f>
        <v>11123.883333333333</v>
      </c>
      <c r="N148" s="12">
        <f t="shared" si="160"/>
        <v>95.316666666665697</v>
      </c>
      <c r="O148" s="12">
        <f t="shared" si="161"/>
        <v>43.933333333330665</v>
      </c>
      <c r="P148" s="12">
        <f t="shared" si="162"/>
        <v>12.816666666665697</v>
      </c>
      <c r="Q148" s="12">
        <f t="shared" si="163"/>
        <v>38.566666666669335</v>
      </c>
      <c r="R148" s="12">
        <f t="shared" si="164"/>
        <v>69.683333333334303</v>
      </c>
      <c r="S148" s="12">
        <f t="shared" si="165"/>
        <v>12.816666666665697</v>
      </c>
      <c r="U148" t="str">
        <f t="shared" si="117"/>
        <v/>
      </c>
    </row>
    <row r="149" spans="1:21" x14ac:dyDescent="0.3">
      <c r="A149" s="40">
        <v>43458</v>
      </c>
      <c r="B149" s="42" t="s">
        <v>27</v>
      </c>
      <c r="C149">
        <f>'Index Pivots'!C149</f>
        <v>10780.9</v>
      </c>
      <c r="D149">
        <f>'Index Pivots'!D149</f>
        <v>10782.3</v>
      </c>
      <c r="E149">
        <f>'Index Pivots'!E149</f>
        <v>10649.25</v>
      </c>
      <c r="F149">
        <f>'Index Pivots'!F149</f>
        <v>10663.5</v>
      </c>
      <c r="G149">
        <f>'Index Pivots'!G149</f>
        <v>10481.350000000002</v>
      </c>
      <c r="H149">
        <f>'Index Pivots'!H149</f>
        <v>10565.300000000001</v>
      </c>
      <c r="I149">
        <f>'Index Pivots'!I149</f>
        <v>10614.400000000001</v>
      </c>
      <c r="J149">
        <f>'Index Pivots'!J149</f>
        <v>10698.35</v>
      </c>
      <c r="K149">
        <f>'Index Pivots'!K149</f>
        <v>10747.45</v>
      </c>
      <c r="L149">
        <f>'Index Pivots'!L149</f>
        <v>10831.4</v>
      </c>
      <c r="M149" s="2">
        <f>'Index Pivots'!M149</f>
        <v>10880.5</v>
      </c>
      <c r="N149" s="12">
        <f t="shared" ref="N149:N152" si="166">ABS(C149-H148)</f>
        <v>187.13333333333321</v>
      </c>
      <c r="O149" s="12">
        <f t="shared" ref="O149:O152" si="167">ABS(C149-I148)</f>
        <v>107.01666666666642</v>
      </c>
      <c r="P149" s="12">
        <f t="shared" ref="P149:P152" si="168">ABS(C149-J148)</f>
        <v>37.866666666666788</v>
      </c>
      <c r="Q149" s="12">
        <f t="shared" ref="Q149:Q152" si="169">ABS(C149-K148)</f>
        <v>117.98333333333358</v>
      </c>
      <c r="R149" s="12">
        <f t="shared" ref="R149:R152" si="170">ABS(C149-L148)</f>
        <v>262.86666666666679</v>
      </c>
      <c r="S149" s="12">
        <f t="shared" ref="S149:S152" si="171">MIN(N149:R149)</f>
        <v>37.866666666666788</v>
      </c>
      <c r="U149" t="str">
        <f t="shared" si="117"/>
        <v/>
      </c>
    </row>
    <row r="150" spans="1:21" x14ac:dyDescent="0.3">
      <c r="A150" s="40">
        <v>43460</v>
      </c>
      <c r="B150" s="42" t="s">
        <v>29</v>
      </c>
      <c r="C150">
        <f>'Index Pivots'!C150</f>
        <v>10635.45</v>
      </c>
      <c r="D150">
        <f>'Index Pivots'!D150</f>
        <v>10747.5</v>
      </c>
      <c r="E150">
        <f>'Index Pivots'!E150</f>
        <v>10534.55</v>
      </c>
      <c r="F150">
        <f>'Index Pivots'!F150</f>
        <v>10729.85</v>
      </c>
      <c r="G150">
        <f>'Index Pivots'!G150</f>
        <v>10380.816666666666</v>
      </c>
      <c r="H150">
        <f>'Index Pivots'!H150</f>
        <v>10457.683333333332</v>
      </c>
      <c r="I150">
        <f>'Index Pivots'!I150</f>
        <v>10593.766666666666</v>
      </c>
      <c r="J150">
        <f>'Index Pivots'!J150</f>
        <v>10670.633333333333</v>
      </c>
      <c r="K150">
        <f>'Index Pivots'!K150</f>
        <v>10806.716666666667</v>
      </c>
      <c r="L150">
        <f>'Index Pivots'!L150</f>
        <v>10883.583333333334</v>
      </c>
      <c r="M150" s="2">
        <f>'Index Pivots'!M150</f>
        <v>11019.666666666668</v>
      </c>
      <c r="N150" s="12">
        <f t="shared" si="166"/>
        <v>70.149999999999636</v>
      </c>
      <c r="O150" s="12">
        <f t="shared" si="167"/>
        <v>21.049999999999272</v>
      </c>
      <c r="P150" s="12">
        <f t="shared" si="168"/>
        <v>62.899999999999636</v>
      </c>
      <c r="Q150" s="12">
        <f t="shared" si="169"/>
        <v>112</v>
      </c>
      <c r="R150" s="12">
        <f t="shared" si="170"/>
        <v>195.94999999999891</v>
      </c>
      <c r="S150" s="12">
        <f t="shared" si="171"/>
        <v>21.049999999999272</v>
      </c>
      <c r="U150" t="str">
        <f t="shared" si="117"/>
        <v/>
      </c>
    </row>
    <row r="151" spans="1:21" x14ac:dyDescent="0.3">
      <c r="A151" s="40">
        <v>43461</v>
      </c>
      <c r="B151" s="42" t="s">
        <v>30</v>
      </c>
      <c r="C151">
        <f>'Index Pivots'!C151</f>
        <v>10817.9</v>
      </c>
      <c r="D151">
        <f>'Index Pivots'!D151</f>
        <v>10834.2</v>
      </c>
      <c r="E151">
        <f>'Index Pivots'!E151</f>
        <v>10764.45</v>
      </c>
      <c r="F151">
        <f>'Index Pivots'!F151</f>
        <v>10779.8</v>
      </c>
      <c r="G151">
        <f>'Index Pivots'!G151</f>
        <v>10681.683333333334</v>
      </c>
      <c r="H151">
        <f>'Index Pivots'!H151</f>
        <v>10723.066666666668</v>
      </c>
      <c r="I151">
        <f>'Index Pivots'!I151</f>
        <v>10751.433333333334</v>
      </c>
      <c r="J151">
        <f>'Index Pivots'!J151</f>
        <v>10792.816666666668</v>
      </c>
      <c r="K151">
        <f>'Index Pivots'!K151</f>
        <v>10821.183333333334</v>
      </c>
      <c r="L151">
        <f>'Index Pivots'!L151</f>
        <v>10862.566666666668</v>
      </c>
      <c r="M151" s="2">
        <f>'Index Pivots'!M151</f>
        <v>10890.933333333334</v>
      </c>
      <c r="N151" s="12">
        <f t="shared" si="166"/>
        <v>360.21666666666715</v>
      </c>
      <c r="O151" s="12">
        <f t="shared" si="167"/>
        <v>224.13333333333321</v>
      </c>
      <c r="P151" s="12">
        <f t="shared" si="168"/>
        <v>147.26666666666642</v>
      </c>
      <c r="Q151" s="12">
        <f t="shared" si="169"/>
        <v>11.183333333332484</v>
      </c>
      <c r="R151" s="12">
        <f t="shared" si="170"/>
        <v>65.683333333334303</v>
      </c>
      <c r="S151" s="12">
        <f t="shared" si="171"/>
        <v>11.183333333332484</v>
      </c>
      <c r="U151" t="str">
        <f t="shared" si="117"/>
        <v/>
      </c>
    </row>
    <row r="152" spans="1:21" x14ac:dyDescent="0.3">
      <c r="A152" s="40">
        <v>43462</v>
      </c>
      <c r="B152" s="42" t="s">
        <v>26</v>
      </c>
      <c r="C152">
        <f>'Index Pivots'!C152</f>
        <v>10820.95</v>
      </c>
      <c r="D152">
        <f>'Index Pivots'!D152</f>
        <v>10893.6</v>
      </c>
      <c r="E152">
        <f>'Index Pivots'!E152</f>
        <v>10817.15</v>
      </c>
      <c r="F152">
        <f>'Index Pivots'!F152</f>
        <v>10859.9</v>
      </c>
      <c r="G152">
        <f>'Index Pivots'!G152</f>
        <v>10743.716666666665</v>
      </c>
      <c r="H152">
        <f>'Index Pivots'!H152</f>
        <v>10780.433333333332</v>
      </c>
      <c r="I152">
        <f>'Index Pivots'!I152</f>
        <v>10820.166666666666</v>
      </c>
      <c r="J152">
        <f>'Index Pivots'!J152</f>
        <v>10856.883333333333</v>
      </c>
      <c r="K152">
        <f>'Index Pivots'!K152</f>
        <v>10896.616666666667</v>
      </c>
      <c r="L152">
        <f>'Index Pivots'!L152</f>
        <v>10933.333333333334</v>
      </c>
      <c r="M152" s="2">
        <f>'Index Pivots'!M152</f>
        <v>10973.066666666668</v>
      </c>
      <c r="N152" s="12">
        <f t="shared" si="166"/>
        <v>97.883333333333212</v>
      </c>
      <c r="O152" s="12">
        <f t="shared" si="167"/>
        <v>69.516666666666424</v>
      </c>
      <c r="P152" s="12">
        <f t="shared" si="168"/>
        <v>28.133333333333212</v>
      </c>
      <c r="Q152" s="12">
        <f t="shared" si="169"/>
        <v>0.23333333333357587</v>
      </c>
      <c r="R152" s="12">
        <f t="shared" si="170"/>
        <v>41.616666666666788</v>
      </c>
      <c r="S152" s="12">
        <f t="shared" si="171"/>
        <v>0.23333333333357587</v>
      </c>
      <c r="U152" t="str">
        <f t="shared" si="117"/>
        <v/>
      </c>
    </row>
    <row r="153" spans="1:21" x14ac:dyDescent="0.3">
      <c r="A153" s="40">
        <v>43465</v>
      </c>
      <c r="B153" s="10" t="s">
        <v>27</v>
      </c>
      <c r="C153">
        <f>'Index Pivots'!C153</f>
        <v>10913.2</v>
      </c>
      <c r="D153">
        <f>'Index Pivots'!D153</f>
        <v>10923.55</v>
      </c>
      <c r="E153">
        <f>'Index Pivots'!E153</f>
        <v>10853.2</v>
      </c>
      <c r="F153">
        <f>'Index Pivots'!F153</f>
        <v>10862.55</v>
      </c>
      <c r="G153">
        <f>'Index Pivots'!G153</f>
        <v>10765.633333333335</v>
      </c>
      <c r="H153">
        <f>'Index Pivots'!H153</f>
        <v>10809.416666666668</v>
      </c>
      <c r="I153">
        <f>'Index Pivots'!I153</f>
        <v>10835.983333333334</v>
      </c>
      <c r="J153">
        <f>'Index Pivots'!J153</f>
        <v>10879.766666666666</v>
      </c>
      <c r="K153">
        <f>'Index Pivots'!K153</f>
        <v>10906.333333333332</v>
      </c>
      <c r="L153">
        <f>'Index Pivots'!L153</f>
        <v>10950.116666666665</v>
      </c>
      <c r="M153" s="2">
        <f>'Index Pivots'!M153</f>
        <v>10976.683333333331</v>
      </c>
      <c r="N153" s="12">
        <f t="shared" ref="N153" si="172">ABS(C153-H152)</f>
        <v>132.76666666666824</v>
      </c>
      <c r="O153" s="12">
        <f t="shared" ref="O153" si="173">ABS(C153-I152)</f>
        <v>93.033333333334667</v>
      </c>
      <c r="P153" s="12">
        <f t="shared" ref="P153" si="174">ABS(C153-J152)</f>
        <v>56.316666666667516</v>
      </c>
      <c r="Q153" s="12">
        <f t="shared" ref="Q153" si="175">ABS(C153-K152)</f>
        <v>16.58333333333394</v>
      </c>
      <c r="R153" s="12">
        <f t="shared" ref="R153" si="176">ABS(C153-L152)</f>
        <v>20.133333333333212</v>
      </c>
      <c r="S153" s="12">
        <f t="shared" ref="S153" si="177">MIN(N153:R153)</f>
        <v>16.58333333333394</v>
      </c>
      <c r="U153" t="str">
        <f t="shared" ref="U153" si="178">IF(ABS(J153-J152)&lt;J153*0.0021,"Today-Tom Close","")</f>
        <v/>
      </c>
    </row>
    <row r="154" spans="1:21" x14ac:dyDescent="0.3">
      <c r="A154" s="40">
        <v>43466</v>
      </c>
      <c r="B154" s="10" t="s">
        <v>28</v>
      </c>
      <c r="C154">
        <f>'Index Pivots'!C154</f>
        <v>10881.7</v>
      </c>
      <c r="D154">
        <f>'Index Pivots'!D154</f>
        <v>10923.6</v>
      </c>
      <c r="E154">
        <f>'Index Pivots'!E154</f>
        <v>10807.1</v>
      </c>
      <c r="F154">
        <f>'Index Pivots'!F154</f>
        <v>10910.1</v>
      </c>
      <c r="G154">
        <f>'Index Pivots'!G154</f>
        <v>10720.433333333336</v>
      </c>
      <c r="H154">
        <f>'Index Pivots'!H154</f>
        <v>10763.766666666668</v>
      </c>
      <c r="I154">
        <f>'Index Pivots'!I154</f>
        <v>10836.933333333336</v>
      </c>
      <c r="J154">
        <f>'Index Pivots'!J154</f>
        <v>10880.266666666668</v>
      </c>
      <c r="K154">
        <f>'Index Pivots'!K154</f>
        <v>10953.433333333336</v>
      </c>
      <c r="L154">
        <f>'Index Pivots'!L154</f>
        <v>10996.766666666668</v>
      </c>
      <c r="M154" s="2">
        <f>'Index Pivots'!M154</f>
        <v>11069.933333333336</v>
      </c>
      <c r="N154" s="12">
        <f t="shared" ref="N154:N157" si="179">ABS(C154-H153)</f>
        <v>72.283333333332848</v>
      </c>
      <c r="O154" s="12">
        <f t="shared" ref="O154:O157" si="180">ABS(C154-I153)</f>
        <v>45.716666666667152</v>
      </c>
      <c r="P154" s="12">
        <f t="shared" ref="P154:P157" si="181">ABS(C154-J153)</f>
        <v>1.9333333333343035</v>
      </c>
      <c r="Q154" s="12">
        <f t="shared" ref="Q154:Q157" si="182">ABS(C154-K153)</f>
        <v>24.633333333331393</v>
      </c>
      <c r="R154" s="12">
        <f t="shared" ref="R154:R157" si="183">ABS(C154-L153)</f>
        <v>68.416666666664241</v>
      </c>
      <c r="S154" s="12">
        <f t="shared" ref="S154:S157" si="184">MIN(N154:R154)</f>
        <v>1.9333333333343035</v>
      </c>
      <c r="U154" t="str">
        <f t="shared" ref="U154:U157" si="185">IF(ABS(J154-J153)&lt;J154*0.0021,"Today-Tom Close","")</f>
        <v>Today-Tom Close</v>
      </c>
    </row>
    <row r="155" spans="1:21" x14ac:dyDescent="0.3">
      <c r="A155" s="40">
        <v>43467</v>
      </c>
      <c r="B155" s="10" t="s">
        <v>29</v>
      </c>
      <c r="C155">
        <f>'Index Pivots'!C155</f>
        <v>10868.85</v>
      </c>
      <c r="D155">
        <f>'Index Pivots'!D155</f>
        <v>10895.35</v>
      </c>
      <c r="E155">
        <f>'Index Pivots'!E155</f>
        <v>10735.05</v>
      </c>
      <c r="F155">
        <f>'Index Pivots'!F155</f>
        <v>10792.5</v>
      </c>
      <c r="G155">
        <f>'Index Pivots'!G155</f>
        <v>10559.616666666665</v>
      </c>
      <c r="H155">
        <f>'Index Pivots'!H155</f>
        <v>10647.333333333332</v>
      </c>
      <c r="I155">
        <f>'Index Pivots'!I155</f>
        <v>10719.916666666666</v>
      </c>
      <c r="J155">
        <f>'Index Pivots'!J155</f>
        <v>10807.633333333333</v>
      </c>
      <c r="K155">
        <f>'Index Pivots'!K155</f>
        <v>10880.216666666667</v>
      </c>
      <c r="L155">
        <f>'Index Pivots'!L155</f>
        <v>10967.933333333334</v>
      </c>
      <c r="M155" s="2">
        <f>'Index Pivots'!M155</f>
        <v>11040.516666666668</v>
      </c>
      <c r="N155" s="12">
        <f t="shared" si="179"/>
        <v>105.08333333333212</v>
      </c>
      <c r="O155" s="12">
        <f t="shared" si="180"/>
        <v>31.916666666664241</v>
      </c>
      <c r="P155" s="12">
        <f t="shared" si="181"/>
        <v>11.416666666667879</v>
      </c>
      <c r="Q155" s="12">
        <f t="shared" si="182"/>
        <v>84.583333333335759</v>
      </c>
      <c r="R155" s="12">
        <f t="shared" si="183"/>
        <v>127.91666666666788</v>
      </c>
      <c r="S155" s="12">
        <f t="shared" si="184"/>
        <v>11.416666666667879</v>
      </c>
      <c r="U155" t="str">
        <f t="shared" si="185"/>
        <v/>
      </c>
    </row>
    <row r="156" spans="1:21" x14ac:dyDescent="0.3">
      <c r="A156" s="40">
        <v>43468</v>
      </c>
      <c r="B156" s="10" t="s">
        <v>30</v>
      </c>
      <c r="C156">
        <f>'Index Pivots'!C156</f>
        <v>10796.8</v>
      </c>
      <c r="D156">
        <f>'Index Pivots'!D156</f>
        <v>10814.05</v>
      </c>
      <c r="E156">
        <f>'Index Pivots'!E156</f>
        <v>10661.25</v>
      </c>
      <c r="F156">
        <f>'Index Pivots'!F156</f>
        <v>10672.25</v>
      </c>
      <c r="G156">
        <f>'Index Pivots'!G156</f>
        <v>10464.850000000002</v>
      </c>
      <c r="H156">
        <f>'Index Pivots'!H156</f>
        <v>10563.050000000001</v>
      </c>
      <c r="I156">
        <f>'Index Pivots'!I156</f>
        <v>10617.650000000001</v>
      </c>
      <c r="J156">
        <f>'Index Pivots'!J156</f>
        <v>10715.85</v>
      </c>
      <c r="K156">
        <f>'Index Pivots'!K156</f>
        <v>10770.45</v>
      </c>
      <c r="L156">
        <f>'Index Pivots'!L156</f>
        <v>10868.65</v>
      </c>
      <c r="M156" s="2">
        <f>'Index Pivots'!M156</f>
        <v>10923.25</v>
      </c>
      <c r="N156" s="12">
        <f t="shared" si="179"/>
        <v>149.46666666666715</v>
      </c>
      <c r="O156" s="12">
        <f t="shared" si="180"/>
        <v>76.883333333333212</v>
      </c>
      <c r="P156" s="12">
        <f t="shared" si="181"/>
        <v>10.83333333333394</v>
      </c>
      <c r="Q156" s="12">
        <f t="shared" si="182"/>
        <v>83.416666666667879</v>
      </c>
      <c r="R156" s="12">
        <f t="shared" si="183"/>
        <v>171.13333333333503</v>
      </c>
      <c r="S156" s="12">
        <f t="shared" si="184"/>
        <v>10.83333333333394</v>
      </c>
      <c r="U156" t="str">
        <f t="shared" si="185"/>
        <v/>
      </c>
    </row>
    <row r="157" spans="1:21" x14ac:dyDescent="0.3">
      <c r="A157" s="40">
        <v>43469</v>
      </c>
      <c r="B157" s="10" t="s">
        <v>26</v>
      </c>
      <c r="C157">
        <f>'Index Pivots'!C157</f>
        <v>10699.7</v>
      </c>
      <c r="D157">
        <f>'Index Pivots'!D157</f>
        <v>10741.05</v>
      </c>
      <c r="E157">
        <f>'Index Pivots'!E157</f>
        <v>10628.65</v>
      </c>
      <c r="F157">
        <f>'Index Pivots'!F157</f>
        <v>10727.35</v>
      </c>
      <c r="G157">
        <f>'Index Pivots'!G157</f>
        <v>10544.58333333333</v>
      </c>
      <c r="H157">
        <f>'Index Pivots'!H157</f>
        <v>10586.616666666665</v>
      </c>
      <c r="I157">
        <f>'Index Pivots'!I157</f>
        <v>10656.98333333333</v>
      </c>
      <c r="J157">
        <f>'Index Pivots'!J157</f>
        <v>10699.016666666665</v>
      </c>
      <c r="K157">
        <f>'Index Pivots'!K157</f>
        <v>10769.38333333333</v>
      </c>
      <c r="L157">
        <f>'Index Pivots'!L157</f>
        <v>10811.416666666664</v>
      </c>
      <c r="M157" s="2">
        <f>'Index Pivots'!M157</f>
        <v>10881.783333333329</v>
      </c>
      <c r="N157" s="12">
        <f t="shared" si="179"/>
        <v>136.64999999999964</v>
      </c>
      <c r="O157" s="12">
        <f t="shared" si="180"/>
        <v>82.049999999999272</v>
      </c>
      <c r="P157" s="12">
        <f t="shared" si="181"/>
        <v>16.149999999999636</v>
      </c>
      <c r="Q157" s="12">
        <f t="shared" si="182"/>
        <v>70.75</v>
      </c>
      <c r="R157" s="12">
        <f t="shared" si="183"/>
        <v>168.94999999999891</v>
      </c>
      <c r="S157" s="12">
        <f t="shared" si="184"/>
        <v>16.149999999999636</v>
      </c>
      <c r="U157" t="str">
        <f t="shared" si="185"/>
        <v>Today-Tom Close</v>
      </c>
    </row>
    <row r="158" spans="1:21" x14ac:dyDescent="0.3">
      <c r="A158" s="40">
        <v>43472</v>
      </c>
      <c r="B158" s="10" t="s">
        <v>27</v>
      </c>
      <c r="C158">
        <f>'Index Pivots'!C158</f>
        <v>10804.85</v>
      </c>
      <c r="D158">
        <f>'Index Pivots'!D158</f>
        <v>10835.95</v>
      </c>
      <c r="E158">
        <f>'Index Pivots'!E158</f>
        <v>10750.15</v>
      </c>
      <c r="F158">
        <f>'Index Pivots'!F158</f>
        <v>10771.8</v>
      </c>
      <c r="G158">
        <f>'Index Pivots'!G158</f>
        <v>10650.183333333329</v>
      </c>
      <c r="H158">
        <f>'Index Pivots'!H158</f>
        <v>10700.166666666664</v>
      </c>
      <c r="I158">
        <f>'Index Pivots'!I158</f>
        <v>10735.98333333333</v>
      </c>
      <c r="J158">
        <f>'Index Pivots'!J158</f>
        <v>10785.966666666665</v>
      </c>
      <c r="K158">
        <f>'Index Pivots'!K158</f>
        <v>10821.783333333331</v>
      </c>
      <c r="L158">
        <f>'Index Pivots'!L158</f>
        <v>10871.766666666666</v>
      </c>
      <c r="M158" s="2">
        <f>'Index Pivots'!M158</f>
        <v>10907.583333333332</v>
      </c>
      <c r="N158" s="12">
        <f t="shared" ref="N158:N162" si="186">ABS(C158-H157)</f>
        <v>218.23333333333539</v>
      </c>
      <c r="O158" s="12">
        <f t="shared" ref="O158:O162" si="187">ABS(C158-I157)</f>
        <v>147.86666666667043</v>
      </c>
      <c r="P158" s="12">
        <f t="shared" ref="P158:P162" si="188">ABS(C158-J157)</f>
        <v>105.83333333333576</v>
      </c>
      <c r="Q158" s="12">
        <f t="shared" ref="Q158:Q162" si="189">ABS(C158-K157)</f>
        <v>35.46666666667079</v>
      </c>
      <c r="R158" s="12">
        <f t="shared" ref="R158:R162" si="190">ABS(C158-L157)</f>
        <v>6.5666666666638775</v>
      </c>
      <c r="S158" s="12">
        <f t="shared" ref="S158:S162" si="191">MIN(N158:R158)</f>
        <v>6.5666666666638775</v>
      </c>
      <c r="U158" t="str">
        <f t="shared" ref="U158:U162" si="192">IF(ABS(J158-J157)&lt;J158*0.0021,"Today-Tom Close","")</f>
        <v/>
      </c>
    </row>
    <row r="159" spans="1:21" x14ac:dyDescent="0.3">
      <c r="A159" s="40">
        <v>43473</v>
      </c>
      <c r="B159" s="10" t="s">
        <v>28</v>
      </c>
      <c r="C159">
        <f>'Index Pivots'!C159</f>
        <v>10786.25</v>
      </c>
      <c r="D159">
        <f>'Index Pivots'!D159</f>
        <v>10818.45</v>
      </c>
      <c r="E159">
        <f>'Index Pivots'!E159</f>
        <v>10733.25</v>
      </c>
      <c r="F159">
        <f>'Index Pivots'!F159</f>
        <v>10802.15</v>
      </c>
      <c r="G159">
        <f>'Index Pivots'!G159</f>
        <v>10665.583333333332</v>
      </c>
      <c r="H159">
        <f>'Index Pivots'!H159</f>
        <v>10699.416666666666</v>
      </c>
      <c r="I159">
        <f>'Index Pivots'!I159</f>
        <v>10750.783333333333</v>
      </c>
      <c r="J159">
        <f>'Index Pivots'!J159</f>
        <v>10784.616666666667</v>
      </c>
      <c r="K159">
        <f>'Index Pivots'!K159</f>
        <v>10835.983333333334</v>
      </c>
      <c r="L159">
        <f>'Index Pivots'!L159</f>
        <v>10869.816666666668</v>
      </c>
      <c r="M159" s="2">
        <f>'Index Pivots'!M159</f>
        <v>10921.183333333334</v>
      </c>
      <c r="N159" s="12">
        <f t="shared" si="186"/>
        <v>86.083333333335759</v>
      </c>
      <c r="O159" s="12">
        <f t="shared" si="187"/>
        <v>50.266666666670062</v>
      </c>
      <c r="P159" s="12">
        <f t="shared" si="188"/>
        <v>0.28333333333466726</v>
      </c>
      <c r="Q159" s="12">
        <f t="shared" si="189"/>
        <v>35.533333333331029</v>
      </c>
      <c r="R159" s="12">
        <f t="shared" si="190"/>
        <v>85.516666666666424</v>
      </c>
      <c r="S159" s="12">
        <f t="shared" si="191"/>
        <v>0.28333333333466726</v>
      </c>
      <c r="U159" t="str">
        <f t="shared" si="192"/>
        <v>Today-Tom Close</v>
      </c>
    </row>
    <row r="160" spans="1:21" x14ac:dyDescent="0.3">
      <c r="A160" s="40">
        <v>43474</v>
      </c>
      <c r="B160" s="10" t="s">
        <v>29</v>
      </c>
      <c r="C160">
        <f>'Index Pivots'!C160</f>
        <v>10862.4</v>
      </c>
      <c r="D160">
        <f>'Index Pivots'!D160</f>
        <v>10870.4</v>
      </c>
      <c r="E160">
        <f>'Index Pivots'!E160</f>
        <v>10749.4</v>
      </c>
      <c r="F160">
        <f>'Index Pivots'!F160</f>
        <v>10855.15</v>
      </c>
      <c r="G160">
        <f>'Index Pivots'!G160</f>
        <v>10658.566666666664</v>
      </c>
      <c r="H160">
        <f>'Index Pivots'!H160</f>
        <v>10703.983333333332</v>
      </c>
      <c r="I160">
        <f>'Index Pivots'!I160</f>
        <v>10779.566666666664</v>
      </c>
      <c r="J160">
        <f>'Index Pivots'!J160</f>
        <v>10824.983333333332</v>
      </c>
      <c r="K160">
        <f>'Index Pivots'!K160</f>
        <v>10900.566666666664</v>
      </c>
      <c r="L160">
        <f>'Index Pivots'!L160</f>
        <v>10945.983333333332</v>
      </c>
      <c r="M160" s="2">
        <f>'Index Pivots'!M160</f>
        <v>11021.566666666664</v>
      </c>
      <c r="N160" s="12">
        <f t="shared" si="186"/>
        <v>162.98333333333358</v>
      </c>
      <c r="O160" s="12">
        <f t="shared" si="187"/>
        <v>111.61666666666679</v>
      </c>
      <c r="P160" s="12">
        <f t="shared" si="188"/>
        <v>77.783333333332848</v>
      </c>
      <c r="Q160" s="12">
        <f t="shared" si="189"/>
        <v>26.41666666666606</v>
      </c>
      <c r="R160" s="12">
        <f t="shared" si="190"/>
        <v>7.4166666666678793</v>
      </c>
      <c r="S160" s="12">
        <f t="shared" si="191"/>
        <v>7.4166666666678793</v>
      </c>
      <c r="U160" t="str">
        <f t="shared" si="192"/>
        <v/>
      </c>
    </row>
    <row r="161" spans="1:21" x14ac:dyDescent="0.3">
      <c r="A161" s="40">
        <v>43475</v>
      </c>
      <c r="B161" s="10" t="s">
        <v>30</v>
      </c>
      <c r="C161">
        <f>'Index Pivots'!C161</f>
        <v>10859.35</v>
      </c>
      <c r="D161">
        <f>'Index Pivots'!D161</f>
        <v>10859.35</v>
      </c>
      <c r="E161">
        <f>'Index Pivots'!E161</f>
        <v>10801.8</v>
      </c>
      <c r="F161">
        <f>'Index Pivots'!F161</f>
        <v>10821.6</v>
      </c>
      <c r="G161">
        <f>'Index Pivots'!G161</f>
        <v>10738.266666666666</v>
      </c>
      <c r="H161">
        <f>'Index Pivots'!H161</f>
        <v>10770.033333333333</v>
      </c>
      <c r="I161">
        <f>'Index Pivots'!I161</f>
        <v>10795.816666666668</v>
      </c>
      <c r="J161">
        <f>'Index Pivots'!J161</f>
        <v>10827.583333333334</v>
      </c>
      <c r="K161">
        <f>'Index Pivots'!K161</f>
        <v>10853.366666666669</v>
      </c>
      <c r="L161">
        <f>'Index Pivots'!L161</f>
        <v>10885.133333333335</v>
      </c>
      <c r="M161" s="2">
        <f>'Index Pivots'!M161</f>
        <v>10910.91666666667</v>
      </c>
      <c r="N161" s="12">
        <f t="shared" si="186"/>
        <v>155.36666666666861</v>
      </c>
      <c r="O161" s="12">
        <f t="shared" si="187"/>
        <v>79.783333333336486</v>
      </c>
      <c r="P161" s="12">
        <f t="shared" si="188"/>
        <v>34.366666666668607</v>
      </c>
      <c r="Q161" s="12">
        <f t="shared" si="189"/>
        <v>41.216666666663514</v>
      </c>
      <c r="R161" s="12">
        <f t="shared" si="190"/>
        <v>86.633333333331393</v>
      </c>
      <c r="S161" s="12">
        <f t="shared" si="191"/>
        <v>34.366666666668607</v>
      </c>
      <c r="U161" t="str">
        <f t="shared" si="192"/>
        <v>Today-Tom Close</v>
      </c>
    </row>
    <row r="162" spans="1:21" x14ac:dyDescent="0.3">
      <c r="A162" s="40">
        <v>43476</v>
      </c>
      <c r="B162" s="10" t="s">
        <v>26</v>
      </c>
      <c r="C162">
        <f>'Index Pivots'!C162</f>
        <v>10834.75</v>
      </c>
      <c r="D162">
        <f>'Index Pivots'!D162</f>
        <v>10850.15</v>
      </c>
      <c r="E162">
        <f>'Index Pivots'!E162</f>
        <v>10739.4</v>
      </c>
      <c r="F162">
        <f>'Index Pivots'!F162</f>
        <v>10794.95</v>
      </c>
      <c r="G162">
        <f>'Index Pivots'!G162</f>
        <v>10628.766666666668</v>
      </c>
      <c r="H162">
        <f>'Index Pivots'!H162</f>
        <v>10684.083333333334</v>
      </c>
      <c r="I162">
        <f>'Index Pivots'!I162</f>
        <v>10739.516666666668</v>
      </c>
      <c r="J162">
        <f>'Index Pivots'!J162</f>
        <v>10794.833333333334</v>
      </c>
      <c r="K162">
        <f>'Index Pivots'!K162</f>
        <v>10850.266666666668</v>
      </c>
      <c r="L162">
        <f>'Index Pivots'!L162</f>
        <v>10905.583333333334</v>
      </c>
      <c r="M162" s="2">
        <f>'Index Pivots'!M162</f>
        <v>10961.016666666668</v>
      </c>
      <c r="N162" s="12">
        <f t="shared" si="186"/>
        <v>64.716666666667152</v>
      </c>
      <c r="O162" s="12">
        <f t="shared" si="187"/>
        <v>38.933333333332484</v>
      </c>
      <c r="P162" s="12">
        <f t="shared" si="188"/>
        <v>7.1666666666660603</v>
      </c>
      <c r="Q162" s="12">
        <f t="shared" si="189"/>
        <v>18.616666666668607</v>
      </c>
      <c r="R162" s="12">
        <f t="shared" si="190"/>
        <v>50.383333333335031</v>
      </c>
      <c r="S162" s="12">
        <f t="shared" si="191"/>
        <v>7.1666666666660603</v>
      </c>
      <c r="U162" t="str">
        <f t="shared" si="192"/>
        <v/>
      </c>
    </row>
    <row r="163" spans="1:21" x14ac:dyDescent="0.3">
      <c r="A163" s="40">
        <v>43479</v>
      </c>
      <c r="B163" s="10" t="s">
        <v>27</v>
      </c>
      <c r="C163">
        <f>'Index Pivots'!C163</f>
        <v>10807</v>
      </c>
      <c r="D163">
        <f>'Index Pivots'!D163</f>
        <v>10808</v>
      </c>
      <c r="E163">
        <f>'Index Pivots'!E163</f>
        <v>10692.35</v>
      </c>
      <c r="F163">
        <f>'Index Pivots'!F163</f>
        <v>10737.6</v>
      </c>
      <c r="G163">
        <f>'Index Pivots'!G163</f>
        <v>10568.316666666664</v>
      </c>
      <c r="H163">
        <f>'Index Pivots'!H163</f>
        <v>10630.333333333332</v>
      </c>
      <c r="I163">
        <f>'Index Pivots'!I163</f>
        <v>10683.966666666664</v>
      </c>
      <c r="J163">
        <f>'Index Pivots'!J163</f>
        <v>10745.983333333332</v>
      </c>
      <c r="K163">
        <f>'Index Pivots'!K163</f>
        <v>10799.616666666663</v>
      </c>
      <c r="L163">
        <f>'Index Pivots'!L163</f>
        <v>10861.633333333331</v>
      </c>
      <c r="M163" s="2">
        <f>'Index Pivots'!M163</f>
        <v>10915.266666666663</v>
      </c>
      <c r="N163" s="12">
        <f t="shared" ref="N163:N167" si="193">ABS(C163-H162)</f>
        <v>122.91666666666606</v>
      </c>
      <c r="O163" s="12">
        <f t="shared" ref="O163:O167" si="194">ABS(C163-I162)</f>
        <v>67.483333333331757</v>
      </c>
      <c r="P163" s="12">
        <f t="shared" ref="P163:P167" si="195">ABS(C163-J162)</f>
        <v>12.16666666666606</v>
      </c>
      <c r="Q163" s="12">
        <f t="shared" ref="Q163:Q167" si="196">ABS(C163-K162)</f>
        <v>43.266666666668243</v>
      </c>
      <c r="R163" s="12">
        <f t="shared" ref="R163:R167" si="197">ABS(C163-L162)</f>
        <v>98.58333333333394</v>
      </c>
      <c r="S163" s="12">
        <f t="shared" ref="S163:S167" si="198">MIN(N163:R163)</f>
        <v>12.16666666666606</v>
      </c>
      <c r="U163" t="str">
        <f t="shared" ref="U163:U177" si="199">IF(ABS(J163-J162)&lt;J163*0.0021,"Today-Tom Close","")</f>
        <v/>
      </c>
    </row>
    <row r="164" spans="1:21" x14ac:dyDescent="0.3">
      <c r="A164" s="40">
        <v>43480</v>
      </c>
      <c r="B164" s="10" t="s">
        <v>28</v>
      </c>
      <c r="C164">
        <f>'Index Pivots'!C164</f>
        <v>10777.55</v>
      </c>
      <c r="D164">
        <f>'Index Pivots'!D164</f>
        <v>10896.95</v>
      </c>
      <c r="E164">
        <f>'Index Pivots'!E164</f>
        <v>10777.55</v>
      </c>
      <c r="F164">
        <f>'Index Pivots'!F164</f>
        <v>10886.8</v>
      </c>
      <c r="G164">
        <f>'Index Pivots'!G164</f>
        <v>10691.183333333331</v>
      </c>
      <c r="H164">
        <f>'Index Pivots'!H164</f>
        <v>10734.366666666665</v>
      </c>
      <c r="I164">
        <f>'Index Pivots'!I164</f>
        <v>10810.583333333332</v>
      </c>
      <c r="J164">
        <f>'Index Pivots'!J164</f>
        <v>10853.766666666666</v>
      </c>
      <c r="K164">
        <f>'Index Pivots'!K164</f>
        <v>10929.983333333334</v>
      </c>
      <c r="L164">
        <f>'Index Pivots'!L164</f>
        <v>10973.166666666668</v>
      </c>
      <c r="M164" s="2">
        <f>'Index Pivots'!M164</f>
        <v>11049.383333333335</v>
      </c>
      <c r="N164" s="12">
        <f t="shared" si="193"/>
        <v>147.21666666666715</v>
      </c>
      <c r="O164" s="12">
        <f t="shared" si="194"/>
        <v>93.583333333335759</v>
      </c>
      <c r="P164" s="12">
        <f t="shared" si="195"/>
        <v>31.566666666667516</v>
      </c>
      <c r="Q164" s="12">
        <f t="shared" si="196"/>
        <v>22.066666666663878</v>
      </c>
      <c r="R164" s="12">
        <f t="shared" si="197"/>
        <v>84.083333333332121</v>
      </c>
      <c r="S164" s="12">
        <f t="shared" si="198"/>
        <v>22.066666666663878</v>
      </c>
      <c r="U164" t="str">
        <f t="shared" si="199"/>
        <v/>
      </c>
    </row>
    <row r="165" spans="1:21" x14ac:dyDescent="0.3">
      <c r="A165" s="40">
        <v>43481</v>
      </c>
      <c r="B165" s="10" t="s">
        <v>29</v>
      </c>
      <c r="C165">
        <f>'Index Pivots'!C165</f>
        <v>10899.65</v>
      </c>
      <c r="D165">
        <f>'Index Pivots'!D165</f>
        <v>10928.15</v>
      </c>
      <c r="E165">
        <f>'Index Pivots'!E165</f>
        <v>10876.9</v>
      </c>
      <c r="F165">
        <f>'Index Pivots'!F165</f>
        <v>10890.3</v>
      </c>
      <c r="G165">
        <f>'Index Pivots'!G165</f>
        <v>10817.499999999998</v>
      </c>
      <c r="H165">
        <f>'Index Pivots'!H165</f>
        <v>10847.199999999999</v>
      </c>
      <c r="I165">
        <f>'Index Pivots'!I165</f>
        <v>10868.749999999998</v>
      </c>
      <c r="J165">
        <f>'Index Pivots'!J165</f>
        <v>10898.449999999999</v>
      </c>
      <c r="K165">
        <f>'Index Pivots'!K165</f>
        <v>10919.999999999998</v>
      </c>
      <c r="L165">
        <f>'Index Pivots'!L165</f>
        <v>10949.699999999999</v>
      </c>
      <c r="M165" s="2">
        <f>'Index Pivots'!M165</f>
        <v>10971.249999999998</v>
      </c>
      <c r="N165" s="12">
        <f t="shared" si="193"/>
        <v>165.28333333333467</v>
      </c>
      <c r="O165" s="12">
        <f t="shared" si="194"/>
        <v>89.066666666667516</v>
      </c>
      <c r="P165" s="12">
        <f t="shared" si="195"/>
        <v>45.883333333333212</v>
      </c>
      <c r="Q165" s="12">
        <f t="shared" si="196"/>
        <v>30.33333333333394</v>
      </c>
      <c r="R165" s="12">
        <f t="shared" si="197"/>
        <v>73.516666666668243</v>
      </c>
      <c r="S165" s="12">
        <f t="shared" si="198"/>
        <v>30.33333333333394</v>
      </c>
      <c r="U165" t="str">
        <f t="shared" si="199"/>
        <v/>
      </c>
    </row>
    <row r="166" spans="1:21" x14ac:dyDescent="0.3">
      <c r="A166" s="40">
        <v>43482</v>
      </c>
      <c r="B166" s="10" t="s">
        <v>30</v>
      </c>
      <c r="C166">
        <f>'Index Pivots'!C166</f>
        <v>10920.85</v>
      </c>
      <c r="D166">
        <f>'Index Pivots'!D166</f>
        <v>10930.65</v>
      </c>
      <c r="E166">
        <f>'Index Pivots'!E166</f>
        <v>10844.65</v>
      </c>
      <c r="F166">
        <f>'Index Pivots'!F166</f>
        <v>10905.2</v>
      </c>
      <c r="G166">
        <f>'Index Pivots'!G166</f>
        <v>10770.35</v>
      </c>
      <c r="H166">
        <f>'Index Pivots'!H166</f>
        <v>10807.5</v>
      </c>
      <c r="I166">
        <f>'Index Pivots'!I166</f>
        <v>10856.35</v>
      </c>
      <c r="J166">
        <f>'Index Pivots'!J166</f>
        <v>10893.5</v>
      </c>
      <c r="K166">
        <f>'Index Pivots'!K166</f>
        <v>10942.35</v>
      </c>
      <c r="L166">
        <f>'Index Pivots'!L166</f>
        <v>10979.5</v>
      </c>
      <c r="M166" s="2">
        <f>'Index Pivots'!M166</f>
        <v>11028.35</v>
      </c>
      <c r="N166" s="12">
        <f t="shared" si="193"/>
        <v>73.650000000001455</v>
      </c>
      <c r="O166" s="12">
        <f t="shared" si="194"/>
        <v>52.100000000002183</v>
      </c>
      <c r="P166" s="12">
        <f t="shared" si="195"/>
        <v>22.400000000001455</v>
      </c>
      <c r="Q166" s="12">
        <f t="shared" si="196"/>
        <v>0.85000000000218279</v>
      </c>
      <c r="R166" s="12">
        <f t="shared" si="197"/>
        <v>28.849999999998545</v>
      </c>
      <c r="S166" s="12">
        <f t="shared" si="198"/>
        <v>0.85000000000218279</v>
      </c>
      <c r="U166" t="str">
        <f t="shared" si="199"/>
        <v>Today-Tom Close</v>
      </c>
    </row>
    <row r="167" spans="1:21" x14ac:dyDescent="0.3">
      <c r="A167" s="40">
        <v>43483</v>
      </c>
      <c r="B167" s="10" t="s">
        <v>26</v>
      </c>
      <c r="C167">
        <f>'Index Pivots'!C167</f>
        <v>10914.85</v>
      </c>
      <c r="D167">
        <f>'Index Pivots'!D167</f>
        <v>10928.2</v>
      </c>
      <c r="E167">
        <f>'Index Pivots'!E167</f>
        <v>10852.2</v>
      </c>
      <c r="F167">
        <f>'Index Pivots'!F167</f>
        <v>10906.95</v>
      </c>
      <c r="G167">
        <f>'Index Pivots'!G167</f>
        <v>10787.366666666669</v>
      </c>
      <c r="H167">
        <f>'Index Pivots'!H167</f>
        <v>10819.783333333335</v>
      </c>
      <c r="I167">
        <f>'Index Pivots'!I167</f>
        <v>10863.366666666669</v>
      </c>
      <c r="J167">
        <f>'Index Pivots'!J167</f>
        <v>10895.783333333335</v>
      </c>
      <c r="K167">
        <f>'Index Pivots'!K167</f>
        <v>10939.366666666669</v>
      </c>
      <c r="L167">
        <f>'Index Pivots'!L167</f>
        <v>10971.783333333335</v>
      </c>
      <c r="M167" s="2">
        <f>'Index Pivots'!M167</f>
        <v>11015.366666666669</v>
      </c>
      <c r="N167" s="12">
        <f t="shared" si="193"/>
        <v>107.35000000000036</v>
      </c>
      <c r="O167" s="12">
        <f t="shared" si="194"/>
        <v>58.5</v>
      </c>
      <c r="P167" s="12">
        <f t="shared" si="195"/>
        <v>21.350000000000364</v>
      </c>
      <c r="Q167" s="12">
        <f t="shared" si="196"/>
        <v>27.5</v>
      </c>
      <c r="R167" s="12">
        <f t="shared" si="197"/>
        <v>64.649999999999636</v>
      </c>
      <c r="S167" s="12">
        <f t="shared" si="198"/>
        <v>21.350000000000364</v>
      </c>
      <c r="U167" t="str">
        <f t="shared" si="199"/>
        <v>Today-Tom Close</v>
      </c>
    </row>
    <row r="168" spans="1:21" x14ac:dyDescent="0.3">
      <c r="A168" s="39">
        <v>43486</v>
      </c>
      <c r="B168" s="10" t="s">
        <v>27</v>
      </c>
      <c r="C168">
        <f>'Index Pivots'!C168</f>
        <v>10919.35</v>
      </c>
      <c r="D168">
        <f>'Index Pivots'!D168</f>
        <v>10987.45</v>
      </c>
      <c r="E168">
        <f>'Index Pivots'!E168</f>
        <v>10885.75</v>
      </c>
      <c r="F168">
        <f>'Index Pivots'!F168</f>
        <v>10961.85</v>
      </c>
      <c r="G168">
        <f>'Index Pivots'!G168</f>
        <v>10800.883333333335</v>
      </c>
      <c r="H168">
        <f>'Index Pivots'!H168</f>
        <v>10843.316666666668</v>
      </c>
      <c r="I168">
        <f>'Index Pivots'!I168</f>
        <v>10902.583333333336</v>
      </c>
      <c r="J168">
        <f>'Index Pivots'!J168</f>
        <v>10945.016666666668</v>
      </c>
      <c r="K168">
        <f>'Index Pivots'!K168</f>
        <v>11004.283333333336</v>
      </c>
      <c r="L168">
        <f>'Index Pivots'!L168</f>
        <v>11046.716666666669</v>
      </c>
      <c r="M168" s="2">
        <f>'Index Pivots'!M168</f>
        <v>11105.983333333337</v>
      </c>
      <c r="N168" s="12">
        <f t="shared" ref="N168:N172" si="200">ABS(C168-H167)</f>
        <v>99.566666666665697</v>
      </c>
      <c r="O168" s="12">
        <f t="shared" ref="O168:O172" si="201">ABS(C168-I167)</f>
        <v>55.983333333331757</v>
      </c>
      <c r="P168" s="12">
        <f t="shared" ref="P168:P172" si="202">ABS(C168-J167)</f>
        <v>23.566666666665697</v>
      </c>
      <c r="Q168" s="12">
        <f t="shared" ref="Q168:Q172" si="203">ABS(C168-K167)</f>
        <v>20.016666666668243</v>
      </c>
      <c r="R168" s="12">
        <f t="shared" ref="R168:R172" si="204">ABS(C168-L167)</f>
        <v>52.433333333334303</v>
      </c>
      <c r="S168" s="12">
        <f t="shared" ref="S168:S172" si="205">MIN(N168:R168)</f>
        <v>20.016666666668243</v>
      </c>
      <c r="U168" t="str">
        <f t="shared" si="199"/>
        <v/>
      </c>
    </row>
    <row r="169" spans="1:21" x14ac:dyDescent="0.3">
      <c r="A169" s="39">
        <v>43487</v>
      </c>
      <c r="B169" s="10" t="s">
        <v>28</v>
      </c>
      <c r="C169">
        <f>'Index CPR'!C169</f>
        <v>10949.8</v>
      </c>
      <c r="D169">
        <f>'Index CPR'!D169</f>
        <v>10949.8</v>
      </c>
      <c r="E169">
        <f>'Index CPR'!E169</f>
        <v>10864.15</v>
      </c>
      <c r="F169">
        <f>'Index CPR'!F169</f>
        <v>10922.75</v>
      </c>
      <c r="G169">
        <f>'Index Pivots'!G169</f>
        <v>10789.016666666665</v>
      </c>
      <c r="H169">
        <f>'Index Pivots'!H169</f>
        <v>10826.583333333332</v>
      </c>
      <c r="I169">
        <f>'Index Pivots'!I169</f>
        <v>10874.666666666664</v>
      </c>
      <c r="J169">
        <f>'Index Pivots'!J169</f>
        <v>10912.233333333332</v>
      </c>
      <c r="K169">
        <f>'Index Pivots'!K169</f>
        <v>10960.316666666664</v>
      </c>
      <c r="L169">
        <f>'Index Pivots'!L169</f>
        <v>10997.883333333331</v>
      </c>
      <c r="M169" s="2">
        <f>'Index Pivots'!M169</f>
        <v>11045.966666666664</v>
      </c>
      <c r="N169" s="12">
        <f t="shared" si="200"/>
        <v>106.48333333333176</v>
      </c>
      <c r="O169" s="12">
        <f t="shared" si="201"/>
        <v>47.216666666663514</v>
      </c>
      <c r="P169" s="12">
        <f t="shared" si="202"/>
        <v>4.7833333333310293</v>
      </c>
      <c r="Q169" s="12">
        <f t="shared" si="203"/>
        <v>54.483333333337214</v>
      </c>
      <c r="R169" s="12">
        <f t="shared" si="204"/>
        <v>96.916666666669698</v>
      </c>
      <c r="S169" s="12">
        <f t="shared" si="205"/>
        <v>4.7833333333310293</v>
      </c>
      <c r="U169" t="str">
        <f t="shared" si="199"/>
        <v/>
      </c>
    </row>
    <row r="170" spans="1:21" x14ac:dyDescent="0.3">
      <c r="A170" s="39">
        <v>43488</v>
      </c>
      <c r="B170" s="10" t="s">
        <v>29</v>
      </c>
      <c r="C170">
        <f>'Index Pivots'!C170</f>
        <v>10931.05</v>
      </c>
      <c r="D170">
        <f>'Index Pivots'!D170</f>
        <v>10944.8</v>
      </c>
      <c r="E170">
        <f>'Index Pivots'!E170</f>
        <v>10811.95</v>
      </c>
      <c r="F170">
        <f>'Index Pivots'!F170</f>
        <v>10831.5</v>
      </c>
      <c r="G170">
        <f>'Index Pivots'!G170</f>
        <v>10647.850000000002</v>
      </c>
      <c r="H170">
        <f>'Index Pivots'!H170</f>
        <v>10729.900000000001</v>
      </c>
      <c r="I170">
        <f>'Index Pivots'!I170</f>
        <v>10780.7</v>
      </c>
      <c r="J170">
        <f>'Index Pivots'!J170</f>
        <v>10862.75</v>
      </c>
      <c r="K170">
        <f>'Index Pivots'!K170</f>
        <v>10913.55</v>
      </c>
      <c r="L170">
        <f>'Index Pivots'!L170</f>
        <v>10995.599999999999</v>
      </c>
      <c r="M170" s="2">
        <f>'Index Pivots'!M170</f>
        <v>11046.399999999998</v>
      </c>
      <c r="N170" s="12">
        <f t="shared" si="200"/>
        <v>104.46666666666715</v>
      </c>
      <c r="O170" s="12">
        <f t="shared" si="201"/>
        <v>56.383333333335031</v>
      </c>
      <c r="P170" s="12">
        <f t="shared" si="202"/>
        <v>18.816666666667516</v>
      </c>
      <c r="Q170" s="12">
        <f t="shared" si="203"/>
        <v>29.266666666664605</v>
      </c>
      <c r="R170" s="12">
        <f t="shared" si="204"/>
        <v>66.833333333332121</v>
      </c>
      <c r="S170" s="12">
        <f t="shared" si="205"/>
        <v>18.816666666667516</v>
      </c>
      <c r="U170" t="str">
        <f t="shared" si="199"/>
        <v/>
      </c>
    </row>
    <row r="171" spans="1:21" x14ac:dyDescent="0.3">
      <c r="A171" s="39">
        <v>43489</v>
      </c>
      <c r="B171" s="10" t="s">
        <v>30</v>
      </c>
      <c r="C171">
        <f>'Index Pivots'!C171</f>
        <v>10844.05</v>
      </c>
      <c r="D171">
        <f>'Index Pivots'!D171</f>
        <v>10866.6</v>
      </c>
      <c r="E171">
        <f>'Index Pivots'!E171</f>
        <v>10798.65</v>
      </c>
      <c r="F171">
        <f>'Index Pivots'!F171</f>
        <v>10849.8</v>
      </c>
      <c r="G171">
        <f>'Index Pivots'!G171</f>
        <v>10742.15</v>
      </c>
      <c r="H171">
        <f>'Index Pivots'!H171</f>
        <v>10770.4</v>
      </c>
      <c r="I171">
        <f>'Index Pivots'!I171</f>
        <v>10810.1</v>
      </c>
      <c r="J171">
        <f>'Index Pivots'!J171</f>
        <v>10838.35</v>
      </c>
      <c r="K171">
        <f>'Index Pivots'!K171</f>
        <v>10878.050000000001</v>
      </c>
      <c r="L171">
        <f>'Index Pivots'!L171</f>
        <v>10906.300000000001</v>
      </c>
      <c r="M171" s="2">
        <f>'Index Pivots'!M171</f>
        <v>10946.000000000002</v>
      </c>
      <c r="N171" s="12">
        <f t="shared" si="200"/>
        <v>114.14999999999782</v>
      </c>
      <c r="O171" s="12">
        <f t="shared" si="201"/>
        <v>63.349999999998545</v>
      </c>
      <c r="P171" s="12">
        <f t="shared" si="202"/>
        <v>18.700000000000728</v>
      </c>
      <c r="Q171" s="12">
        <f t="shared" si="203"/>
        <v>69.5</v>
      </c>
      <c r="R171" s="12">
        <f t="shared" si="204"/>
        <v>151.54999999999927</v>
      </c>
      <c r="S171" s="12">
        <f t="shared" si="205"/>
        <v>18.700000000000728</v>
      </c>
      <c r="U171" t="str">
        <f t="shared" si="199"/>
        <v/>
      </c>
    </row>
    <row r="172" spans="1:21" x14ac:dyDescent="0.3">
      <c r="A172" s="39">
        <v>43490</v>
      </c>
      <c r="B172" s="10" t="s">
        <v>26</v>
      </c>
      <c r="C172">
        <f>'Index Pivots'!C172</f>
        <v>10859.75</v>
      </c>
      <c r="D172">
        <f>'Index Pivots'!D172</f>
        <v>10931.7</v>
      </c>
      <c r="E172">
        <f>'Index Pivots'!E172</f>
        <v>10756.45</v>
      </c>
      <c r="F172">
        <f>'Index Pivots'!F172</f>
        <v>10780.55</v>
      </c>
      <c r="G172">
        <f>'Index Pivots'!G172</f>
        <v>10538.849999999999</v>
      </c>
      <c r="H172">
        <f>'Index Pivots'!H172</f>
        <v>10647.65</v>
      </c>
      <c r="I172">
        <f>'Index Pivots'!I172</f>
        <v>10714.099999999999</v>
      </c>
      <c r="J172">
        <f>'Index Pivots'!J172</f>
        <v>10822.9</v>
      </c>
      <c r="K172">
        <f>'Index Pivots'!K172</f>
        <v>10889.349999999999</v>
      </c>
      <c r="L172">
        <f>'Index Pivots'!L172</f>
        <v>10998.15</v>
      </c>
      <c r="M172" s="2">
        <f>'Index Pivots'!M172</f>
        <v>11064.599999999999</v>
      </c>
      <c r="N172" s="12">
        <f t="shared" si="200"/>
        <v>89.350000000000364</v>
      </c>
      <c r="O172" s="12">
        <f t="shared" si="201"/>
        <v>49.649999999999636</v>
      </c>
      <c r="P172" s="12">
        <f t="shared" si="202"/>
        <v>21.399999999999636</v>
      </c>
      <c r="Q172" s="12">
        <f t="shared" si="203"/>
        <v>18.300000000001091</v>
      </c>
      <c r="R172" s="12">
        <f t="shared" si="204"/>
        <v>46.550000000001091</v>
      </c>
      <c r="S172" s="12">
        <f t="shared" si="205"/>
        <v>18.300000000001091</v>
      </c>
      <c r="U172" t="str">
        <f t="shared" si="199"/>
        <v>Today-Tom Close</v>
      </c>
    </row>
    <row r="173" spans="1:21" x14ac:dyDescent="0.3">
      <c r="A173" s="39">
        <v>43493</v>
      </c>
      <c r="B173" s="10" t="s">
        <v>27</v>
      </c>
      <c r="C173">
        <f>'Index Pivots'!C173</f>
        <v>10792.45</v>
      </c>
      <c r="D173">
        <f>'Index Pivots'!D173</f>
        <v>10804.45</v>
      </c>
      <c r="E173">
        <f>'Index Pivots'!E173</f>
        <v>10630.95</v>
      </c>
      <c r="F173">
        <f>'Index Pivots'!F173</f>
        <v>10661.55</v>
      </c>
      <c r="G173">
        <f>'Index Pivots'!G173</f>
        <v>10420.016666666666</v>
      </c>
      <c r="H173">
        <f>'Index Pivots'!H173</f>
        <v>10525.483333333334</v>
      </c>
      <c r="I173">
        <f>'Index Pivots'!I173</f>
        <v>10593.516666666666</v>
      </c>
      <c r="J173">
        <f>'Index Pivots'!J173</f>
        <v>10698.983333333334</v>
      </c>
      <c r="K173">
        <f>'Index Pivots'!K173</f>
        <v>10767.016666666666</v>
      </c>
      <c r="L173">
        <f>'Index Pivots'!L173</f>
        <v>10872.483333333334</v>
      </c>
      <c r="M173" s="2">
        <f>'Index Pivots'!M173</f>
        <v>10940.516666666666</v>
      </c>
      <c r="N173" s="12">
        <f t="shared" ref="N173:N177" si="206">ABS(C173-H172)</f>
        <v>144.80000000000109</v>
      </c>
      <c r="O173" s="12">
        <f t="shared" ref="O173:O177" si="207">ABS(C173-I172)</f>
        <v>78.350000000002183</v>
      </c>
      <c r="P173" s="12">
        <f t="shared" ref="P173:P177" si="208">ABS(C173-J172)</f>
        <v>30.449999999998909</v>
      </c>
      <c r="Q173" s="12">
        <f t="shared" ref="Q173:Q177" si="209">ABS(C173-K172)</f>
        <v>96.899999999997817</v>
      </c>
      <c r="R173" s="12">
        <f t="shared" ref="R173:R177" si="210">ABS(C173-L172)</f>
        <v>205.69999999999891</v>
      </c>
      <c r="S173" s="12">
        <f t="shared" ref="S173:S177" si="211">MIN(N173:R173)</f>
        <v>30.449999999998909</v>
      </c>
      <c r="U173" t="str">
        <f t="shared" si="199"/>
        <v/>
      </c>
    </row>
    <row r="174" spans="1:21" x14ac:dyDescent="0.3">
      <c r="A174" s="39">
        <v>43494</v>
      </c>
      <c r="B174" s="10" t="s">
        <v>28</v>
      </c>
      <c r="C174">
        <f>'Index Pivots'!C174</f>
        <v>10653.7</v>
      </c>
      <c r="D174">
        <f>'Index Pivots'!D174</f>
        <v>10690.35</v>
      </c>
      <c r="E174">
        <f>'Index Pivots'!E174</f>
        <v>10583.65</v>
      </c>
      <c r="F174">
        <f>'Index Pivots'!F174</f>
        <v>10652.2</v>
      </c>
      <c r="G174">
        <f>'Index Pivots'!G174</f>
        <v>10487.083333333334</v>
      </c>
      <c r="H174">
        <f>'Index Pivots'!H174</f>
        <v>10535.366666666667</v>
      </c>
      <c r="I174">
        <f>'Index Pivots'!I174</f>
        <v>10593.783333333335</v>
      </c>
      <c r="J174">
        <f>'Index Pivots'!J174</f>
        <v>10642.066666666668</v>
      </c>
      <c r="K174">
        <f>'Index Pivots'!K174</f>
        <v>10700.483333333335</v>
      </c>
      <c r="L174">
        <f>'Index Pivots'!L174</f>
        <v>10748.766666666668</v>
      </c>
      <c r="M174" s="2">
        <f>'Index Pivots'!M174</f>
        <v>10807.183333333336</v>
      </c>
      <c r="N174" s="12">
        <f t="shared" si="206"/>
        <v>128.21666666666715</v>
      </c>
      <c r="O174" s="12">
        <f t="shared" si="207"/>
        <v>60.183333333334303</v>
      </c>
      <c r="P174" s="12">
        <f t="shared" si="208"/>
        <v>45.283333333332848</v>
      </c>
      <c r="Q174" s="12">
        <f t="shared" si="209"/>
        <v>113.3166666666657</v>
      </c>
      <c r="R174" s="12">
        <f t="shared" si="210"/>
        <v>218.78333333333285</v>
      </c>
      <c r="S174" s="12">
        <f t="shared" si="211"/>
        <v>45.283333333332848</v>
      </c>
      <c r="U174" t="str">
        <f t="shared" si="199"/>
        <v/>
      </c>
    </row>
    <row r="175" spans="1:21" x14ac:dyDescent="0.3">
      <c r="A175" s="39">
        <v>43495</v>
      </c>
      <c r="B175" s="10" t="s">
        <v>29</v>
      </c>
      <c r="C175">
        <f>'Index Pivots'!C175</f>
        <v>10702.25</v>
      </c>
      <c r="D175">
        <f>'Index Pivots'!D175</f>
        <v>10710.2</v>
      </c>
      <c r="E175">
        <f>'Index Pivots'!E175</f>
        <v>10612.85</v>
      </c>
      <c r="F175">
        <f>'Index Pivots'!F175</f>
        <v>10651.8</v>
      </c>
      <c r="G175">
        <f>'Index Pivots'!G175</f>
        <v>10509.016666666668</v>
      </c>
      <c r="H175">
        <f>'Index Pivots'!H175</f>
        <v>10560.933333333334</v>
      </c>
      <c r="I175">
        <f>'Index Pivots'!I175</f>
        <v>10606.366666666669</v>
      </c>
      <c r="J175">
        <f>'Index Pivots'!J175</f>
        <v>10658.283333333335</v>
      </c>
      <c r="K175">
        <f>'Index Pivots'!K175</f>
        <v>10703.716666666669</v>
      </c>
      <c r="L175">
        <f>'Index Pivots'!L175</f>
        <v>10755.633333333335</v>
      </c>
      <c r="M175" s="2">
        <f>'Index Pivots'!M175</f>
        <v>10801.066666666669</v>
      </c>
      <c r="N175" s="12">
        <f t="shared" si="206"/>
        <v>166.88333333333321</v>
      </c>
      <c r="O175" s="12">
        <f t="shared" si="207"/>
        <v>108.46666666666533</v>
      </c>
      <c r="P175" s="12">
        <f t="shared" si="208"/>
        <v>60.183333333332484</v>
      </c>
      <c r="Q175" s="12">
        <f t="shared" si="209"/>
        <v>1.7666666666646051</v>
      </c>
      <c r="R175" s="12">
        <f t="shared" si="210"/>
        <v>46.516666666668243</v>
      </c>
      <c r="S175" s="12">
        <f t="shared" si="211"/>
        <v>1.7666666666646051</v>
      </c>
      <c r="U175" t="str">
        <f t="shared" si="199"/>
        <v>Today-Tom Close</v>
      </c>
    </row>
    <row r="176" spans="1:21" x14ac:dyDescent="0.3">
      <c r="A176" s="39">
        <v>43496</v>
      </c>
      <c r="B176" s="10" t="s">
        <v>30</v>
      </c>
      <c r="C176">
        <f>'Index Pivots'!C176</f>
        <v>10690.55</v>
      </c>
      <c r="D176">
        <f>'Index Pivots'!D176</f>
        <v>10838.05</v>
      </c>
      <c r="E176">
        <f>'Index Pivots'!E176</f>
        <v>10678.55</v>
      </c>
      <c r="F176">
        <f>'Index Pivots'!F176</f>
        <v>10830.95</v>
      </c>
      <c r="G176">
        <f>'Index Pivots'!G176</f>
        <v>10567.483333333334</v>
      </c>
      <c r="H176">
        <f>'Index Pivots'!H176</f>
        <v>10623.016666666666</v>
      </c>
      <c r="I176">
        <f>'Index Pivots'!I176</f>
        <v>10726.983333333334</v>
      </c>
      <c r="J176">
        <f>'Index Pivots'!J176</f>
        <v>10782.516666666666</v>
      </c>
      <c r="K176">
        <f>'Index Pivots'!K176</f>
        <v>10886.483333333334</v>
      </c>
      <c r="L176">
        <f>'Index Pivots'!L176</f>
        <v>10942.016666666666</v>
      </c>
      <c r="M176" s="2">
        <f>'Index Pivots'!M176</f>
        <v>11045.983333333334</v>
      </c>
      <c r="N176" s="12">
        <f t="shared" si="206"/>
        <v>129.61666666666497</v>
      </c>
      <c r="O176" s="12">
        <f t="shared" si="207"/>
        <v>84.183333333330665</v>
      </c>
      <c r="P176" s="12">
        <f t="shared" si="208"/>
        <v>32.266666666664605</v>
      </c>
      <c r="Q176" s="12">
        <f t="shared" si="209"/>
        <v>13.166666666669698</v>
      </c>
      <c r="R176" s="12">
        <f t="shared" si="210"/>
        <v>65.083333333335759</v>
      </c>
      <c r="S176" s="12">
        <f t="shared" si="211"/>
        <v>13.166666666669698</v>
      </c>
      <c r="U176" t="str">
        <f t="shared" si="199"/>
        <v/>
      </c>
    </row>
    <row r="177" spans="1:21" x14ac:dyDescent="0.3">
      <c r="A177" s="39">
        <v>43497</v>
      </c>
      <c r="B177" s="10" t="s">
        <v>26</v>
      </c>
      <c r="C177">
        <f>'Index Pivots'!C177</f>
        <v>10851.35</v>
      </c>
      <c r="D177">
        <f>'Index Pivots'!D177</f>
        <v>10983.45</v>
      </c>
      <c r="E177">
        <f>'Index Pivots'!E177</f>
        <v>10813.45</v>
      </c>
      <c r="F177">
        <f>'Index Pivots'!F177</f>
        <v>10893.65</v>
      </c>
      <c r="G177">
        <f>'Index Pivots'!G177</f>
        <v>10640.25</v>
      </c>
      <c r="H177">
        <f>'Index Pivots'!H177</f>
        <v>10726.85</v>
      </c>
      <c r="I177">
        <f>'Index Pivots'!I177</f>
        <v>10810.25</v>
      </c>
      <c r="J177">
        <f>'Index Pivots'!J177</f>
        <v>10896.85</v>
      </c>
      <c r="K177">
        <f>'Index Pivots'!K177</f>
        <v>10980.25</v>
      </c>
      <c r="L177">
        <f>'Index Pivots'!L177</f>
        <v>11066.85</v>
      </c>
      <c r="M177" s="2">
        <f>'Index Pivots'!M177</f>
        <v>11150.25</v>
      </c>
      <c r="N177" s="12">
        <f t="shared" si="206"/>
        <v>228.33333333333394</v>
      </c>
      <c r="O177" s="12">
        <f t="shared" si="207"/>
        <v>124.36666666666679</v>
      </c>
      <c r="P177" s="12">
        <f t="shared" si="208"/>
        <v>68.83333333333394</v>
      </c>
      <c r="Q177" s="12">
        <f t="shared" si="209"/>
        <v>35.133333333333212</v>
      </c>
      <c r="R177" s="12">
        <f t="shared" si="210"/>
        <v>90.66666666666606</v>
      </c>
      <c r="S177" s="12">
        <f t="shared" si="211"/>
        <v>35.133333333333212</v>
      </c>
      <c r="U177" t="str">
        <f t="shared" si="199"/>
        <v/>
      </c>
    </row>
    <row r="178" spans="1:21" x14ac:dyDescent="0.3">
      <c r="A178" s="39">
        <v>43500</v>
      </c>
      <c r="B178" s="10" t="s">
        <v>27</v>
      </c>
      <c r="C178">
        <f>'Index Pivots'!C178</f>
        <v>10876.75</v>
      </c>
      <c r="D178">
        <f>'Index Pivots'!D178</f>
        <v>10927.9</v>
      </c>
      <c r="E178">
        <f>'Index Pivots'!E178</f>
        <v>10814.15</v>
      </c>
      <c r="F178">
        <f>'Index Pivots'!F178</f>
        <v>10912.25</v>
      </c>
      <c r="G178">
        <f>'Index Pivots'!G178</f>
        <v>10727.883333333333</v>
      </c>
      <c r="H178">
        <f>'Index Pivots'!H178</f>
        <v>10771.016666666666</v>
      </c>
      <c r="I178">
        <f>'Index Pivots'!I178</f>
        <v>10841.633333333333</v>
      </c>
      <c r="J178">
        <f>'Index Pivots'!J178</f>
        <v>10884.766666666666</v>
      </c>
      <c r="K178">
        <f>'Index Pivots'!K178</f>
        <v>10955.383333333333</v>
      </c>
      <c r="L178">
        <f>'Index Pivots'!L178</f>
        <v>10998.516666666666</v>
      </c>
      <c r="M178" s="2">
        <f>'Index Pivots'!M178</f>
        <v>11069.133333333333</v>
      </c>
      <c r="N178" s="12">
        <f t="shared" ref="N178:N182" si="212">ABS(C178-H177)</f>
        <v>149.89999999999964</v>
      </c>
      <c r="O178" s="12">
        <f t="shared" ref="O178:O182" si="213">ABS(C178-I177)</f>
        <v>66.5</v>
      </c>
      <c r="P178" s="12">
        <f t="shared" ref="P178:P182" si="214">ABS(C178-J177)</f>
        <v>20.100000000000364</v>
      </c>
      <c r="Q178" s="12">
        <f t="shared" ref="Q178:Q182" si="215">ABS(C178-K177)</f>
        <v>103.5</v>
      </c>
      <c r="R178" s="12">
        <f t="shared" ref="R178:R182" si="216">ABS(C178-L177)</f>
        <v>190.10000000000036</v>
      </c>
      <c r="S178" s="12">
        <f t="shared" ref="S178:S182" si="217">MIN(N178:R178)</f>
        <v>20.100000000000364</v>
      </c>
      <c r="U178" t="str">
        <f t="shared" ref="U178:U182" si="218">IF(ABS(J178-J177)&lt;J178*0.0021,"Today-Tom Close","")</f>
        <v>Today-Tom Close</v>
      </c>
    </row>
    <row r="179" spans="1:21" x14ac:dyDescent="0.3">
      <c r="A179" s="39">
        <v>43501</v>
      </c>
      <c r="B179" s="10" t="s">
        <v>28</v>
      </c>
      <c r="C179">
        <f>'Index Pivots'!C179</f>
        <v>10908.65</v>
      </c>
      <c r="D179">
        <f>'Index Pivots'!D179</f>
        <v>10956.7</v>
      </c>
      <c r="E179">
        <f>'Index Pivots'!E179</f>
        <v>10886.7</v>
      </c>
      <c r="F179">
        <f>'Index Pivots'!F179</f>
        <v>10934.35</v>
      </c>
      <c r="G179">
        <f>'Index Pivots'!G179</f>
        <v>10825.133333333331</v>
      </c>
      <c r="H179">
        <f>'Index Pivots'!H179</f>
        <v>10855.916666666666</v>
      </c>
      <c r="I179">
        <f>'Index Pivots'!I179</f>
        <v>10895.133333333331</v>
      </c>
      <c r="J179">
        <f>'Index Pivots'!J179</f>
        <v>10925.916666666666</v>
      </c>
      <c r="K179">
        <f>'Index Pivots'!K179</f>
        <v>10965.133333333331</v>
      </c>
      <c r="L179">
        <f>'Index Pivots'!L179</f>
        <v>10995.916666666666</v>
      </c>
      <c r="M179" s="2">
        <f>'Index Pivots'!M179</f>
        <v>11035.133333333331</v>
      </c>
      <c r="N179" s="12">
        <f t="shared" si="212"/>
        <v>137.63333333333321</v>
      </c>
      <c r="O179" s="12">
        <f t="shared" si="213"/>
        <v>67.016666666666424</v>
      </c>
      <c r="P179" s="12">
        <f t="shared" si="214"/>
        <v>23.883333333333212</v>
      </c>
      <c r="Q179" s="12">
        <f t="shared" si="215"/>
        <v>46.733333333333576</v>
      </c>
      <c r="R179" s="12">
        <f t="shared" si="216"/>
        <v>89.866666666666788</v>
      </c>
      <c r="S179" s="12">
        <f t="shared" si="217"/>
        <v>23.883333333333212</v>
      </c>
      <c r="U179" t="str">
        <f t="shared" si="218"/>
        <v/>
      </c>
    </row>
    <row r="180" spans="1:21" x14ac:dyDescent="0.3">
      <c r="A180" s="39">
        <v>43502</v>
      </c>
      <c r="B180" s="10" t="s">
        <v>29</v>
      </c>
      <c r="C180">
        <f>'Index Pivots'!C180</f>
        <v>10965.1</v>
      </c>
      <c r="D180">
        <f>'Index Pivots'!D180</f>
        <v>11072.6</v>
      </c>
      <c r="E180">
        <f>'Index Pivots'!E180</f>
        <v>10962.7</v>
      </c>
      <c r="F180">
        <f>'Index Pivots'!F180</f>
        <v>11062.45</v>
      </c>
      <c r="G180">
        <f>'Index Pivots'!G180</f>
        <v>10882.666666666668</v>
      </c>
      <c r="H180">
        <f>'Index Pivots'!H180</f>
        <v>10922.683333333334</v>
      </c>
      <c r="I180">
        <f>'Index Pivots'!I180</f>
        <v>10992.566666666668</v>
      </c>
      <c r="J180">
        <f>'Index Pivots'!J180</f>
        <v>11032.583333333334</v>
      </c>
      <c r="K180">
        <f>'Index Pivots'!K180</f>
        <v>11102.466666666667</v>
      </c>
      <c r="L180">
        <f>'Index Pivots'!L180</f>
        <v>11142.483333333334</v>
      </c>
      <c r="M180" s="2">
        <f>'Index Pivots'!M180</f>
        <v>11212.366666666667</v>
      </c>
      <c r="N180" s="12">
        <f t="shared" si="212"/>
        <v>109.1833333333343</v>
      </c>
      <c r="O180" s="12">
        <f t="shared" si="213"/>
        <v>69.966666666668971</v>
      </c>
      <c r="P180" s="12">
        <f t="shared" si="214"/>
        <v>39.183333333334303</v>
      </c>
      <c r="Q180" s="12">
        <f t="shared" si="215"/>
        <v>3.333333333102928E-2</v>
      </c>
      <c r="R180" s="12">
        <f t="shared" si="216"/>
        <v>30.816666666665697</v>
      </c>
      <c r="S180" s="12">
        <f t="shared" si="217"/>
        <v>3.333333333102928E-2</v>
      </c>
      <c r="U180" t="str">
        <f t="shared" si="218"/>
        <v/>
      </c>
    </row>
    <row r="181" spans="1:21" x14ac:dyDescent="0.3">
      <c r="A181" s="39">
        <v>43503</v>
      </c>
      <c r="B181" s="10" t="s">
        <v>30</v>
      </c>
      <c r="C181">
        <f>'Index Pivots'!C181</f>
        <v>11070.45</v>
      </c>
      <c r="D181">
        <f>'Index Pivots'!D181</f>
        <v>11118.1</v>
      </c>
      <c r="E181">
        <f>'Index Pivots'!E181</f>
        <v>11043.6</v>
      </c>
      <c r="F181">
        <f>'Index Pivots'!F181</f>
        <v>11069.4</v>
      </c>
      <c r="G181">
        <f>'Index Pivots'!G181</f>
        <v>10961.466666666665</v>
      </c>
      <c r="H181">
        <f>'Index Pivots'!H181</f>
        <v>11002.533333333333</v>
      </c>
      <c r="I181">
        <f>'Index Pivots'!I181</f>
        <v>11035.966666666665</v>
      </c>
      <c r="J181">
        <f>'Index Pivots'!J181</f>
        <v>11077.033333333333</v>
      </c>
      <c r="K181">
        <f>'Index Pivots'!K181</f>
        <v>11110.466666666665</v>
      </c>
      <c r="L181">
        <f>'Index Pivots'!L181</f>
        <v>11151.533333333333</v>
      </c>
      <c r="M181" s="2">
        <f>'Index Pivots'!M181</f>
        <v>11184.966666666665</v>
      </c>
      <c r="N181" s="12">
        <f t="shared" si="212"/>
        <v>147.76666666666642</v>
      </c>
      <c r="O181" s="12">
        <f t="shared" si="213"/>
        <v>77.883333333333212</v>
      </c>
      <c r="P181" s="12">
        <f t="shared" si="214"/>
        <v>37.866666666666788</v>
      </c>
      <c r="Q181" s="12">
        <f t="shared" si="215"/>
        <v>32.016666666666424</v>
      </c>
      <c r="R181" s="12">
        <f t="shared" si="216"/>
        <v>72.033333333332848</v>
      </c>
      <c r="S181" s="12">
        <f t="shared" si="217"/>
        <v>32.016666666666424</v>
      </c>
      <c r="U181" t="str">
        <f t="shared" si="218"/>
        <v/>
      </c>
    </row>
    <row r="182" spans="1:21" x14ac:dyDescent="0.3">
      <c r="A182" s="39">
        <v>43504</v>
      </c>
      <c r="B182" s="10" t="s">
        <v>26</v>
      </c>
      <c r="C182">
        <f>'Index Pivots'!C182</f>
        <v>11023.5</v>
      </c>
      <c r="D182">
        <f>'Index Pivots'!D182</f>
        <v>11041.2</v>
      </c>
      <c r="E182">
        <f>'Index Pivots'!E182</f>
        <v>10925.45</v>
      </c>
      <c r="F182">
        <f>'Index Pivots'!F182</f>
        <v>10943.6</v>
      </c>
      <c r="G182">
        <f>'Index Pivots'!G182</f>
        <v>10783.216666666667</v>
      </c>
      <c r="H182">
        <f>'Index Pivots'!H182</f>
        <v>10854.333333333334</v>
      </c>
      <c r="I182">
        <f>'Index Pivots'!I182</f>
        <v>10898.966666666667</v>
      </c>
      <c r="J182">
        <f>'Index Pivots'!J182</f>
        <v>10970.083333333334</v>
      </c>
      <c r="K182">
        <f>'Index Pivots'!K182</f>
        <v>11014.716666666667</v>
      </c>
      <c r="L182">
        <f>'Index Pivots'!L182</f>
        <v>11085.833333333334</v>
      </c>
      <c r="M182" s="2">
        <f>'Index Pivots'!M182</f>
        <v>11130.466666666667</v>
      </c>
      <c r="N182" s="12">
        <f t="shared" si="212"/>
        <v>20.966666666667152</v>
      </c>
      <c r="O182" s="12">
        <f t="shared" si="213"/>
        <v>12.466666666665333</v>
      </c>
      <c r="P182" s="12">
        <f t="shared" si="214"/>
        <v>53.533333333332848</v>
      </c>
      <c r="Q182" s="12">
        <f t="shared" si="215"/>
        <v>86.966666666665333</v>
      </c>
      <c r="R182" s="12">
        <f t="shared" si="216"/>
        <v>128.03333333333285</v>
      </c>
      <c r="S182" s="12">
        <f t="shared" si="217"/>
        <v>12.466666666665333</v>
      </c>
      <c r="U182" t="str">
        <f t="shared" si="218"/>
        <v/>
      </c>
    </row>
    <row r="183" spans="1:21" x14ac:dyDescent="0.3">
      <c r="A183" s="39">
        <v>43507</v>
      </c>
      <c r="B183" s="10" t="s">
        <v>27</v>
      </c>
      <c r="C183">
        <f>'Index Pivots'!C183</f>
        <v>10930.9</v>
      </c>
      <c r="D183">
        <f>'Index Pivots'!D183</f>
        <v>10930.9</v>
      </c>
      <c r="E183">
        <f>'Index Pivots'!E183</f>
        <v>10857.1</v>
      </c>
      <c r="F183">
        <f>'Index Pivots'!F183</f>
        <v>10888.8</v>
      </c>
      <c r="G183">
        <f>'Index Pivots'!G183</f>
        <v>10779.833333333334</v>
      </c>
      <c r="H183">
        <f>'Index Pivots'!H183</f>
        <v>10818.466666666667</v>
      </c>
      <c r="I183">
        <f>'Index Pivots'!I183</f>
        <v>10853.633333333333</v>
      </c>
      <c r="J183">
        <f>'Index Pivots'!J183</f>
        <v>10892.266666666666</v>
      </c>
      <c r="K183">
        <f>'Index Pivots'!K183</f>
        <v>10927.433333333332</v>
      </c>
      <c r="L183">
        <f>'Index Pivots'!L183</f>
        <v>10966.066666666666</v>
      </c>
      <c r="M183" s="2">
        <f>'Index Pivots'!M183</f>
        <v>11001.233333333332</v>
      </c>
      <c r="N183" s="12">
        <f t="shared" ref="N183:N187" si="219">ABS(C183-H182)</f>
        <v>76.566666666665697</v>
      </c>
      <c r="O183" s="12">
        <f t="shared" ref="O183:O187" si="220">ABS(C183-I182)</f>
        <v>31.933333333332484</v>
      </c>
      <c r="P183" s="12">
        <f t="shared" ref="P183:P187" si="221">ABS(C183-J182)</f>
        <v>39.183333333334303</v>
      </c>
      <c r="Q183" s="12">
        <f t="shared" ref="Q183:Q187" si="222">ABS(C183-K182)</f>
        <v>83.816666666667516</v>
      </c>
      <c r="R183" s="12">
        <f t="shared" ref="R183:R187" si="223">ABS(C183-L182)</f>
        <v>154.9333333333343</v>
      </c>
      <c r="S183" s="12">
        <f t="shared" ref="S183:S187" si="224">MIN(N183:R183)</f>
        <v>31.933333333332484</v>
      </c>
      <c r="U183" t="str">
        <f t="shared" ref="U183:U187" si="225">IF(ABS(J183-J182)&lt;J183*0.0021,"Today-Tom Close","")</f>
        <v/>
      </c>
    </row>
    <row r="184" spans="1:21" x14ac:dyDescent="0.3">
      <c r="A184" s="39">
        <v>43508</v>
      </c>
      <c r="B184" s="10" t="s">
        <v>28</v>
      </c>
      <c r="C184">
        <f>'Index Pivots'!C184</f>
        <v>10879.7</v>
      </c>
      <c r="D184">
        <f>'Index Pivots'!D184</f>
        <v>10910.9</v>
      </c>
      <c r="E184">
        <f>'Index Pivots'!E184</f>
        <v>10823.8</v>
      </c>
      <c r="F184">
        <f>'Index Pivots'!F184</f>
        <v>10831.4</v>
      </c>
      <c r="G184">
        <f>'Index Pivots'!G184</f>
        <v>10712.733333333334</v>
      </c>
      <c r="H184">
        <f>'Index Pivots'!H184</f>
        <v>10768.266666666666</v>
      </c>
      <c r="I184">
        <f>'Index Pivots'!I184</f>
        <v>10799.833333333334</v>
      </c>
      <c r="J184">
        <f>'Index Pivots'!J184</f>
        <v>10855.366666666667</v>
      </c>
      <c r="K184">
        <f>'Index Pivots'!K184</f>
        <v>10886.933333333334</v>
      </c>
      <c r="L184">
        <f>'Index Pivots'!L184</f>
        <v>10942.466666666667</v>
      </c>
      <c r="M184" s="2">
        <f>'Index Pivots'!M184</f>
        <v>10974.033333333335</v>
      </c>
      <c r="N184" s="12">
        <f t="shared" si="219"/>
        <v>61.233333333333576</v>
      </c>
      <c r="O184" s="12">
        <f t="shared" si="220"/>
        <v>26.066666666667516</v>
      </c>
      <c r="P184" s="12">
        <f t="shared" si="221"/>
        <v>12.566666666665697</v>
      </c>
      <c r="Q184" s="12">
        <f t="shared" si="222"/>
        <v>47.733333333331757</v>
      </c>
      <c r="R184" s="12">
        <f t="shared" si="223"/>
        <v>86.366666666664969</v>
      </c>
      <c r="S184" s="12">
        <f t="shared" si="224"/>
        <v>12.566666666665697</v>
      </c>
      <c r="U184" t="str">
        <f t="shared" si="225"/>
        <v/>
      </c>
    </row>
    <row r="185" spans="1:21" x14ac:dyDescent="0.3">
      <c r="A185" s="39">
        <v>43509</v>
      </c>
      <c r="B185" s="10" t="s">
        <v>29</v>
      </c>
      <c r="C185">
        <f>'Index Pivots'!C185</f>
        <v>10870.55</v>
      </c>
      <c r="D185">
        <f>'Index Pivots'!D185</f>
        <v>10891.65</v>
      </c>
      <c r="E185">
        <f>'Index Pivots'!E185</f>
        <v>10772.1</v>
      </c>
      <c r="F185">
        <f>'Index Pivots'!F185</f>
        <v>10793.65</v>
      </c>
      <c r="G185">
        <f>'Index Pivots'!G185</f>
        <v>10627.066666666668</v>
      </c>
      <c r="H185">
        <f>'Index Pivots'!H185</f>
        <v>10699.583333333334</v>
      </c>
      <c r="I185">
        <f>'Index Pivots'!I185</f>
        <v>10746.616666666667</v>
      </c>
      <c r="J185">
        <f>'Index Pivots'!J185</f>
        <v>10819.133333333333</v>
      </c>
      <c r="K185">
        <f>'Index Pivots'!K185</f>
        <v>10866.166666666666</v>
      </c>
      <c r="L185">
        <f>'Index Pivots'!L185</f>
        <v>10938.683333333332</v>
      </c>
      <c r="M185" s="2">
        <f>'Index Pivots'!M185</f>
        <v>10985.716666666665</v>
      </c>
      <c r="N185" s="12">
        <f t="shared" si="219"/>
        <v>102.28333333333285</v>
      </c>
      <c r="O185" s="12">
        <f t="shared" si="220"/>
        <v>70.716666666665333</v>
      </c>
      <c r="P185" s="12">
        <f t="shared" si="221"/>
        <v>15.183333333332484</v>
      </c>
      <c r="Q185" s="12">
        <f t="shared" si="222"/>
        <v>16.383333333335031</v>
      </c>
      <c r="R185" s="12">
        <f t="shared" si="223"/>
        <v>71.916666666667879</v>
      </c>
      <c r="S185" s="12">
        <f t="shared" si="224"/>
        <v>15.183333333332484</v>
      </c>
      <c r="U185" t="str">
        <f t="shared" si="225"/>
        <v/>
      </c>
    </row>
    <row r="186" spans="1:21" x14ac:dyDescent="0.3">
      <c r="A186" s="39">
        <v>43510</v>
      </c>
      <c r="B186" s="10" t="s">
        <v>30</v>
      </c>
      <c r="C186">
        <f>'Index Pivots'!C186</f>
        <v>10786.1</v>
      </c>
      <c r="D186">
        <f>'Index Pivots'!D186</f>
        <v>10792.7</v>
      </c>
      <c r="E186">
        <f>'Index Pivots'!E186</f>
        <v>10718.75</v>
      </c>
      <c r="F186">
        <f>'Index Pivots'!F186</f>
        <v>10746.05</v>
      </c>
      <c r="G186">
        <f>'Index Pivots'!G186</f>
        <v>10638.349999999999</v>
      </c>
      <c r="H186">
        <f>'Index Pivots'!H186</f>
        <v>10678.55</v>
      </c>
      <c r="I186">
        <f>'Index Pivots'!I186</f>
        <v>10712.3</v>
      </c>
      <c r="J186">
        <f>'Index Pivots'!J186</f>
        <v>10752.5</v>
      </c>
      <c r="K186">
        <f>'Index Pivots'!K186</f>
        <v>10786.25</v>
      </c>
      <c r="L186">
        <f>'Index Pivots'!L186</f>
        <v>10826.45</v>
      </c>
      <c r="M186" s="2">
        <f>'Index Pivots'!M186</f>
        <v>10860.2</v>
      </c>
      <c r="N186" s="12">
        <f t="shared" si="219"/>
        <v>86.516666666666424</v>
      </c>
      <c r="O186" s="12">
        <f t="shared" si="220"/>
        <v>39.483333333333576</v>
      </c>
      <c r="P186" s="12">
        <f t="shared" si="221"/>
        <v>33.033333333332848</v>
      </c>
      <c r="Q186" s="12">
        <f t="shared" si="222"/>
        <v>80.066666666665697</v>
      </c>
      <c r="R186" s="12">
        <f t="shared" si="223"/>
        <v>152.58333333333212</v>
      </c>
      <c r="S186" s="12">
        <f t="shared" si="224"/>
        <v>33.033333333332848</v>
      </c>
      <c r="U186" t="str">
        <f t="shared" si="225"/>
        <v/>
      </c>
    </row>
    <row r="187" spans="1:21" x14ac:dyDescent="0.3">
      <c r="A187" s="39">
        <v>43511</v>
      </c>
      <c r="B187" s="10" t="s">
        <v>26</v>
      </c>
      <c r="C187">
        <f>'Index Pivots'!C187</f>
        <v>10780.25</v>
      </c>
      <c r="D187">
        <f>'Index Pivots'!D187</f>
        <v>10785.75</v>
      </c>
      <c r="E187">
        <f>'Index Pivots'!E187</f>
        <v>10620.4</v>
      </c>
      <c r="F187">
        <f>'Index Pivots'!F187</f>
        <v>10724.4</v>
      </c>
      <c r="G187">
        <f>'Index Pivots'!G187</f>
        <v>10469.266666666668</v>
      </c>
      <c r="H187">
        <f>'Index Pivots'!H187</f>
        <v>10544.833333333334</v>
      </c>
      <c r="I187">
        <f>'Index Pivots'!I187</f>
        <v>10634.616666666669</v>
      </c>
      <c r="J187">
        <f>'Index Pivots'!J187</f>
        <v>10710.183333333334</v>
      </c>
      <c r="K187">
        <f>'Index Pivots'!K187</f>
        <v>10799.966666666669</v>
      </c>
      <c r="L187">
        <f>'Index Pivots'!L187</f>
        <v>10875.533333333335</v>
      </c>
      <c r="M187" s="2">
        <f>'Index Pivots'!M187</f>
        <v>10965.316666666669</v>
      </c>
      <c r="N187" s="12">
        <f t="shared" si="219"/>
        <v>101.70000000000073</v>
      </c>
      <c r="O187" s="12">
        <f t="shared" si="220"/>
        <v>67.950000000000728</v>
      </c>
      <c r="P187" s="12">
        <f t="shared" si="221"/>
        <v>27.75</v>
      </c>
      <c r="Q187" s="12">
        <f t="shared" si="222"/>
        <v>6</v>
      </c>
      <c r="R187" s="12">
        <f t="shared" si="223"/>
        <v>46.200000000000728</v>
      </c>
      <c r="S187" s="12">
        <f t="shared" si="224"/>
        <v>6</v>
      </c>
      <c r="U187" t="str">
        <f t="shared" si="225"/>
        <v/>
      </c>
    </row>
    <row r="188" spans="1:21" x14ac:dyDescent="0.3">
      <c r="A188" s="39">
        <v>43514</v>
      </c>
      <c r="B188" s="10" t="s">
        <v>27</v>
      </c>
      <c r="C188">
        <f>'Index Pivots'!C188</f>
        <v>10738.65</v>
      </c>
      <c r="D188">
        <f>'Index Pivots'!D188</f>
        <v>10759.9</v>
      </c>
      <c r="E188">
        <f>'Index Pivots'!E188</f>
        <v>10628.4</v>
      </c>
      <c r="F188">
        <f>'Index Pivots'!F188</f>
        <v>10640.95</v>
      </c>
      <c r="G188">
        <f>'Index Pivots'!G188</f>
        <v>10461.433333333332</v>
      </c>
      <c r="H188">
        <f>'Index Pivots'!H188</f>
        <v>10544.916666666666</v>
      </c>
      <c r="I188">
        <f>'Index Pivots'!I188</f>
        <v>10592.933333333332</v>
      </c>
      <c r="J188">
        <f>'Index Pivots'!J188</f>
        <v>10676.416666666666</v>
      </c>
      <c r="K188">
        <f>'Index Pivots'!K188</f>
        <v>10724.433333333332</v>
      </c>
      <c r="L188">
        <f>'Index Pivots'!L188</f>
        <v>10807.916666666666</v>
      </c>
      <c r="M188" s="2">
        <f>'Index Pivots'!M188</f>
        <v>10855.933333333332</v>
      </c>
      <c r="N188" s="12">
        <f t="shared" ref="N188:N192" si="226">ABS(C188-H187)</f>
        <v>193.8166666666657</v>
      </c>
      <c r="O188" s="12">
        <f t="shared" ref="O188:O192" si="227">ABS(C188-I187)</f>
        <v>104.03333333333103</v>
      </c>
      <c r="P188" s="12">
        <f t="shared" ref="P188:P192" si="228">ABS(C188-J187)</f>
        <v>28.466666666665333</v>
      </c>
      <c r="Q188" s="12">
        <f t="shared" ref="Q188:Q192" si="229">ABS(C188-K187)</f>
        <v>61.316666666669335</v>
      </c>
      <c r="R188" s="12">
        <f t="shared" ref="R188:R192" si="230">ABS(C188-L187)</f>
        <v>136.88333333333503</v>
      </c>
      <c r="S188" s="12">
        <f t="shared" ref="S188:S192" si="231">MIN(N188:R188)</f>
        <v>28.466666666665333</v>
      </c>
      <c r="U188" t="str">
        <f t="shared" ref="U188:U192" si="232">IF(ABS(J188-J187)&lt;J188*0.0021,"Today-Tom Close","")</f>
        <v/>
      </c>
    </row>
    <row r="189" spans="1:21" x14ac:dyDescent="0.3">
      <c r="A189" s="39">
        <v>43515</v>
      </c>
      <c r="B189" s="10" t="s">
        <v>28</v>
      </c>
      <c r="C189">
        <f>'Index Pivots'!C189</f>
        <v>10636.7</v>
      </c>
      <c r="D189">
        <f>'Index Pivots'!D189</f>
        <v>10722.85</v>
      </c>
      <c r="E189">
        <f>'Index Pivots'!E189</f>
        <v>10585.65</v>
      </c>
      <c r="F189">
        <f>'Index Pivots'!F189</f>
        <v>10604.35</v>
      </c>
      <c r="G189">
        <f>'Index Pivots'!G189</f>
        <v>10415.183333333332</v>
      </c>
      <c r="H189">
        <f>'Index Pivots'!H189</f>
        <v>10500.416666666666</v>
      </c>
      <c r="I189">
        <f>'Index Pivots'!I189</f>
        <v>10552.383333333333</v>
      </c>
      <c r="J189">
        <f>'Index Pivots'!J189</f>
        <v>10637.616666666667</v>
      </c>
      <c r="K189">
        <f>'Index Pivots'!K189</f>
        <v>10689.583333333334</v>
      </c>
      <c r="L189">
        <f>'Index Pivots'!L189</f>
        <v>10774.816666666668</v>
      </c>
      <c r="M189" s="2">
        <f>'Index Pivots'!M189</f>
        <v>10826.783333333335</v>
      </c>
      <c r="N189" s="12">
        <f t="shared" si="226"/>
        <v>91.783333333334667</v>
      </c>
      <c r="O189" s="12">
        <f t="shared" si="227"/>
        <v>43.766666666668243</v>
      </c>
      <c r="P189" s="12">
        <f t="shared" si="228"/>
        <v>39.716666666665333</v>
      </c>
      <c r="Q189" s="12">
        <f t="shared" si="229"/>
        <v>87.733333333331757</v>
      </c>
      <c r="R189" s="12">
        <f t="shared" si="230"/>
        <v>171.21666666666533</v>
      </c>
      <c r="S189" s="12">
        <f t="shared" si="231"/>
        <v>39.716666666665333</v>
      </c>
      <c r="U189" t="str">
        <f t="shared" si="232"/>
        <v/>
      </c>
    </row>
    <row r="190" spans="1:21" x14ac:dyDescent="0.3">
      <c r="A190" s="39">
        <v>43516</v>
      </c>
      <c r="B190" s="10" t="s">
        <v>29</v>
      </c>
      <c r="C190">
        <f>'Index Pivots'!C190</f>
        <v>10655.45</v>
      </c>
      <c r="D190">
        <f>'Index Pivots'!D190</f>
        <v>10752.7</v>
      </c>
      <c r="E190">
        <f>'Index Pivots'!E190</f>
        <v>10646.4</v>
      </c>
      <c r="F190">
        <f>'Index Pivots'!F190</f>
        <v>10735.45</v>
      </c>
      <c r="G190">
        <f>'Index Pivots'!G190</f>
        <v>10564.033333333331</v>
      </c>
      <c r="H190">
        <f>'Index Pivots'!H190</f>
        <v>10605.216666666665</v>
      </c>
      <c r="I190">
        <f>'Index Pivots'!I190</f>
        <v>10670.333333333332</v>
      </c>
      <c r="J190">
        <f>'Index Pivots'!J190</f>
        <v>10711.516666666666</v>
      </c>
      <c r="K190">
        <f>'Index Pivots'!K190</f>
        <v>10776.633333333333</v>
      </c>
      <c r="L190">
        <f>'Index Pivots'!L190</f>
        <v>10817.816666666668</v>
      </c>
      <c r="M190" s="2">
        <f>'Index Pivots'!M190</f>
        <v>10882.933333333334</v>
      </c>
      <c r="N190" s="12">
        <f t="shared" si="226"/>
        <v>155.03333333333467</v>
      </c>
      <c r="O190" s="12">
        <f t="shared" si="227"/>
        <v>103.06666666666752</v>
      </c>
      <c r="P190" s="12">
        <f t="shared" si="228"/>
        <v>17.83333333333394</v>
      </c>
      <c r="Q190" s="12">
        <f t="shared" si="229"/>
        <v>34.133333333333212</v>
      </c>
      <c r="R190" s="12">
        <f t="shared" si="230"/>
        <v>119.36666666666679</v>
      </c>
      <c r="S190" s="12">
        <f t="shared" si="231"/>
        <v>17.83333333333394</v>
      </c>
      <c r="U190" t="str">
        <f t="shared" si="232"/>
        <v/>
      </c>
    </row>
    <row r="191" spans="1:21" x14ac:dyDescent="0.3">
      <c r="A191" s="39">
        <v>43517</v>
      </c>
      <c r="B191" s="10" t="s">
        <v>30</v>
      </c>
      <c r="C191">
        <f>'Index Pivots'!C191</f>
        <v>10744.1</v>
      </c>
      <c r="D191">
        <f>'Index Pivots'!D191</f>
        <v>10808.85</v>
      </c>
      <c r="E191">
        <f>'Index Pivots'!E191</f>
        <v>10721.5</v>
      </c>
      <c r="F191">
        <f>'Index Pivots'!F191</f>
        <v>10789.85</v>
      </c>
      <c r="G191">
        <f>'Index Pivots'!G191</f>
        <v>10650.599999999999</v>
      </c>
      <c r="H191">
        <f>'Index Pivots'!H191</f>
        <v>10686.05</v>
      </c>
      <c r="I191">
        <f>'Index Pivots'!I191</f>
        <v>10737.949999999999</v>
      </c>
      <c r="J191">
        <f>'Index Pivots'!J191</f>
        <v>10773.4</v>
      </c>
      <c r="K191">
        <f>'Index Pivots'!K191</f>
        <v>10825.3</v>
      </c>
      <c r="L191">
        <f>'Index Pivots'!L191</f>
        <v>10860.75</v>
      </c>
      <c r="M191" s="2">
        <f>'Index Pivots'!M191</f>
        <v>10912.65</v>
      </c>
      <c r="N191" s="12">
        <f t="shared" si="226"/>
        <v>138.88333333333503</v>
      </c>
      <c r="O191" s="12">
        <f t="shared" si="227"/>
        <v>73.766666666668243</v>
      </c>
      <c r="P191" s="12">
        <f t="shared" si="228"/>
        <v>32.58333333333394</v>
      </c>
      <c r="Q191" s="12">
        <f t="shared" si="229"/>
        <v>32.533333333332848</v>
      </c>
      <c r="R191" s="12">
        <f t="shared" si="230"/>
        <v>73.716666666667152</v>
      </c>
      <c r="S191" s="12">
        <f t="shared" si="231"/>
        <v>32.533333333332848</v>
      </c>
      <c r="U191" t="str">
        <f t="shared" si="232"/>
        <v/>
      </c>
    </row>
    <row r="192" spans="1:21" x14ac:dyDescent="0.3">
      <c r="A192" s="39">
        <v>43518</v>
      </c>
      <c r="B192" s="10" t="s">
        <v>26</v>
      </c>
      <c r="C192">
        <f>'Index Pivots'!C192</f>
        <v>10782.7</v>
      </c>
      <c r="D192">
        <f>'Index Pivots'!D192</f>
        <v>10801.55</v>
      </c>
      <c r="E192">
        <f>'Index Pivots'!E192</f>
        <v>10758.4</v>
      </c>
      <c r="F192">
        <f>'Index Pivots'!F192</f>
        <v>10791.25</v>
      </c>
      <c r="G192">
        <f>'Index Pivots'!G192</f>
        <v>10722.766666666665</v>
      </c>
      <c r="H192">
        <f>'Index Pivots'!H192</f>
        <v>10740.583333333332</v>
      </c>
      <c r="I192">
        <f>'Index Pivots'!I192</f>
        <v>10765.916666666664</v>
      </c>
      <c r="J192">
        <f>'Index Pivots'!J192</f>
        <v>10783.733333333332</v>
      </c>
      <c r="K192">
        <f>'Index Pivots'!K192</f>
        <v>10809.066666666664</v>
      </c>
      <c r="L192">
        <f>'Index Pivots'!L192</f>
        <v>10826.883333333331</v>
      </c>
      <c r="M192" s="2">
        <f>'Index Pivots'!M192</f>
        <v>10852.216666666664</v>
      </c>
      <c r="N192" s="12">
        <f t="shared" si="226"/>
        <v>96.650000000001455</v>
      </c>
      <c r="O192" s="12">
        <f t="shared" si="227"/>
        <v>44.750000000001819</v>
      </c>
      <c r="P192" s="12">
        <f t="shared" si="228"/>
        <v>9.3000000000010914</v>
      </c>
      <c r="Q192" s="12">
        <f t="shared" si="229"/>
        <v>42.599999999998545</v>
      </c>
      <c r="R192" s="12">
        <f t="shared" si="230"/>
        <v>78.049999999999272</v>
      </c>
      <c r="S192" s="12">
        <f t="shared" si="231"/>
        <v>9.3000000000010914</v>
      </c>
      <c r="U192" t="str">
        <f t="shared" si="232"/>
        <v>Today-Tom Close</v>
      </c>
    </row>
    <row r="193" spans="1:21" x14ac:dyDescent="0.3">
      <c r="A193" s="39">
        <v>43521</v>
      </c>
      <c r="B193" s="10" t="s">
        <v>27</v>
      </c>
      <c r="C193">
        <f>'Index Pivots'!C193</f>
        <v>10813.25</v>
      </c>
      <c r="D193">
        <f>'Index Pivots'!D193</f>
        <v>10887.1</v>
      </c>
      <c r="E193">
        <f>'Index Pivots'!E193</f>
        <v>10788.05</v>
      </c>
      <c r="F193">
        <f>'Index Pivots'!F193</f>
        <v>10880.1</v>
      </c>
      <c r="G193">
        <f>'Index Pivots'!G193</f>
        <v>10717.349999999999</v>
      </c>
      <c r="H193">
        <f>'Index Pivots'!H193</f>
        <v>10752.699999999999</v>
      </c>
      <c r="I193">
        <f>'Index Pivots'!I193</f>
        <v>10816.4</v>
      </c>
      <c r="J193">
        <f>'Index Pivots'!J193</f>
        <v>10851.75</v>
      </c>
      <c r="K193">
        <f>'Index Pivots'!K193</f>
        <v>10915.45</v>
      </c>
      <c r="L193">
        <f>'Index Pivots'!L193</f>
        <v>10950.800000000001</v>
      </c>
      <c r="M193" s="2">
        <f>'Index Pivots'!M193</f>
        <v>11014.500000000002</v>
      </c>
      <c r="N193" s="12">
        <f t="shared" ref="N193:N197" si="233">ABS(C193-H192)</f>
        <v>72.666666666667879</v>
      </c>
      <c r="O193" s="12">
        <f t="shared" ref="O193:O197" si="234">ABS(C193-I192)</f>
        <v>47.333333333335759</v>
      </c>
      <c r="P193" s="12">
        <f t="shared" ref="P193:P197" si="235">ABS(C193-J192)</f>
        <v>29.516666666668243</v>
      </c>
      <c r="Q193" s="12">
        <f t="shared" ref="Q193:Q197" si="236">ABS(C193-K192)</f>
        <v>4.1833333333361225</v>
      </c>
      <c r="R193" s="12">
        <f t="shared" ref="R193:R197" si="237">ABS(C193-L192)</f>
        <v>13.633333333331393</v>
      </c>
      <c r="S193" s="12">
        <f t="shared" ref="S193:S197" si="238">MIN(N193:R193)</f>
        <v>4.1833333333361225</v>
      </c>
      <c r="U193" t="str">
        <f t="shared" ref="U193:U197" si="239">IF(ABS(J193-J192)&lt;J193*0.0021,"Today-Tom Close","")</f>
        <v/>
      </c>
    </row>
    <row r="194" spans="1:21" x14ac:dyDescent="0.3">
      <c r="A194" s="39">
        <v>43522</v>
      </c>
      <c r="B194" s="10" t="s">
        <v>28</v>
      </c>
      <c r="C194">
        <f>'Index Pivots'!C194</f>
        <v>10775.3</v>
      </c>
      <c r="D194">
        <f>'Index Pivots'!D194</f>
        <v>10888.75</v>
      </c>
      <c r="E194">
        <f>'Index Pivots'!E194</f>
        <v>10729.3</v>
      </c>
      <c r="F194">
        <f>'Index Pivots'!F194</f>
        <v>10835.3</v>
      </c>
      <c r="G194">
        <f>'Index Pivots'!G194</f>
        <v>10587.366666666665</v>
      </c>
      <c r="H194">
        <f>'Index Pivots'!H194</f>
        <v>10658.333333333332</v>
      </c>
      <c r="I194">
        <f>'Index Pivots'!I194</f>
        <v>10746.816666666666</v>
      </c>
      <c r="J194">
        <f>'Index Pivots'!J194</f>
        <v>10817.783333333333</v>
      </c>
      <c r="K194">
        <f>'Index Pivots'!K194</f>
        <v>10906.266666666666</v>
      </c>
      <c r="L194">
        <f>'Index Pivots'!L194</f>
        <v>10977.233333333334</v>
      </c>
      <c r="M194" s="2">
        <f>'Index Pivots'!M194</f>
        <v>11065.716666666667</v>
      </c>
      <c r="N194" s="12">
        <f t="shared" si="233"/>
        <v>22.600000000000364</v>
      </c>
      <c r="O194" s="12">
        <f t="shared" si="234"/>
        <v>41.100000000000364</v>
      </c>
      <c r="P194" s="12">
        <f t="shared" si="235"/>
        <v>76.450000000000728</v>
      </c>
      <c r="Q194" s="12">
        <f t="shared" si="236"/>
        <v>140.15000000000146</v>
      </c>
      <c r="R194" s="12">
        <f t="shared" si="237"/>
        <v>175.50000000000182</v>
      </c>
      <c r="S194" s="12">
        <f t="shared" si="238"/>
        <v>22.600000000000364</v>
      </c>
      <c r="U194" t="str">
        <f t="shared" si="239"/>
        <v/>
      </c>
    </row>
    <row r="195" spans="1:21" x14ac:dyDescent="0.3">
      <c r="A195" s="39">
        <v>43523</v>
      </c>
      <c r="B195" s="10" t="s">
        <v>29</v>
      </c>
      <c r="C195">
        <f>'Index Pivots'!C195</f>
        <v>10881.2</v>
      </c>
      <c r="D195">
        <f>'Index Pivots'!D195</f>
        <v>10939.7</v>
      </c>
      <c r="E195">
        <f>'Index Pivots'!E195</f>
        <v>10751.2</v>
      </c>
      <c r="F195">
        <f>'Index Pivots'!F195</f>
        <v>10806.65</v>
      </c>
      <c r="G195">
        <f>'Index Pivots'!G195</f>
        <v>10536.833333333336</v>
      </c>
      <c r="H195">
        <f>'Index Pivots'!H195</f>
        <v>10644.016666666668</v>
      </c>
      <c r="I195">
        <f>'Index Pivots'!I195</f>
        <v>10725.333333333336</v>
      </c>
      <c r="J195">
        <f>'Index Pivots'!J195</f>
        <v>10832.516666666668</v>
      </c>
      <c r="K195">
        <f>'Index Pivots'!K195</f>
        <v>10913.833333333336</v>
      </c>
      <c r="L195">
        <f>'Index Pivots'!L195</f>
        <v>11021.016666666668</v>
      </c>
      <c r="M195" s="2">
        <f>'Index Pivots'!M195</f>
        <v>11102.333333333336</v>
      </c>
      <c r="N195" s="12">
        <f t="shared" si="233"/>
        <v>222.86666666666861</v>
      </c>
      <c r="O195" s="12">
        <f t="shared" si="234"/>
        <v>134.38333333333503</v>
      </c>
      <c r="P195" s="12">
        <f t="shared" si="235"/>
        <v>63.416666666667879</v>
      </c>
      <c r="Q195" s="12">
        <f t="shared" si="236"/>
        <v>25.066666666665697</v>
      </c>
      <c r="R195" s="12">
        <f t="shared" si="237"/>
        <v>96.033333333332848</v>
      </c>
      <c r="S195" s="12">
        <f t="shared" si="238"/>
        <v>25.066666666665697</v>
      </c>
      <c r="U195" t="str">
        <f t="shared" si="239"/>
        <v>Today-Tom Close</v>
      </c>
    </row>
    <row r="196" spans="1:21" x14ac:dyDescent="0.3">
      <c r="A196" s="39">
        <v>43524</v>
      </c>
      <c r="B196" s="10" t="s">
        <v>30</v>
      </c>
      <c r="C196">
        <f>'Index Pivots'!C196</f>
        <v>10865.7</v>
      </c>
      <c r="D196">
        <f>'Index Pivots'!D196</f>
        <v>10865.7</v>
      </c>
      <c r="E196">
        <f>'Index Pivots'!E196</f>
        <v>10784.85</v>
      </c>
      <c r="F196">
        <f>'Index Pivots'!F196</f>
        <v>10792.5</v>
      </c>
      <c r="G196">
        <f>'Index Pivots'!G196</f>
        <v>10682.15</v>
      </c>
      <c r="H196">
        <f>'Index Pivots'!H196</f>
        <v>10733.5</v>
      </c>
      <c r="I196">
        <f>'Index Pivots'!I196</f>
        <v>10763</v>
      </c>
      <c r="J196">
        <f>'Index Pivots'!J196</f>
        <v>10814.35</v>
      </c>
      <c r="K196">
        <f>'Index Pivots'!K196</f>
        <v>10843.85</v>
      </c>
      <c r="L196">
        <f>'Index Pivots'!L196</f>
        <v>10895.2</v>
      </c>
      <c r="M196" s="2">
        <f>'Index Pivots'!M196</f>
        <v>10924.7</v>
      </c>
      <c r="N196" s="12">
        <f t="shared" si="233"/>
        <v>221.68333333333248</v>
      </c>
      <c r="O196" s="12">
        <f t="shared" si="234"/>
        <v>140.36666666666497</v>
      </c>
      <c r="P196" s="12">
        <f t="shared" si="235"/>
        <v>33.183333333332484</v>
      </c>
      <c r="Q196" s="12">
        <f t="shared" si="236"/>
        <v>48.133333333335031</v>
      </c>
      <c r="R196" s="12">
        <f t="shared" si="237"/>
        <v>155.31666666666752</v>
      </c>
      <c r="S196" s="12">
        <f t="shared" si="238"/>
        <v>33.183333333332484</v>
      </c>
      <c r="U196" t="str">
        <f t="shared" si="239"/>
        <v>Today-Tom Close</v>
      </c>
    </row>
    <row r="197" spans="1:21" x14ac:dyDescent="0.3">
      <c r="A197" s="39">
        <v>43525</v>
      </c>
      <c r="B197" s="10" t="s">
        <v>26</v>
      </c>
      <c r="C197">
        <f>'Index Pivots'!C197</f>
        <v>10842.65</v>
      </c>
      <c r="D197">
        <f>'Index Pivots'!D197</f>
        <v>10877.9</v>
      </c>
      <c r="E197">
        <f>'Index Pivots'!E197</f>
        <v>10823.1</v>
      </c>
      <c r="F197">
        <f>'Index Pivots'!F197</f>
        <v>10863.5</v>
      </c>
      <c r="G197">
        <f>'Index Pivots'!G197</f>
        <v>10776.966666666669</v>
      </c>
      <c r="H197">
        <f>'Index Pivots'!H197</f>
        <v>10800.033333333335</v>
      </c>
      <c r="I197">
        <f>'Index Pivots'!I197</f>
        <v>10831.766666666668</v>
      </c>
      <c r="J197">
        <f>'Index Pivots'!J197</f>
        <v>10854.833333333334</v>
      </c>
      <c r="K197">
        <f>'Index Pivots'!K197</f>
        <v>10886.566666666668</v>
      </c>
      <c r="L197">
        <f>'Index Pivots'!L197</f>
        <v>10909.633333333333</v>
      </c>
      <c r="M197" s="2">
        <f>'Index Pivots'!M197</f>
        <v>10941.366666666667</v>
      </c>
      <c r="N197" s="12">
        <f t="shared" si="233"/>
        <v>109.14999999999964</v>
      </c>
      <c r="O197" s="12">
        <f t="shared" si="234"/>
        <v>79.649999999999636</v>
      </c>
      <c r="P197" s="12">
        <f t="shared" si="235"/>
        <v>28.299999999999272</v>
      </c>
      <c r="Q197" s="12">
        <f t="shared" si="236"/>
        <v>1.2000000000007276</v>
      </c>
      <c r="R197" s="12">
        <f t="shared" si="237"/>
        <v>52.550000000001091</v>
      </c>
      <c r="S197" s="12">
        <f t="shared" si="238"/>
        <v>1.2000000000007276</v>
      </c>
      <c r="U197" t="str">
        <f t="shared" si="239"/>
        <v/>
      </c>
    </row>
    <row r="198" spans="1:21" x14ac:dyDescent="0.3">
      <c r="A198" s="39">
        <v>43529</v>
      </c>
      <c r="B198" s="10" t="s">
        <v>28</v>
      </c>
      <c r="C198">
        <f>'Index Pivots'!C198</f>
        <v>10864.85</v>
      </c>
      <c r="D198">
        <f>'Index Pivots'!D198</f>
        <v>10994.9</v>
      </c>
      <c r="E198">
        <f>'Index Pivots'!E198</f>
        <v>10817</v>
      </c>
      <c r="F198">
        <f>'Index Pivots'!F198</f>
        <v>10987.45</v>
      </c>
      <c r="G198">
        <f>'Index Pivots'!G198</f>
        <v>10693.433333333338</v>
      </c>
      <c r="H198">
        <f>'Index Pivots'!H198</f>
        <v>10755.216666666669</v>
      </c>
      <c r="I198">
        <f>'Index Pivots'!I198</f>
        <v>10871.333333333338</v>
      </c>
      <c r="J198">
        <f>'Index Pivots'!J198</f>
        <v>10933.116666666669</v>
      </c>
      <c r="K198">
        <f>'Index Pivots'!K198</f>
        <v>11049.233333333337</v>
      </c>
      <c r="L198">
        <f>'Index Pivots'!L198</f>
        <v>11111.016666666668</v>
      </c>
      <c r="M198" s="2">
        <f>'Index Pivots'!M198</f>
        <v>11227.133333333337</v>
      </c>
      <c r="N198" s="12">
        <f t="shared" ref="N198:N206" si="240">ABS(C198-H197)</f>
        <v>64.816666666665697</v>
      </c>
      <c r="O198" s="12">
        <f t="shared" ref="O198:O206" si="241">ABS(C198-I197)</f>
        <v>33.083333333332121</v>
      </c>
      <c r="P198" s="12">
        <f t="shared" ref="P198:P206" si="242">ABS(C198-J197)</f>
        <v>10.016666666666424</v>
      </c>
      <c r="Q198" s="12">
        <f t="shared" ref="Q198:Q206" si="243">ABS(C198-K197)</f>
        <v>21.716666666667152</v>
      </c>
      <c r="R198" s="12">
        <f t="shared" ref="R198:R206" si="244">ABS(C198-L197)</f>
        <v>44.783333333332848</v>
      </c>
      <c r="S198" s="12">
        <f t="shared" ref="S198:S206" si="245">MIN(N198:R198)</f>
        <v>10.016666666666424</v>
      </c>
      <c r="U198" t="str">
        <f t="shared" ref="U198:U206" si="246">IF(ABS(J198-J197)&lt;J198*0.0021,"Today-Tom Close","")</f>
        <v/>
      </c>
    </row>
    <row r="199" spans="1:21" x14ac:dyDescent="0.3">
      <c r="A199" s="39">
        <v>43530</v>
      </c>
      <c r="B199" s="10" t="s">
        <v>29</v>
      </c>
      <c r="C199">
        <f>'Index Pivots'!C199</f>
        <v>11024.85</v>
      </c>
      <c r="D199">
        <f>'Index Pivots'!D199</f>
        <v>11062.3</v>
      </c>
      <c r="E199">
        <f>'Index Pivots'!E199</f>
        <v>10998.85</v>
      </c>
      <c r="F199">
        <f>'Index Pivots'!F199</f>
        <v>11053</v>
      </c>
      <c r="G199">
        <f>'Index Pivots'!G199</f>
        <v>10950.350000000004</v>
      </c>
      <c r="H199">
        <f>'Index Pivots'!H199</f>
        <v>10974.600000000002</v>
      </c>
      <c r="I199">
        <f>'Index Pivots'!I199</f>
        <v>11013.800000000003</v>
      </c>
      <c r="J199">
        <f>'Index Pivots'!J199</f>
        <v>11038.050000000001</v>
      </c>
      <c r="K199">
        <f>'Index Pivots'!K199</f>
        <v>11077.250000000002</v>
      </c>
      <c r="L199">
        <f>'Index Pivots'!L199</f>
        <v>11101.5</v>
      </c>
      <c r="M199" s="2">
        <f>'Index Pivots'!M199</f>
        <v>11140.7</v>
      </c>
      <c r="N199" s="12">
        <f t="shared" si="240"/>
        <v>269.63333333333139</v>
      </c>
      <c r="O199" s="12">
        <f t="shared" si="241"/>
        <v>153.51666666666279</v>
      </c>
      <c r="P199" s="12">
        <f t="shared" si="242"/>
        <v>91.733333333331757</v>
      </c>
      <c r="Q199" s="12">
        <f t="shared" si="243"/>
        <v>24.38333333333685</v>
      </c>
      <c r="R199" s="12">
        <f t="shared" si="244"/>
        <v>86.166666666667879</v>
      </c>
      <c r="S199" s="12">
        <f t="shared" si="245"/>
        <v>24.38333333333685</v>
      </c>
      <c r="U199" t="str">
        <f t="shared" si="246"/>
        <v/>
      </c>
    </row>
    <row r="200" spans="1:21" x14ac:dyDescent="0.3">
      <c r="A200" s="39">
        <v>43531</v>
      </c>
      <c r="B200" s="10" t="s">
        <v>30</v>
      </c>
      <c r="C200">
        <f>'Index Pivots'!C200</f>
        <v>11077.95</v>
      </c>
      <c r="D200">
        <f>'Index Pivots'!D200</f>
        <v>11089.05</v>
      </c>
      <c r="E200">
        <f>'Index Pivots'!E200</f>
        <v>11027.1</v>
      </c>
      <c r="F200">
        <f>'Index Pivots'!F200</f>
        <v>11058.2</v>
      </c>
      <c r="G200">
        <f>'Index Pivots'!G200</f>
        <v>10965.233333333339</v>
      </c>
      <c r="H200">
        <f>'Index Pivots'!H200</f>
        <v>10996.16666666667</v>
      </c>
      <c r="I200">
        <f>'Index Pivots'!I200</f>
        <v>11027.183333333338</v>
      </c>
      <c r="J200">
        <f>'Index Pivots'!J200</f>
        <v>11058.116666666669</v>
      </c>
      <c r="K200">
        <f>'Index Pivots'!K200</f>
        <v>11089.133333333337</v>
      </c>
      <c r="L200">
        <f>'Index Pivots'!L200</f>
        <v>11120.066666666668</v>
      </c>
      <c r="M200" s="2">
        <f>'Index Pivots'!M200</f>
        <v>11151.083333333336</v>
      </c>
      <c r="N200" s="12">
        <f t="shared" si="240"/>
        <v>103.34999999999854</v>
      </c>
      <c r="O200" s="12">
        <f t="shared" si="241"/>
        <v>64.149999999997817</v>
      </c>
      <c r="P200" s="12">
        <f t="shared" si="242"/>
        <v>39.899999999999636</v>
      </c>
      <c r="Q200" s="12">
        <f t="shared" si="243"/>
        <v>0.69999999999890861</v>
      </c>
      <c r="R200" s="12">
        <f t="shared" si="244"/>
        <v>23.549999999999272</v>
      </c>
      <c r="S200" s="12">
        <f t="shared" si="245"/>
        <v>0.69999999999890861</v>
      </c>
      <c r="U200" t="str">
        <f t="shared" si="246"/>
        <v>Today-Tom Close</v>
      </c>
    </row>
    <row r="201" spans="1:21" x14ac:dyDescent="0.3">
      <c r="A201" s="39">
        <v>43532</v>
      </c>
      <c r="B201" s="10" t="s">
        <v>26</v>
      </c>
      <c r="C201">
        <f>'Index Pivots'!C201</f>
        <v>11038.85</v>
      </c>
      <c r="D201">
        <f>'Index Pivots'!D201</f>
        <v>11049</v>
      </c>
      <c r="E201">
        <f>'Index Pivots'!E201</f>
        <v>11008.95</v>
      </c>
      <c r="F201">
        <f>'Index Pivots'!F201</f>
        <v>11035.4</v>
      </c>
      <c r="G201">
        <f>'Index Pivots'!G201</f>
        <v>10973.183333333334</v>
      </c>
      <c r="H201">
        <f>'Index Pivots'!H201</f>
        <v>10991.066666666668</v>
      </c>
      <c r="I201">
        <f>'Index Pivots'!I201</f>
        <v>11013.233333333334</v>
      </c>
      <c r="J201">
        <f>'Index Pivots'!J201</f>
        <v>11031.116666666667</v>
      </c>
      <c r="K201">
        <f>'Index Pivots'!K201</f>
        <v>11053.283333333333</v>
      </c>
      <c r="L201">
        <f>'Index Pivots'!L201</f>
        <v>11071.166666666666</v>
      </c>
      <c r="M201" s="2">
        <f>'Index Pivots'!M201</f>
        <v>11093.333333333332</v>
      </c>
      <c r="N201" s="12">
        <f t="shared" si="240"/>
        <v>42.683333333330665</v>
      </c>
      <c r="O201" s="12">
        <f t="shared" si="241"/>
        <v>11.666666666662422</v>
      </c>
      <c r="P201" s="12">
        <f t="shared" si="242"/>
        <v>19.266666666668243</v>
      </c>
      <c r="Q201" s="12">
        <f t="shared" si="243"/>
        <v>50.283333333336486</v>
      </c>
      <c r="R201" s="12">
        <f t="shared" si="244"/>
        <v>81.216666666667152</v>
      </c>
      <c r="S201" s="12">
        <f t="shared" si="245"/>
        <v>11.666666666662422</v>
      </c>
      <c r="U201" t="str">
        <f t="shared" si="246"/>
        <v/>
      </c>
    </row>
    <row r="202" spans="1:21" x14ac:dyDescent="0.3">
      <c r="A202" s="39">
        <v>43535</v>
      </c>
      <c r="B202" s="10" t="s">
        <v>27</v>
      </c>
      <c r="C202">
        <f>'Index Pivots'!C202</f>
        <v>11068.75</v>
      </c>
      <c r="D202">
        <f>'Index Pivots'!D202</f>
        <v>11180.9</v>
      </c>
      <c r="E202">
        <f>'Index Pivots'!E202</f>
        <v>11059.85</v>
      </c>
      <c r="F202">
        <f>'Index Pivots'!F202</f>
        <v>11168.05</v>
      </c>
      <c r="G202">
        <f>'Index Pivots'!G202</f>
        <v>10970.583333333338</v>
      </c>
      <c r="H202">
        <f>'Index Pivots'!H202</f>
        <v>11015.216666666669</v>
      </c>
      <c r="I202">
        <f>'Index Pivots'!I202</f>
        <v>11091.633333333337</v>
      </c>
      <c r="J202">
        <f>'Index Pivots'!J202</f>
        <v>11136.266666666668</v>
      </c>
      <c r="K202">
        <f>'Index Pivots'!K202</f>
        <v>11212.683333333336</v>
      </c>
      <c r="L202">
        <f>'Index Pivots'!L202</f>
        <v>11257.316666666668</v>
      </c>
      <c r="M202" s="2">
        <f>'Index Pivots'!M202</f>
        <v>11333.733333333335</v>
      </c>
      <c r="N202" s="12">
        <f t="shared" si="240"/>
        <v>77.683333333332484</v>
      </c>
      <c r="O202" s="12">
        <f t="shared" si="241"/>
        <v>55.516666666666424</v>
      </c>
      <c r="P202" s="12">
        <f t="shared" si="242"/>
        <v>37.633333333333212</v>
      </c>
      <c r="Q202" s="12">
        <f t="shared" si="243"/>
        <v>15.466666666667152</v>
      </c>
      <c r="R202" s="12">
        <f t="shared" si="244"/>
        <v>2.4166666666660603</v>
      </c>
      <c r="S202" s="12">
        <f t="shared" si="245"/>
        <v>2.4166666666660603</v>
      </c>
      <c r="U202" t="str">
        <f t="shared" si="246"/>
        <v/>
      </c>
    </row>
    <row r="203" spans="1:21" x14ac:dyDescent="0.3">
      <c r="A203" s="39">
        <v>43536</v>
      </c>
      <c r="B203" s="10" t="s">
        <v>28</v>
      </c>
      <c r="C203">
        <f>'Index Pivots'!C203</f>
        <v>11231.35</v>
      </c>
      <c r="D203">
        <f>'Index Pivots'!D203</f>
        <v>11320.4</v>
      </c>
      <c r="E203">
        <f>'Index Pivots'!E203</f>
        <v>11227</v>
      </c>
      <c r="F203">
        <f>'Index Pivots'!F203</f>
        <v>11301.2</v>
      </c>
      <c r="G203">
        <f>'Index Pivots'!G203</f>
        <v>11151.933333333338</v>
      </c>
      <c r="H203">
        <f>'Index Pivots'!H203</f>
        <v>11189.466666666669</v>
      </c>
      <c r="I203">
        <f>'Index Pivots'!I203</f>
        <v>11245.333333333338</v>
      </c>
      <c r="J203">
        <f>'Index Pivots'!J203</f>
        <v>11282.866666666669</v>
      </c>
      <c r="K203">
        <f>'Index Pivots'!K203</f>
        <v>11338.733333333337</v>
      </c>
      <c r="L203">
        <f>'Index Pivots'!L203</f>
        <v>11376.266666666668</v>
      </c>
      <c r="M203" s="2">
        <f>'Index Pivots'!M203</f>
        <v>11432.133333333337</v>
      </c>
      <c r="N203" s="12">
        <f t="shared" si="240"/>
        <v>216.13333333333139</v>
      </c>
      <c r="O203" s="12">
        <f t="shared" si="241"/>
        <v>139.71666666666351</v>
      </c>
      <c r="P203" s="12">
        <f t="shared" si="242"/>
        <v>95.083333333332121</v>
      </c>
      <c r="Q203" s="12">
        <f t="shared" si="243"/>
        <v>18.666666666664241</v>
      </c>
      <c r="R203" s="12">
        <f t="shared" si="244"/>
        <v>25.966666666667152</v>
      </c>
      <c r="S203" s="12">
        <f t="shared" si="245"/>
        <v>18.666666666664241</v>
      </c>
      <c r="U203" t="str">
        <f t="shared" si="246"/>
        <v/>
      </c>
    </row>
    <row r="204" spans="1:21" x14ac:dyDescent="0.3">
      <c r="A204" s="39">
        <v>43537</v>
      </c>
      <c r="B204" s="10" t="s">
        <v>29</v>
      </c>
      <c r="C204">
        <f>'Index Pivots'!C204</f>
        <v>11326.2</v>
      </c>
      <c r="D204">
        <f>'Index Pivots'!D204</f>
        <v>11352.3</v>
      </c>
      <c r="E204">
        <f>'Index Pivots'!E204</f>
        <v>11276.6</v>
      </c>
      <c r="F204">
        <f>'Index Pivots'!F204</f>
        <v>11341.7</v>
      </c>
      <c r="G204">
        <f>'Index Pivots'!G204</f>
        <v>11219.066666666671</v>
      </c>
      <c r="H204">
        <f>'Index Pivots'!H204</f>
        <v>11247.833333333336</v>
      </c>
      <c r="I204">
        <f>'Index Pivots'!I204</f>
        <v>11294.76666666667</v>
      </c>
      <c r="J204">
        <f>'Index Pivots'!J204</f>
        <v>11323.533333333335</v>
      </c>
      <c r="K204">
        <f>'Index Pivots'!K204</f>
        <v>11370.466666666669</v>
      </c>
      <c r="L204">
        <f>'Index Pivots'!L204</f>
        <v>11399.233333333334</v>
      </c>
      <c r="M204" s="2">
        <f>'Index Pivots'!M204</f>
        <v>11446.166666666668</v>
      </c>
      <c r="N204" s="12">
        <f t="shared" si="240"/>
        <v>136.73333333333176</v>
      </c>
      <c r="O204" s="12">
        <f t="shared" si="241"/>
        <v>80.86666666666315</v>
      </c>
      <c r="P204" s="12">
        <f t="shared" si="242"/>
        <v>43.333333333332121</v>
      </c>
      <c r="Q204" s="12">
        <f t="shared" si="243"/>
        <v>12.533333333336486</v>
      </c>
      <c r="R204" s="12">
        <f t="shared" si="244"/>
        <v>50.066666666667516</v>
      </c>
      <c r="S204" s="12">
        <f t="shared" si="245"/>
        <v>12.533333333336486</v>
      </c>
      <c r="U204" t="str">
        <f t="shared" si="246"/>
        <v/>
      </c>
    </row>
    <row r="205" spans="1:21" x14ac:dyDescent="0.3">
      <c r="A205" s="39">
        <v>43538</v>
      </c>
      <c r="B205" s="10" t="s">
        <v>30</v>
      </c>
      <c r="C205">
        <f>'Index Pivots'!C205</f>
        <v>11382.5</v>
      </c>
      <c r="D205">
        <f>'Index Pivots'!D205</f>
        <v>11383.45</v>
      </c>
      <c r="E205">
        <f>'Index Pivots'!E205</f>
        <v>11313.75</v>
      </c>
      <c r="F205">
        <f>'Index Pivots'!F205</f>
        <v>11343.25</v>
      </c>
      <c r="G205">
        <f>'Index Pivots'!G205</f>
        <v>11240.48333333333</v>
      </c>
      <c r="H205">
        <f>'Index Pivots'!H205</f>
        <v>11277.116666666665</v>
      </c>
      <c r="I205">
        <f>'Index Pivots'!I205</f>
        <v>11310.183333333331</v>
      </c>
      <c r="J205">
        <f>'Index Pivots'!J205</f>
        <v>11346.816666666666</v>
      </c>
      <c r="K205">
        <f>'Index Pivots'!K205</f>
        <v>11379.883333333331</v>
      </c>
      <c r="L205">
        <f>'Index Pivots'!L205</f>
        <v>11416.516666666666</v>
      </c>
      <c r="M205" s="2">
        <f>'Index Pivots'!M205</f>
        <v>11449.583333333332</v>
      </c>
      <c r="N205" s="12">
        <f t="shared" si="240"/>
        <v>134.66666666666424</v>
      </c>
      <c r="O205" s="12">
        <f t="shared" si="241"/>
        <v>87.733333333329938</v>
      </c>
      <c r="P205" s="12">
        <f t="shared" si="242"/>
        <v>58.966666666665333</v>
      </c>
      <c r="Q205" s="12">
        <f t="shared" si="243"/>
        <v>12.033333333331029</v>
      </c>
      <c r="R205" s="12">
        <f t="shared" si="244"/>
        <v>16.733333333333576</v>
      </c>
      <c r="S205" s="12">
        <f t="shared" si="245"/>
        <v>12.033333333331029</v>
      </c>
      <c r="U205" t="str">
        <f t="shared" si="246"/>
        <v>Today-Tom Close</v>
      </c>
    </row>
    <row r="206" spans="1:21" x14ac:dyDescent="0.3">
      <c r="A206" s="39">
        <v>43539</v>
      </c>
      <c r="B206" s="10" t="s">
        <v>26</v>
      </c>
      <c r="C206">
        <f>'Index Pivots'!C206</f>
        <v>11376.85</v>
      </c>
      <c r="D206">
        <f>'Index Pivots'!D206</f>
        <v>11487</v>
      </c>
      <c r="E206">
        <f>'Index Pivots'!E206</f>
        <v>11370.8</v>
      </c>
      <c r="F206">
        <f>'Index Pivots'!F206</f>
        <v>11426.85</v>
      </c>
      <c r="G206">
        <f>'Index Pivots'!G206</f>
        <v>11253.233333333334</v>
      </c>
      <c r="H206">
        <f>'Index Pivots'!H206</f>
        <v>11312.016666666666</v>
      </c>
      <c r="I206">
        <f>'Index Pivots'!I206</f>
        <v>11369.433333333334</v>
      </c>
      <c r="J206">
        <f>'Index Pivots'!J206</f>
        <v>11428.216666666667</v>
      </c>
      <c r="K206">
        <f>'Index Pivots'!K206</f>
        <v>11485.633333333335</v>
      </c>
      <c r="L206">
        <f>'Index Pivots'!L206</f>
        <v>11544.416666666668</v>
      </c>
      <c r="M206" s="2">
        <f>'Index Pivots'!M206</f>
        <v>11601.833333333336</v>
      </c>
      <c r="N206" s="12">
        <f t="shared" si="240"/>
        <v>99.733333333335395</v>
      </c>
      <c r="O206" s="12">
        <f t="shared" si="241"/>
        <v>66.666666666669698</v>
      </c>
      <c r="P206" s="12">
        <f t="shared" si="242"/>
        <v>30.033333333334667</v>
      </c>
      <c r="Q206" s="12">
        <f t="shared" si="243"/>
        <v>3.0333333333310293</v>
      </c>
      <c r="R206" s="12">
        <f t="shared" si="244"/>
        <v>39.66666666666606</v>
      </c>
      <c r="S206" s="12">
        <f t="shared" si="245"/>
        <v>3.0333333333310293</v>
      </c>
      <c r="U206" t="str">
        <f t="shared" si="246"/>
        <v/>
      </c>
    </row>
    <row r="207" spans="1:21" x14ac:dyDescent="0.3">
      <c r="A207" s="39">
        <v>43542</v>
      </c>
      <c r="B207" s="10" t="s">
        <v>27</v>
      </c>
      <c r="C207">
        <f>'Index Pivots'!C207</f>
        <v>11473.85</v>
      </c>
      <c r="D207">
        <f>'Index Pivots'!D207</f>
        <v>11530.15</v>
      </c>
      <c r="E207">
        <f>'Index Pivots'!E207</f>
        <v>11412.5</v>
      </c>
      <c r="F207">
        <f>'Index Pivots'!F207</f>
        <v>11462.2</v>
      </c>
      <c r="G207">
        <f>'Index Pivots'!G207</f>
        <v>11288.76666666667</v>
      </c>
      <c r="H207">
        <f>'Index Pivots'!H207</f>
        <v>11350.633333333335</v>
      </c>
      <c r="I207">
        <f>'Index Pivots'!I207</f>
        <v>11406.41666666667</v>
      </c>
      <c r="J207">
        <f>'Index Pivots'!J207</f>
        <v>11468.283333333335</v>
      </c>
      <c r="K207">
        <f>'Index Pivots'!K207</f>
        <v>11524.066666666669</v>
      </c>
      <c r="L207">
        <f>'Index Pivots'!L207</f>
        <v>11585.933333333334</v>
      </c>
      <c r="M207" s="2">
        <f>'Index Pivots'!M207</f>
        <v>11641.716666666669</v>
      </c>
      <c r="N207" s="12">
        <f t="shared" ref="N207:N227" si="247">ABS(C207-H206)</f>
        <v>161.83333333333394</v>
      </c>
      <c r="O207" s="12">
        <f t="shared" ref="O207:O227" si="248">ABS(C207-I206)</f>
        <v>104.41666666666606</v>
      </c>
      <c r="P207" s="12">
        <f t="shared" ref="P207:P227" si="249">ABS(C207-J206)</f>
        <v>45.633333333333212</v>
      </c>
      <c r="Q207" s="12">
        <f t="shared" ref="Q207:Q227" si="250">ABS(C207-K206)</f>
        <v>11.783333333334667</v>
      </c>
      <c r="R207" s="12">
        <f t="shared" ref="R207:R227" si="251">ABS(C207-L206)</f>
        <v>70.566666666667516</v>
      </c>
      <c r="S207" s="12">
        <f t="shared" ref="S207:S227" si="252">MIN(N207:R207)</f>
        <v>11.783333333334667</v>
      </c>
      <c r="U207" t="str">
        <f t="shared" ref="U207:U227" si="253">IF(ABS(J207-J206)&lt;J207*0.0021,"Today-Tom Close","")</f>
        <v/>
      </c>
    </row>
    <row r="208" spans="1:21" x14ac:dyDescent="0.3">
      <c r="A208" s="39">
        <v>43543</v>
      </c>
      <c r="B208" s="10" t="s">
        <v>28</v>
      </c>
      <c r="C208">
        <f>'Index Pivots'!C208</f>
        <v>11500.3</v>
      </c>
      <c r="D208">
        <f>'Index Pivots'!D208</f>
        <v>11543.85</v>
      </c>
      <c r="E208">
        <f>'Index Pivots'!E208</f>
        <v>11451.25</v>
      </c>
      <c r="F208">
        <f>'Index Pivots'!F208</f>
        <v>11532.4</v>
      </c>
      <c r="G208">
        <f>'Index Pivots'!G208</f>
        <v>11381.883333333331</v>
      </c>
      <c r="H208">
        <f>'Index Pivots'!H208</f>
        <v>11416.566666666666</v>
      </c>
      <c r="I208">
        <f>'Index Pivots'!I208</f>
        <v>11474.483333333332</v>
      </c>
      <c r="J208">
        <f>'Index Pivots'!J208</f>
        <v>11509.166666666666</v>
      </c>
      <c r="K208">
        <f>'Index Pivots'!K208</f>
        <v>11567.083333333332</v>
      </c>
      <c r="L208">
        <f>'Index Pivots'!L208</f>
        <v>11601.766666666666</v>
      </c>
      <c r="M208" s="2">
        <f>'Index Pivots'!M208</f>
        <v>11659.683333333332</v>
      </c>
      <c r="N208" s="12">
        <f t="shared" si="247"/>
        <v>149.66666666666424</v>
      </c>
      <c r="O208" s="12">
        <f t="shared" si="248"/>
        <v>93.883333333329574</v>
      </c>
      <c r="P208" s="12">
        <f t="shared" si="249"/>
        <v>32.016666666664605</v>
      </c>
      <c r="Q208" s="12">
        <f t="shared" si="250"/>
        <v>23.766666666670062</v>
      </c>
      <c r="R208" s="12">
        <f t="shared" si="251"/>
        <v>85.633333333335031</v>
      </c>
      <c r="S208" s="12">
        <f t="shared" si="252"/>
        <v>23.766666666670062</v>
      </c>
      <c r="U208" t="str">
        <f t="shared" si="253"/>
        <v/>
      </c>
    </row>
    <row r="209" spans="1:21" x14ac:dyDescent="0.3">
      <c r="A209" s="39">
        <v>43544</v>
      </c>
      <c r="B209" s="10" t="s">
        <v>29</v>
      </c>
      <c r="C209">
        <f>'Index Pivots'!C209</f>
        <v>11553.35</v>
      </c>
      <c r="D209">
        <f>'Index Pivots'!D209</f>
        <v>11556.1</v>
      </c>
      <c r="E209">
        <f>'Index Pivots'!E209</f>
        <v>11503.1</v>
      </c>
      <c r="F209">
        <f>'Index Pivots'!F209</f>
        <v>11521.05</v>
      </c>
      <c r="G209">
        <f>'Index Pivots'!G209</f>
        <v>11444.4</v>
      </c>
      <c r="H209">
        <f>'Index Pivots'!H209</f>
        <v>11473.75</v>
      </c>
      <c r="I209">
        <f>'Index Pivots'!I209</f>
        <v>11497.4</v>
      </c>
      <c r="J209">
        <f>'Index Pivots'!J209</f>
        <v>11526.75</v>
      </c>
      <c r="K209">
        <f>'Index Pivots'!K209</f>
        <v>11550.4</v>
      </c>
      <c r="L209">
        <f>'Index Pivots'!L209</f>
        <v>11579.75</v>
      </c>
      <c r="M209" s="2">
        <f>'Index Pivots'!M209</f>
        <v>11603.4</v>
      </c>
      <c r="N209" s="12">
        <f t="shared" si="247"/>
        <v>136.78333333333467</v>
      </c>
      <c r="O209" s="12">
        <f t="shared" si="248"/>
        <v>78.866666666668607</v>
      </c>
      <c r="P209" s="12">
        <f t="shared" si="249"/>
        <v>44.183333333334303</v>
      </c>
      <c r="Q209" s="12">
        <f t="shared" si="250"/>
        <v>13.733333333331757</v>
      </c>
      <c r="R209" s="12">
        <f t="shared" si="251"/>
        <v>48.41666666666606</v>
      </c>
      <c r="S209" s="12">
        <f t="shared" si="252"/>
        <v>13.733333333331757</v>
      </c>
      <c r="U209" t="str">
        <f t="shared" si="253"/>
        <v>Today-Tom Close</v>
      </c>
    </row>
    <row r="210" spans="1:21" x14ac:dyDescent="0.3">
      <c r="A210" s="39">
        <v>43546</v>
      </c>
      <c r="B210" s="10" t="s">
        <v>26</v>
      </c>
      <c r="C210">
        <f>'Index Pivots'!C210</f>
        <v>11549.2</v>
      </c>
      <c r="D210">
        <f>'Index Pivots'!D210</f>
        <v>11572.8</v>
      </c>
      <c r="E210">
        <f>'Index Pivots'!E210</f>
        <v>11434.55</v>
      </c>
      <c r="F210">
        <f>'Index Pivots'!F210</f>
        <v>11456.9</v>
      </c>
      <c r="G210">
        <f>'Index Pivots'!G210</f>
        <v>11265.116666666669</v>
      </c>
      <c r="H210">
        <f>'Index Pivots'!H210</f>
        <v>11349.833333333334</v>
      </c>
      <c r="I210">
        <f>'Index Pivots'!I210</f>
        <v>11403.366666666669</v>
      </c>
      <c r="J210">
        <f>'Index Pivots'!J210</f>
        <v>11488.083333333334</v>
      </c>
      <c r="K210">
        <f>'Index Pivots'!K210</f>
        <v>11541.616666666669</v>
      </c>
      <c r="L210">
        <f>'Index Pivots'!L210</f>
        <v>11626.333333333334</v>
      </c>
      <c r="M210" s="2">
        <f>'Index Pivots'!M210</f>
        <v>11679.866666666669</v>
      </c>
      <c r="N210" s="12">
        <f t="shared" si="247"/>
        <v>75.450000000000728</v>
      </c>
      <c r="O210" s="12">
        <f t="shared" si="248"/>
        <v>51.800000000001091</v>
      </c>
      <c r="P210" s="12">
        <f t="shared" si="249"/>
        <v>22.450000000000728</v>
      </c>
      <c r="Q210" s="12">
        <f t="shared" si="250"/>
        <v>1.1999999999989086</v>
      </c>
      <c r="R210" s="12">
        <f t="shared" si="251"/>
        <v>30.549999999999272</v>
      </c>
      <c r="S210" s="12">
        <f t="shared" si="252"/>
        <v>1.1999999999989086</v>
      </c>
      <c r="U210" t="str">
        <f t="shared" si="253"/>
        <v/>
      </c>
    </row>
    <row r="211" spans="1:21" x14ac:dyDescent="0.3">
      <c r="A211" s="39">
        <v>43549</v>
      </c>
      <c r="B211" s="10" t="s">
        <v>27</v>
      </c>
      <c r="C211">
        <f>'Index Pivots'!C211</f>
        <v>11395.65</v>
      </c>
      <c r="D211">
        <f>'Index Pivots'!D211</f>
        <v>11395.65</v>
      </c>
      <c r="E211">
        <f>'Index Pivots'!E211</f>
        <v>11311.6</v>
      </c>
      <c r="F211">
        <f>'Index Pivots'!F211</f>
        <v>11354.25</v>
      </c>
      <c r="G211">
        <f>'Index Pivots'!G211</f>
        <v>11227.966666666669</v>
      </c>
      <c r="H211">
        <f>'Index Pivots'!H211</f>
        <v>11269.783333333335</v>
      </c>
      <c r="I211">
        <f>'Index Pivots'!I211</f>
        <v>11312.016666666668</v>
      </c>
      <c r="J211">
        <f>'Index Pivots'!J211</f>
        <v>11353.833333333334</v>
      </c>
      <c r="K211">
        <f>'Index Pivots'!K211</f>
        <v>11396.066666666668</v>
      </c>
      <c r="L211">
        <f>'Index Pivots'!L211</f>
        <v>11437.883333333333</v>
      </c>
      <c r="M211" s="2">
        <f>'Index Pivots'!M211</f>
        <v>11480.116666666667</v>
      </c>
      <c r="N211" s="12">
        <f t="shared" si="247"/>
        <v>45.816666666665697</v>
      </c>
      <c r="O211" s="12">
        <f t="shared" si="248"/>
        <v>7.7166666666689707</v>
      </c>
      <c r="P211" s="12">
        <f t="shared" si="249"/>
        <v>92.433333333334303</v>
      </c>
      <c r="Q211" s="12">
        <f t="shared" si="250"/>
        <v>145.96666666666897</v>
      </c>
      <c r="R211" s="12">
        <f t="shared" si="251"/>
        <v>230.6833333333343</v>
      </c>
      <c r="S211" s="12">
        <f t="shared" si="252"/>
        <v>7.7166666666689707</v>
      </c>
      <c r="U211" t="str">
        <f t="shared" si="253"/>
        <v/>
      </c>
    </row>
    <row r="212" spans="1:21" x14ac:dyDescent="0.3">
      <c r="A212" s="39">
        <v>43550</v>
      </c>
      <c r="B212" s="10" t="s">
        <v>28</v>
      </c>
      <c r="C212">
        <f>'Index Pivots'!C212</f>
        <v>11375.2</v>
      </c>
      <c r="D212">
        <f>'Index Pivots'!D212</f>
        <v>11496.75</v>
      </c>
      <c r="E212">
        <f>'Index Pivots'!E212</f>
        <v>11352.45</v>
      </c>
      <c r="F212">
        <f>'Index Pivots'!F212</f>
        <v>11483.25</v>
      </c>
      <c r="G212">
        <f>'Index Pivots'!G212</f>
        <v>11247.25</v>
      </c>
      <c r="H212">
        <f>'Index Pivots'!H212</f>
        <v>11299.85</v>
      </c>
      <c r="I212">
        <f>'Index Pivots'!I212</f>
        <v>11391.55</v>
      </c>
      <c r="J212">
        <f>'Index Pivots'!J212</f>
        <v>11444.15</v>
      </c>
      <c r="K212">
        <f>'Index Pivots'!K212</f>
        <v>11535.849999999999</v>
      </c>
      <c r="L212">
        <f>'Index Pivots'!L212</f>
        <v>11588.449999999999</v>
      </c>
      <c r="M212" s="2">
        <f>'Index Pivots'!M212</f>
        <v>11680.149999999998</v>
      </c>
      <c r="N212" s="12">
        <f t="shared" si="247"/>
        <v>105.41666666666606</v>
      </c>
      <c r="O212" s="12">
        <f t="shared" si="248"/>
        <v>63.183333333332484</v>
      </c>
      <c r="P212" s="12">
        <f t="shared" si="249"/>
        <v>21.366666666666788</v>
      </c>
      <c r="Q212" s="12">
        <f t="shared" si="250"/>
        <v>20.866666666666788</v>
      </c>
      <c r="R212" s="12">
        <f t="shared" si="251"/>
        <v>62.683333333332484</v>
      </c>
      <c r="S212" s="12">
        <f t="shared" si="252"/>
        <v>20.866666666666788</v>
      </c>
      <c r="U212" t="str">
        <f t="shared" si="253"/>
        <v/>
      </c>
    </row>
    <row r="213" spans="1:21" x14ac:dyDescent="0.3">
      <c r="A213" s="39">
        <v>43551</v>
      </c>
      <c r="B213" s="10" t="s">
        <v>29</v>
      </c>
      <c r="C213">
        <f>'Index Pivots'!C213</f>
        <v>11531.45</v>
      </c>
      <c r="D213">
        <f>'Index Pivots'!D213</f>
        <v>11546.2</v>
      </c>
      <c r="E213">
        <f>'Index Pivots'!E213</f>
        <v>11413</v>
      </c>
      <c r="F213">
        <f>'Index Pivots'!F213</f>
        <v>11445.05</v>
      </c>
      <c r="G213">
        <f>'Index Pivots'!G213</f>
        <v>11256.766666666666</v>
      </c>
      <c r="H213">
        <f>'Index Pivots'!H213</f>
        <v>11334.883333333333</v>
      </c>
      <c r="I213">
        <f>'Index Pivots'!I213</f>
        <v>11389.966666666667</v>
      </c>
      <c r="J213">
        <f>'Index Pivots'!J213</f>
        <v>11468.083333333334</v>
      </c>
      <c r="K213">
        <f>'Index Pivots'!K213</f>
        <v>11523.166666666668</v>
      </c>
      <c r="L213">
        <f>'Index Pivots'!L213</f>
        <v>11601.283333333335</v>
      </c>
      <c r="M213" s="2">
        <f>'Index Pivots'!M213</f>
        <v>11656.366666666669</v>
      </c>
      <c r="N213" s="12">
        <f t="shared" si="247"/>
        <v>231.60000000000036</v>
      </c>
      <c r="O213" s="12">
        <f t="shared" si="248"/>
        <v>139.90000000000146</v>
      </c>
      <c r="P213" s="12">
        <f t="shared" si="249"/>
        <v>87.300000000001091</v>
      </c>
      <c r="Q213" s="12">
        <f t="shared" si="250"/>
        <v>4.3999999999978172</v>
      </c>
      <c r="R213" s="12">
        <f t="shared" si="251"/>
        <v>56.999999999998181</v>
      </c>
      <c r="S213" s="12">
        <f t="shared" si="252"/>
        <v>4.3999999999978172</v>
      </c>
      <c r="U213" t="str">
        <f t="shared" si="253"/>
        <v>Today-Tom Close</v>
      </c>
    </row>
    <row r="214" spans="1:21" x14ac:dyDescent="0.3">
      <c r="A214" s="39">
        <v>43552</v>
      </c>
      <c r="B214" s="10" t="s">
        <v>30</v>
      </c>
      <c r="C214">
        <f>'Index Pivots'!C214</f>
        <v>11463.65</v>
      </c>
      <c r="D214">
        <f>'Index Pivots'!D214</f>
        <v>11588.5</v>
      </c>
      <c r="E214">
        <f>'Index Pivots'!E214</f>
        <v>11452.45</v>
      </c>
      <c r="F214">
        <f>'Index Pivots'!F214</f>
        <v>11570</v>
      </c>
      <c r="G214">
        <f>'Index Pivots'!G214</f>
        <v>11349.416666666664</v>
      </c>
      <c r="H214">
        <f>'Index Pivots'!H214</f>
        <v>11400.933333333332</v>
      </c>
      <c r="I214">
        <f>'Index Pivots'!I214</f>
        <v>11485.466666666664</v>
      </c>
      <c r="J214">
        <f>'Index Pivots'!J214</f>
        <v>11536.983333333332</v>
      </c>
      <c r="K214">
        <f>'Index Pivots'!K214</f>
        <v>11621.516666666663</v>
      </c>
      <c r="L214">
        <f>'Index Pivots'!L214</f>
        <v>11673.033333333331</v>
      </c>
      <c r="M214" s="2">
        <f>'Index Pivots'!M214</f>
        <v>11757.566666666662</v>
      </c>
      <c r="N214" s="12">
        <f t="shared" si="247"/>
        <v>128.76666666666642</v>
      </c>
      <c r="O214" s="12">
        <f t="shared" si="248"/>
        <v>73.683333333332484</v>
      </c>
      <c r="P214" s="12">
        <f t="shared" si="249"/>
        <v>4.4333333333343035</v>
      </c>
      <c r="Q214" s="12">
        <f t="shared" si="250"/>
        <v>59.516666666668243</v>
      </c>
      <c r="R214" s="12">
        <f t="shared" si="251"/>
        <v>137.63333333333503</v>
      </c>
      <c r="S214" s="12">
        <f t="shared" si="252"/>
        <v>4.4333333333343035</v>
      </c>
      <c r="U214" t="str">
        <f t="shared" si="253"/>
        <v/>
      </c>
    </row>
    <row r="215" spans="1:21" x14ac:dyDescent="0.3">
      <c r="A215" s="39">
        <v>43553</v>
      </c>
      <c r="B215" s="10" t="s">
        <v>26</v>
      </c>
      <c r="C215">
        <f>'Index Pivots'!C215</f>
        <v>11625.45</v>
      </c>
      <c r="D215">
        <f>'Index Pivots'!D215</f>
        <v>11630.35</v>
      </c>
      <c r="E215">
        <f>'Index Pivots'!E215</f>
        <v>11570.15</v>
      </c>
      <c r="F215">
        <f>'Index Pivots'!F215</f>
        <v>11623.9</v>
      </c>
      <c r="G215">
        <f>'Index Pivots'!G215</f>
        <v>11525.716666666665</v>
      </c>
      <c r="H215">
        <f>'Index Pivots'!H215</f>
        <v>11547.933333333332</v>
      </c>
      <c r="I215">
        <f>'Index Pivots'!I215</f>
        <v>11585.916666666666</v>
      </c>
      <c r="J215">
        <f>'Index Pivots'!J215</f>
        <v>11608.133333333333</v>
      </c>
      <c r="K215">
        <f>'Index Pivots'!K215</f>
        <v>11646.116666666667</v>
      </c>
      <c r="L215">
        <f>'Index Pivots'!L215</f>
        <v>11668.333333333334</v>
      </c>
      <c r="M215" s="2">
        <f>'Index Pivots'!M215</f>
        <v>11706.316666666668</v>
      </c>
      <c r="N215" s="12">
        <f t="shared" si="247"/>
        <v>224.51666666666824</v>
      </c>
      <c r="O215" s="12">
        <f t="shared" si="248"/>
        <v>139.98333333333721</v>
      </c>
      <c r="P215" s="12">
        <f t="shared" si="249"/>
        <v>88.466666666668971</v>
      </c>
      <c r="Q215" s="12">
        <f t="shared" si="250"/>
        <v>3.9333333333379414</v>
      </c>
      <c r="R215" s="12">
        <f t="shared" si="251"/>
        <v>47.583333333330302</v>
      </c>
      <c r="S215" s="12">
        <f t="shared" si="252"/>
        <v>3.9333333333379414</v>
      </c>
      <c r="U215" t="str">
        <f t="shared" si="253"/>
        <v/>
      </c>
    </row>
    <row r="216" spans="1:21" x14ac:dyDescent="0.3">
      <c r="A216" s="39">
        <v>43556</v>
      </c>
      <c r="B216" s="10" t="s">
        <v>27</v>
      </c>
      <c r="C216">
        <f>'Index Pivots'!C216</f>
        <v>11665.2</v>
      </c>
      <c r="D216">
        <f>'Index Pivots'!D216</f>
        <v>11738.1</v>
      </c>
      <c r="E216">
        <f>'Index Pivots'!E216</f>
        <v>11644.75</v>
      </c>
      <c r="F216">
        <f>'Index Pivots'!F216</f>
        <v>11669.15</v>
      </c>
      <c r="G216">
        <f>'Index Pivots'!G216</f>
        <v>11536.55</v>
      </c>
      <c r="H216">
        <f>'Index Pivots'!H216</f>
        <v>11590.65</v>
      </c>
      <c r="I216">
        <f>'Index Pivots'!I216</f>
        <v>11629.9</v>
      </c>
      <c r="J216">
        <f>'Index Pivots'!J216</f>
        <v>11684</v>
      </c>
      <c r="K216">
        <f>'Index Pivots'!K216</f>
        <v>11723.25</v>
      </c>
      <c r="L216">
        <f>'Index Pivots'!L216</f>
        <v>11777.35</v>
      </c>
      <c r="M216" s="2">
        <f>'Index Pivots'!M216</f>
        <v>11816.6</v>
      </c>
      <c r="N216" s="12">
        <f t="shared" si="247"/>
        <v>117.26666666666824</v>
      </c>
      <c r="O216" s="12">
        <f t="shared" si="248"/>
        <v>79.283333333334667</v>
      </c>
      <c r="P216" s="12">
        <f t="shared" si="249"/>
        <v>57.066666666667516</v>
      </c>
      <c r="Q216" s="12">
        <f t="shared" si="250"/>
        <v>19.08333333333394</v>
      </c>
      <c r="R216" s="12">
        <f t="shared" si="251"/>
        <v>3.1333333333332121</v>
      </c>
      <c r="S216" s="12">
        <f t="shared" si="252"/>
        <v>3.1333333333332121</v>
      </c>
      <c r="U216" t="str">
        <f t="shared" si="253"/>
        <v/>
      </c>
    </row>
    <row r="217" spans="1:21" x14ac:dyDescent="0.3">
      <c r="A217" s="39">
        <v>43557</v>
      </c>
      <c r="B217" s="10" t="s">
        <v>28</v>
      </c>
      <c r="C217">
        <f>'Index Pivots'!C217</f>
        <v>11711.55</v>
      </c>
      <c r="D217">
        <f>'Index Pivots'!D217</f>
        <v>11729.35</v>
      </c>
      <c r="E217">
        <f>'Index Pivots'!E217</f>
        <v>11655.85</v>
      </c>
      <c r="F217">
        <f>'Index Pivots'!F217</f>
        <v>11713.2</v>
      </c>
      <c r="G217">
        <f>'Index Pivots'!G217</f>
        <v>11596.083333333334</v>
      </c>
      <c r="H217">
        <f>'Index Pivots'!H217</f>
        <v>11625.966666666667</v>
      </c>
      <c r="I217">
        <f>'Index Pivots'!I217</f>
        <v>11669.583333333334</v>
      </c>
      <c r="J217">
        <f>'Index Pivots'!J217</f>
        <v>11699.466666666667</v>
      </c>
      <c r="K217">
        <f>'Index Pivots'!K217</f>
        <v>11743.083333333334</v>
      </c>
      <c r="L217">
        <f>'Index Pivots'!L217</f>
        <v>11772.966666666667</v>
      </c>
      <c r="M217" s="2">
        <f>'Index Pivots'!M217</f>
        <v>11816.583333333334</v>
      </c>
      <c r="N217" s="12">
        <f t="shared" si="247"/>
        <v>120.89999999999964</v>
      </c>
      <c r="O217" s="12">
        <f t="shared" si="248"/>
        <v>81.649999999999636</v>
      </c>
      <c r="P217" s="12">
        <f t="shared" si="249"/>
        <v>27.549999999999272</v>
      </c>
      <c r="Q217" s="12">
        <f t="shared" si="250"/>
        <v>11.700000000000728</v>
      </c>
      <c r="R217" s="12">
        <f t="shared" si="251"/>
        <v>65.800000000001091</v>
      </c>
      <c r="S217" s="12">
        <f t="shared" si="252"/>
        <v>11.700000000000728</v>
      </c>
      <c r="U217" t="str">
        <f t="shared" si="253"/>
        <v>Today-Tom Close</v>
      </c>
    </row>
    <row r="218" spans="1:21" x14ac:dyDescent="0.3">
      <c r="A218" s="39">
        <v>43558</v>
      </c>
      <c r="B218" s="10" t="s">
        <v>29</v>
      </c>
      <c r="C218">
        <f>'Index Pivots'!C218</f>
        <v>11735.3</v>
      </c>
      <c r="D218">
        <f>'Index Pivots'!D218</f>
        <v>11761</v>
      </c>
      <c r="E218">
        <f>'Index Pivots'!E218</f>
        <v>11629.15</v>
      </c>
      <c r="F218">
        <f>'Index Pivots'!F218</f>
        <v>11643.95</v>
      </c>
      <c r="G218">
        <f>'Index Pivots'!G218</f>
        <v>11463.216666666669</v>
      </c>
      <c r="H218">
        <f>'Index Pivots'!H218</f>
        <v>11546.183333333334</v>
      </c>
      <c r="I218">
        <f>'Index Pivots'!I218</f>
        <v>11595.066666666669</v>
      </c>
      <c r="J218">
        <f>'Index Pivots'!J218</f>
        <v>11678.033333333335</v>
      </c>
      <c r="K218">
        <f>'Index Pivots'!K218</f>
        <v>11726.91666666667</v>
      </c>
      <c r="L218">
        <f>'Index Pivots'!L218</f>
        <v>11809.883333333335</v>
      </c>
      <c r="M218" s="2">
        <f>'Index Pivots'!M218</f>
        <v>11858.76666666667</v>
      </c>
      <c r="N218" s="12">
        <f t="shared" si="247"/>
        <v>109.33333333333212</v>
      </c>
      <c r="O218" s="12">
        <f t="shared" si="248"/>
        <v>65.716666666665333</v>
      </c>
      <c r="P218" s="12">
        <f t="shared" si="249"/>
        <v>35.833333333332121</v>
      </c>
      <c r="Q218" s="12">
        <f t="shared" si="250"/>
        <v>7.7833333333346673</v>
      </c>
      <c r="R218" s="12">
        <f t="shared" si="251"/>
        <v>37.666666666667879</v>
      </c>
      <c r="S218" s="12">
        <f t="shared" si="252"/>
        <v>7.7833333333346673</v>
      </c>
      <c r="U218" t="str">
        <f t="shared" si="253"/>
        <v>Today-Tom Close</v>
      </c>
    </row>
    <row r="219" spans="1:21" x14ac:dyDescent="0.3">
      <c r="A219" s="39">
        <v>43559</v>
      </c>
      <c r="B219" s="10" t="s">
        <v>30</v>
      </c>
      <c r="C219">
        <f>'Index Pivots'!C219</f>
        <v>11660.2</v>
      </c>
      <c r="D219">
        <f>'Index Pivots'!D219</f>
        <v>11662.55</v>
      </c>
      <c r="E219">
        <f>'Index Pivots'!E219</f>
        <v>11559.2</v>
      </c>
      <c r="F219">
        <f>'Index Pivots'!F219</f>
        <v>11598</v>
      </c>
      <c r="G219">
        <f>'Index Pivots'!G219</f>
        <v>11447.26666666667</v>
      </c>
      <c r="H219">
        <f>'Index Pivots'!H219</f>
        <v>11503.233333333335</v>
      </c>
      <c r="I219">
        <f>'Index Pivots'!I219</f>
        <v>11550.616666666669</v>
      </c>
      <c r="J219">
        <f>'Index Pivots'!J219</f>
        <v>11606.583333333334</v>
      </c>
      <c r="K219">
        <f>'Index Pivots'!K219</f>
        <v>11653.966666666667</v>
      </c>
      <c r="L219">
        <f>'Index Pivots'!L219</f>
        <v>11709.933333333332</v>
      </c>
      <c r="M219" s="2">
        <f>'Index Pivots'!M219</f>
        <v>11757.316666666666</v>
      </c>
      <c r="N219" s="12">
        <f t="shared" si="247"/>
        <v>114.01666666666642</v>
      </c>
      <c r="O219" s="12">
        <f t="shared" si="248"/>
        <v>65.133333333331393</v>
      </c>
      <c r="P219" s="12">
        <f t="shared" si="249"/>
        <v>17.83333333333394</v>
      </c>
      <c r="Q219" s="12">
        <f t="shared" si="250"/>
        <v>66.716666666668971</v>
      </c>
      <c r="R219" s="12">
        <f t="shared" si="251"/>
        <v>149.6833333333343</v>
      </c>
      <c r="S219" s="12">
        <f t="shared" si="252"/>
        <v>17.83333333333394</v>
      </c>
      <c r="U219" t="str">
        <f t="shared" si="253"/>
        <v/>
      </c>
    </row>
    <row r="220" spans="1:21" x14ac:dyDescent="0.3">
      <c r="A220" s="39">
        <v>43560</v>
      </c>
      <c r="B220" s="10" t="s">
        <v>26</v>
      </c>
      <c r="C220">
        <f>'Index Pivots'!C220</f>
        <v>11638.4</v>
      </c>
      <c r="D220">
        <f>'Index Pivots'!D220</f>
        <v>11689.65</v>
      </c>
      <c r="E220">
        <f>'Index Pivots'!E220</f>
        <v>11609.5</v>
      </c>
      <c r="F220">
        <f>'Index Pivots'!F220</f>
        <v>11665.95</v>
      </c>
      <c r="G220">
        <f>'Index Pivots'!G220</f>
        <v>11540.26666666667</v>
      </c>
      <c r="H220">
        <f>'Index Pivots'!H220</f>
        <v>11574.883333333335</v>
      </c>
      <c r="I220">
        <f>'Index Pivots'!I220</f>
        <v>11620.41666666667</v>
      </c>
      <c r="J220">
        <f>'Index Pivots'!J220</f>
        <v>11655.033333333335</v>
      </c>
      <c r="K220">
        <f>'Index Pivots'!K220</f>
        <v>11700.566666666669</v>
      </c>
      <c r="L220">
        <f>'Index Pivots'!L220</f>
        <v>11735.183333333334</v>
      </c>
      <c r="M220" s="2">
        <f>'Index Pivots'!M220</f>
        <v>11780.716666666669</v>
      </c>
      <c r="N220" s="12">
        <f t="shared" si="247"/>
        <v>135.16666666666424</v>
      </c>
      <c r="O220" s="12">
        <f t="shared" si="248"/>
        <v>87.783333333331029</v>
      </c>
      <c r="P220" s="12">
        <f t="shared" si="249"/>
        <v>31.816666666665697</v>
      </c>
      <c r="Q220" s="12">
        <f t="shared" si="250"/>
        <v>15.566666666667516</v>
      </c>
      <c r="R220" s="12">
        <f t="shared" si="251"/>
        <v>71.533333333332848</v>
      </c>
      <c r="S220" s="12">
        <f t="shared" si="252"/>
        <v>15.566666666667516</v>
      </c>
      <c r="U220" t="str">
        <f t="shared" si="253"/>
        <v/>
      </c>
    </row>
    <row r="221" spans="1:21" x14ac:dyDescent="0.3">
      <c r="A221" s="39">
        <v>43563</v>
      </c>
      <c r="B221" s="10" t="s">
        <v>27</v>
      </c>
      <c r="C221">
        <f>'Index Pivots'!C221</f>
        <v>11704.35</v>
      </c>
      <c r="D221">
        <f>'Index Pivots'!D221</f>
        <v>11710.3</v>
      </c>
      <c r="E221">
        <f>'Index Pivots'!E221</f>
        <v>11549.1</v>
      </c>
      <c r="F221">
        <f>'Index Pivots'!F221</f>
        <v>11604.5</v>
      </c>
      <c r="G221">
        <f>'Index Pivots'!G221</f>
        <v>11371.100000000004</v>
      </c>
      <c r="H221">
        <f>'Index Pivots'!H221</f>
        <v>11460.100000000002</v>
      </c>
      <c r="I221">
        <f>'Index Pivots'!I221</f>
        <v>11532.300000000003</v>
      </c>
      <c r="J221">
        <f>'Index Pivots'!J221</f>
        <v>11621.300000000001</v>
      </c>
      <c r="K221">
        <f>'Index Pivots'!K221</f>
        <v>11693.500000000002</v>
      </c>
      <c r="L221">
        <f>'Index Pivots'!L221</f>
        <v>11782.5</v>
      </c>
      <c r="M221" s="2">
        <f>'Index Pivots'!M221</f>
        <v>11854.7</v>
      </c>
      <c r="N221" s="12">
        <f t="shared" si="247"/>
        <v>129.46666666666533</v>
      </c>
      <c r="O221" s="12">
        <f t="shared" si="248"/>
        <v>83.933333333330665</v>
      </c>
      <c r="P221" s="12">
        <f t="shared" si="249"/>
        <v>49.316666666665697</v>
      </c>
      <c r="Q221" s="12">
        <f t="shared" si="250"/>
        <v>3.7833333333310293</v>
      </c>
      <c r="R221" s="12">
        <f t="shared" si="251"/>
        <v>30.83333333333394</v>
      </c>
      <c r="S221" s="12">
        <f t="shared" si="252"/>
        <v>3.7833333333310293</v>
      </c>
      <c r="U221" t="str">
        <f t="shared" si="253"/>
        <v/>
      </c>
    </row>
    <row r="222" spans="1:21" x14ac:dyDescent="0.3">
      <c r="A222" s="39">
        <v>43564</v>
      </c>
      <c r="B222" s="10" t="s">
        <v>28</v>
      </c>
      <c r="C222">
        <f>'Index Pivots'!C222</f>
        <v>11612.05</v>
      </c>
      <c r="D222">
        <f>'Index Pivots'!D222</f>
        <v>11683.9</v>
      </c>
      <c r="E222">
        <f>'Index Pivots'!E222</f>
        <v>11569.7</v>
      </c>
      <c r="F222">
        <f>'Index Pivots'!F222</f>
        <v>11671.95</v>
      </c>
      <c r="G222">
        <f>'Index Pivots'!G222</f>
        <v>11485.600000000002</v>
      </c>
      <c r="H222">
        <f>'Index Pivots'!H222</f>
        <v>11527.650000000001</v>
      </c>
      <c r="I222">
        <f>'Index Pivots'!I222</f>
        <v>11599.800000000001</v>
      </c>
      <c r="J222">
        <f>'Index Pivots'!J222</f>
        <v>11641.85</v>
      </c>
      <c r="K222">
        <f>'Index Pivots'!K222</f>
        <v>11714</v>
      </c>
      <c r="L222">
        <f>'Index Pivots'!L222</f>
        <v>11756.05</v>
      </c>
      <c r="M222" s="2">
        <f>'Index Pivots'!M222</f>
        <v>11828.199999999999</v>
      </c>
      <c r="N222" s="12">
        <f t="shared" si="247"/>
        <v>151.94999999999709</v>
      </c>
      <c r="O222" s="12">
        <f t="shared" si="248"/>
        <v>79.749999999996362</v>
      </c>
      <c r="P222" s="12">
        <f t="shared" si="249"/>
        <v>9.250000000001819</v>
      </c>
      <c r="Q222" s="12">
        <f t="shared" si="250"/>
        <v>81.450000000002547</v>
      </c>
      <c r="R222" s="12">
        <f t="shared" si="251"/>
        <v>170.45000000000073</v>
      </c>
      <c r="S222" s="12">
        <f t="shared" si="252"/>
        <v>9.250000000001819</v>
      </c>
      <c r="U222" t="str">
        <f t="shared" si="253"/>
        <v>Today-Tom Close</v>
      </c>
    </row>
    <row r="223" spans="1:21" x14ac:dyDescent="0.3">
      <c r="A223" s="39">
        <v>43565</v>
      </c>
      <c r="B223" s="10" t="s">
        <v>29</v>
      </c>
      <c r="C223">
        <f>'Index Pivots'!C223</f>
        <v>11646.85</v>
      </c>
      <c r="D223">
        <f>'Index Pivots'!D223</f>
        <v>11680.05</v>
      </c>
      <c r="E223">
        <f>'Index Pivots'!E223</f>
        <v>11571.75</v>
      </c>
      <c r="F223">
        <f>'Index Pivots'!F223</f>
        <v>11584.3</v>
      </c>
      <c r="G223">
        <f>'Index Pivots'!G223</f>
        <v>11435.716666666667</v>
      </c>
      <c r="H223">
        <f>'Index Pivots'!H223</f>
        <v>11503.733333333334</v>
      </c>
      <c r="I223">
        <f>'Index Pivots'!I223</f>
        <v>11544.016666666666</v>
      </c>
      <c r="J223">
        <f>'Index Pivots'!J223</f>
        <v>11612.033333333333</v>
      </c>
      <c r="K223">
        <f>'Index Pivots'!K223</f>
        <v>11652.316666666666</v>
      </c>
      <c r="L223">
        <f>'Index Pivots'!L223</f>
        <v>11720.333333333332</v>
      </c>
      <c r="M223" s="2">
        <f>'Index Pivots'!M223</f>
        <v>11760.616666666665</v>
      </c>
      <c r="N223" s="12">
        <f t="shared" si="247"/>
        <v>119.19999999999891</v>
      </c>
      <c r="O223" s="12">
        <f t="shared" si="248"/>
        <v>47.049999999999272</v>
      </c>
      <c r="P223" s="12">
        <f t="shared" si="249"/>
        <v>5</v>
      </c>
      <c r="Q223" s="12">
        <f t="shared" si="250"/>
        <v>67.149999999999636</v>
      </c>
      <c r="R223" s="12">
        <f t="shared" si="251"/>
        <v>109.19999999999891</v>
      </c>
      <c r="S223" s="12">
        <f t="shared" si="252"/>
        <v>5</v>
      </c>
      <c r="U223" t="str">
        <f t="shared" si="253"/>
        <v/>
      </c>
    </row>
    <row r="224" spans="1:21" x14ac:dyDescent="0.3">
      <c r="A224" s="39">
        <v>43566</v>
      </c>
      <c r="B224" s="10" t="s">
        <v>30</v>
      </c>
      <c r="C224">
        <f>'Index Pivots'!C224</f>
        <v>11592.55</v>
      </c>
      <c r="D224">
        <f>'Index Pivots'!D224</f>
        <v>11606.7</v>
      </c>
      <c r="E224">
        <f>'Index Pivots'!E224</f>
        <v>11550.55</v>
      </c>
      <c r="F224">
        <f>'Index Pivots'!F224</f>
        <v>11596.7</v>
      </c>
      <c r="G224">
        <f>'Index Pivots'!G224</f>
        <v>11506.449999999997</v>
      </c>
      <c r="H224">
        <f>'Index Pivots'!H224</f>
        <v>11528.499999999998</v>
      </c>
      <c r="I224">
        <f>'Index Pivots'!I224</f>
        <v>11562.599999999999</v>
      </c>
      <c r="J224">
        <f>'Index Pivots'!J224</f>
        <v>11584.65</v>
      </c>
      <c r="K224">
        <f>'Index Pivots'!K224</f>
        <v>11618.75</v>
      </c>
      <c r="L224">
        <f>'Index Pivots'!L224</f>
        <v>11640.800000000001</v>
      </c>
      <c r="M224" s="2">
        <f>'Index Pivots'!M224</f>
        <v>11674.900000000001</v>
      </c>
      <c r="N224" s="12">
        <f t="shared" si="247"/>
        <v>88.816666666665697</v>
      </c>
      <c r="O224" s="12">
        <f t="shared" si="248"/>
        <v>48.533333333332848</v>
      </c>
      <c r="P224" s="12">
        <f t="shared" si="249"/>
        <v>19.483333333333576</v>
      </c>
      <c r="Q224" s="12">
        <f t="shared" si="250"/>
        <v>59.766666666666424</v>
      </c>
      <c r="R224" s="12">
        <f t="shared" si="251"/>
        <v>127.78333333333285</v>
      </c>
      <c r="S224" s="12">
        <f t="shared" si="252"/>
        <v>19.483333333333576</v>
      </c>
      <c r="U224" t="str">
        <f t="shared" si="253"/>
        <v/>
      </c>
    </row>
    <row r="225" spans="1:21" x14ac:dyDescent="0.3">
      <c r="A225" s="39">
        <v>43567</v>
      </c>
      <c r="B225" s="10" t="s">
        <v>26</v>
      </c>
      <c r="C225">
        <f>'Index Pivots'!C225</f>
        <v>11612.85</v>
      </c>
      <c r="D225">
        <f>'Index Pivots'!D225</f>
        <v>11657.35</v>
      </c>
      <c r="E225">
        <f>'Index Pivots'!E225</f>
        <v>11578.8</v>
      </c>
      <c r="F225">
        <f>'Index Pivots'!F225</f>
        <v>11643.45</v>
      </c>
      <c r="G225">
        <f>'Index Pivots'!G225</f>
        <v>11517.166666666668</v>
      </c>
      <c r="H225">
        <f>'Index Pivots'!H225</f>
        <v>11547.983333333334</v>
      </c>
      <c r="I225">
        <f>'Index Pivots'!I225</f>
        <v>11595.716666666669</v>
      </c>
      <c r="J225">
        <f>'Index Pivots'!J225</f>
        <v>11626.533333333335</v>
      </c>
      <c r="K225">
        <f>'Index Pivots'!K225</f>
        <v>11674.26666666667</v>
      </c>
      <c r="L225">
        <f>'Index Pivots'!L225</f>
        <v>11705.083333333336</v>
      </c>
      <c r="M225" s="2">
        <f>'Index Pivots'!M225</f>
        <v>11752.816666666671</v>
      </c>
      <c r="N225" s="12">
        <f t="shared" si="247"/>
        <v>84.350000000002183</v>
      </c>
      <c r="O225" s="12">
        <f t="shared" si="248"/>
        <v>50.250000000001819</v>
      </c>
      <c r="P225" s="12">
        <f t="shared" si="249"/>
        <v>28.200000000000728</v>
      </c>
      <c r="Q225" s="12">
        <f t="shared" si="250"/>
        <v>5.8999999999996362</v>
      </c>
      <c r="R225" s="12">
        <f t="shared" si="251"/>
        <v>27.950000000000728</v>
      </c>
      <c r="S225" s="12">
        <f t="shared" si="252"/>
        <v>5.8999999999996362</v>
      </c>
      <c r="U225" t="str">
        <f t="shared" si="253"/>
        <v/>
      </c>
    </row>
    <row r="226" spans="1:21" x14ac:dyDescent="0.3">
      <c r="A226" s="39">
        <v>43570</v>
      </c>
      <c r="B226" s="10" t="s">
        <v>27</v>
      </c>
      <c r="C226">
        <f>'Index Pivots'!C226</f>
        <v>11667</v>
      </c>
      <c r="D226">
        <f>'Index Pivots'!D226</f>
        <v>11704.6</v>
      </c>
      <c r="E226">
        <f>'Index Pivots'!E226</f>
        <v>11648.25</v>
      </c>
      <c r="F226">
        <f>'Index Pivots'!F226</f>
        <v>11690.35</v>
      </c>
      <c r="G226">
        <f>'Index Pivots'!G226</f>
        <v>11601.183333333331</v>
      </c>
      <c r="H226">
        <f>'Index Pivots'!H226</f>
        <v>11624.716666666665</v>
      </c>
      <c r="I226">
        <f>'Index Pivots'!I226</f>
        <v>11657.533333333331</v>
      </c>
      <c r="J226">
        <f>'Index Pivots'!J226</f>
        <v>11681.066666666666</v>
      </c>
      <c r="K226">
        <f>'Index Pivots'!K226</f>
        <v>11713.883333333331</v>
      </c>
      <c r="L226">
        <f>'Index Pivots'!L226</f>
        <v>11737.416666666666</v>
      </c>
      <c r="M226" s="2">
        <f>'Index Pivots'!M226</f>
        <v>11770.233333333332</v>
      </c>
      <c r="N226" s="12">
        <f>ABS(C226-H225)</f>
        <v>119.01666666666642</v>
      </c>
      <c r="O226" s="12">
        <f>ABS(C226-I225)</f>
        <v>71.283333333331029</v>
      </c>
      <c r="P226" s="12">
        <f>ABS(C226-J225)</f>
        <v>40.466666666665333</v>
      </c>
      <c r="Q226" s="12">
        <f>ABS(C226-K225)</f>
        <v>7.2666666666700621</v>
      </c>
      <c r="R226" s="12">
        <f>ABS(C226-L225)</f>
        <v>38.083333333335759</v>
      </c>
      <c r="S226" s="12">
        <f>MIN(N226:R226)</f>
        <v>7.2666666666700621</v>
      </c>
      <c r="U226" t="str">
        <f t="shared" si="253"/>
        <v/>
      </c>
    </row>
    <row r="227" spans="1:21" x14ac:dyDescent="0.3">
      <c r="A227" s="39">
        <v>43571</v>
      </c>
      <c r="B227" s="10" t="s">
        <v>28</v>
      </c>
      <c r="C227">
        <f>'Index Pivots'!C227</f>
        <v>11736.2</v>
      </c>
      <c r="D227">
        <f>'Index Pivots'!D227</f>
        <v>11810.95</v>
      </c>
      <c r="E227">
        <f>'Index Pivots'!E227</f>
        <v>11731.55</v>
      </c>
      <c r="F227">
        <f>'Index Pivots'!F227</f>
        <v>11787.15</v>
      </c>
      <c r="G227">
        <f>'Index Pivots'!G227</f>
        <v>11662.75</v>
      </c>
      <c r="H227">
        <f>'Index Pivots'!H227</f>
        <v>11697.15</v>
      </c>
      <c r="I227">
        <f>'Index Pivots'!I227</f>
        <v>11742.150000000001</v>
      </c>
      <c r="J227">
        <f>'Index Pivots'!J227</f>
        <v>11776.550000000001</v>
      </c>
      <c r="K227">
        <f>'Index Pivots'!K227</f>
        <v>11821.550000000003</v>
      </c>
      <c r="L227">
        <f>'Index Pivots'!L227</f>
        <v>11855.950000000003</v>
      </c>
      <c r="M227" s="2">
        <f>'Index Pivots'!M227</f>
        <v>11900.950000000004</v>
      </c>
      <c r="N227" s="12">
        <f t="shared" si="247"/>
        <v>111.48333333333539</v>
      </c>
      <c r="O227" s="12">
        <f t="shared" si="248"/>
        <v>78.666666666669698</v>
      </c>
      <c r="P227" s="12">
        <f t="shared" si="249"/>
        <v>55.133333333335031</v>
      </c>
      <c r="Q227" s="12">
        <f t="shared" si="250"/>
        <v>22.316666666669335</v>
      </c>
      <c r="R227" s="12">
        <f t="shared" si="251"/>
        <v>1.2166666666653327</v>
      </c>
      <c r="S227" s="12">
        <f t="shared" si="252"/>
        <v>1.2166666666653327</v>
      </c>
      <c r="U227" t="str">
        <f t="shared" si="253"/>
        <v/>
      </c>
    </row>
    <row r="228" spans="1:21" x14ac:dyDescent="0.3">
      <c r="A228" s="39">
        <v>43573</v>
      </c>
      <c r="B228" s="10" t="s">
        <v>30</v>
      </c>
      <c r="C228">
        <f>'Index Pivots'!C228</f>
        <v>11856.15</v>
      </c>
      <c r="D228">
        <f>'Index Pivots'!D228</f>
        <v>11856.15</v>
      </c>
      <c r="E228">
        <f>'Index Pivots'!E228</f>
        <v>11738.5</v>
      </c>
      <c r="F228">
        <f>'Index Pivots'!F228</f>
        <v>11752.8</v>
      </c>
      <c r="G228">
        <f>'Index Pivots'!G228</f>
        <v>11591.166666666664</v>
      </c>
      <c r="H228">
        <f>'Index Pivots'!H228</f>
        <v>11664.833333333332</v>
      </c>
      <c r="I228">
        <f>'Index Pivots'!I228</f>
        <v>11708.816666666664</v>
      </c>
      <c r="J228">
        <f>'Index Pivots'!J228</f>
        <v>11782.483333333332</v>
      </c>
      <c r="K228">
        <f>'Index Pivots'!K228</f>
        <v>11826.466666666664</v>
      </c>
      <c r="L228">
        <f>'Index Pivots'!L228</f>
        <v>11900.133333333331</v>
      </c>
      <c r="M228" s="2">
        <f>'Index Pivots'!M228</f>
        <v>11944.116666666663</v>
      </c>
      <c r="N228" s="12">
        <f t="shared" ref="N228:N233" si="254">ABS(C228-H227)</f>
        <v>159</v>
      </c>
      <c r="O228" s="12">
        <f t="shared" ref="O228:O233" si="255">ABS(C228-I227)</f>
        <v>113.99999999999818</v>
      </c>
      <c r="P228" s="12">
        <f t="shared" ref="P228:P233" si="256">ABS(C228-J227)</f>
        <v>79.599999999998545</v>
      </c>
      <c r="Q228" s="12">
        <f t="shared" ref="Q228:Q233" si="257">ABS(C228-K227)</f>
        <v>34.599999999996726</v>
      </c>
      <c r="R228" s="12">
        <f t="shared" ref="R228:R233" si="258">ABS(C228-L227)</f>
        <v>0.19999999999708962</v>
      </c>
      <c r="S228" s="12">
        <f t="shared" ref="S228:S233" si="259">MIN(N228:R228)</f>
        <v>0.19999999999708962</v>
      </c>
      <c r="U228" t="str">
        <f t="shared" ref="U228:U233" si="260">IF(ABS(J228-J227)&lt;J228*0.0021,"Today-Tom Close","")</f>
        <v>Today-Tom Close</v>
      </c>
    </row>
    <row r="229" spans="1:21" x14ac:dyDescent="0.3">
      <c r="A229" s="39">
        <v>43577</v>
      </c>
      <c r="B229" s="10" t="s">
        <v>27</v>
      </c>
      <c r="C229">
        <f>'Index Pivots'!C229</f>
        <v>11727.05</v>
      </c>
      <c r="D229">
        <f>'Index Pivots'!D229</f>
        <v>11727.05</v>
      </c>
      <c r="E229">
        <f>'Index Pivots'!E229</f>
        <v>11583.95</v>
      </c>
      <c r="F229">
        <f>'Index Pivots'!F229</f>
        <v>11594.45</v>
      </c>
      <c r="G229">
        <f>'Index Pivots'!G229</f>
        <v>11400.150000000001</v>
      </c>
      <c r="H229">
        <f>'Index Pivots'!H229</f>
        <v>11492.050000000001</v>
      </c>
      <c r="I229">
        <f>'Index Pivots'!I229</f>
        <v>11543.25</v>
      </c>
      <c r="J229">
        <f>'Index Pivots'!J229</f>
        <v>11635.15</v>
      </c>
      <c r="K229">
        <f>'Index Pivots'!K229</f>
        <v>11686.349999999999</v>
      </c>
      <c r="L229">
        <f>'Index Pivots'!L229</f>
        <v>11778.249999999998</v>
      </c>
      <c r="M229" s="2">
        <f>'Index Pivots'!M229</f>
        <v>11829.449999999997</v>
      </c>
      <c r="N229" s="12">
        <f t="shared" si="254"/>
        <v>62.216666666667152</v>
      </c>
      <c r="O229" s="12">
        <f t="shared" si="255"/>
        <v>18.233333333335395</v>
      </c>
      <c r="P229" s="12">
        <f t="shared" si="256"/>
        <v>55.433333333332484</v>
      </c>
      <c r="Q229" s="12">
        <f t="shared" si="257"/>
        <v>99.416666666664241</v>
      </c>
      <c r="R229" s="12">
        <f t="shared" si="258"/>
        <v>173.08333333333212</v>
      </c>
      <c r="S229" s="12">
        <f t="shared" si="259"/>
        <v>18.233333333335395</v>
      </c>
      <c r="U229" t="str">
        <f t="shared" si="260"/>
        <v/>
      </c>
    </row>
    <row r="230" spans="1:21" x14ac:dyDescent="0.3">
      <c r="A230" s="39">
        <v>43578</v>
      </c>
      <c r="B230" s="10" t="s">
        <v>28</v>
      </c>
      <c r="C230">
        <f>'Index Pivots'!C230</f>
        <v>11612.95</v>
      </c>
      <c r="D230">
        <f>'Index Pivots'!D230</f>
        <v>11645.95</v>
      </c>
      <c r="E230">
        <f>'Index Pivots'!E230</f>
        <v>11564.8</v>
      </c>
      <c r="F230">
        <f>'Index Pivots'!F230</f>
        <v>11575.95</v>
      </c>
      <c r="G230">
        <f>'Index Pivots'!G230</f>
        <v>11464.033333333329</v>
      </c>
      <c r="H230">
        <f>'Index Pivots'!H230</f>
        <v>11514.416666666664</v>
      </c>
      <c r="I230">
        <f>'Index Pivots'!I230</f>
        <v>11545.183333333331</v>
      </c>
      <c r="J230">
        <f>'Index Pivots'!J230</f>
        <v>11595.566666666666</v>
      </c>
      <c r="K230">
        <f>'Index Pivots'!K230</f>
        <v>11626.333333333332</v>
      </c>
      <c r="L230">
        <f>'Index Pivots'!L230</f>
        <v>11676.716666666667</v>
      </c>
      <c r="M230" s="2">
        <f>'Index Pivots'!M230</f>
        <v>11707.483333333334</v>
      </c>
      <c r="N230" s="12">
        <f t="shared" si="254"/>
        <v>120.89999999999964</v>
      </c>
      <c r="O230" s="12">
        <f t="shared" si="255"/>
        <v>69.700000000000728</v>
      </c>
      <c r="P230" s="12">
        <f t="shared" si="256"/>
        <v>22.199999999998909</v>
      </c>
      <c r="Q230" s="12">
        <f t="shared" si="257"/>
        <v>73.399999999997817</v>
      </c>
      <c r="R230" s="12">
        <f t="shared" si="258"/>
        <v>165.29999999999745</v>
      </c>
      <c r="S230" s="12">
        <f t="shared" si="259"/>
        <v>22.199999999998909</v>
      </c>
      <c r="U230" t="str">
        <f t="shared" si="260"/>
        <v/>
      </c>
    </row>
    <row r="231" spans="1:21" x14ac:dyDescent="0.3">
      <c r="A231" s="39">
        <v>43579</v>
      </c>
      <c r="B231" s="10" t="s">
        <v>29</v>
      </c>
      <c r="C231">
        <f>'Index Pivots'!C231</f>
        <v>11601.5</v>
      </c>
      <c r="D231">
        <f>'Index Pivots'!D231</f>
        <v>11740.85</v>
      </c>
      <c r="E231">
        <f>'Index Pivots'!E231</f>
        <v>11578.85</v>
      </c>
      <c r="F231">
        <f>'Index Pivots'!F231</f>
        <v>11726.15</v>
      </c>
      <c r="G231">
        <f>'Index Pivots'!G231</f>
        <v>11461.049999999997</v>
      </c>
      <c r="H231">
        <f>'Index Pivots'!H231</f>
        <v>11519.949999999999</v>
      </c>
      <c r="I231">
        <f>'Index Pivots'!I231</f>
        <v>11623.049999999997</v>
      </c>
      <c r="J231">
        <f>'Index Pivots'!J231</f>
        <v>11681.949999999999</v>
      </c>
      <c r="K231">
        <f>'Index Pivots'!K231</f>
        <v>11785.049999999997</v>
      </c>
      <c r="L231">
        <f>'Index Pivots'!L231</f>
        <v>11843.949999999999</v>
      </c>
      <c r="M231" s="2">
        <f>'Index Pivots'!M231</f>
        <v>11947.049999999997</v>
      </c>
      <c r="N231" s="12">
        <f t="shared" si="254"/>
        <v>87.083333333335759</v>
      </c>
      <c r="O231" s="12">
        <f t="shared" si="255"/>
        <v>56.316666666669335</v>
      </c>
      <c r="P231" s="12">
        <f t="shared" si="256"/>
        <v>5.9333333333343035</v>
      </c>
      <c r="Q231" s="12">
        <f t="shared" si="257"/>
        <v>24.833333333332121</v>
      </c>
      <c r="R231" s="12">
        <f t="shared" si="258"/>
        <v>75.216666666667152</v>
      </c>
      <c r="S231" s="12">
        <f t="shared" si="259"/>
        <v>5.9333333333343035</v>
      </c>
      <c r="U231" t="str">
        <f t="shared" si="260"/>
        <v/>
      </c>
    </row>
    <row r="232" spans="1:21" x14ac:dyDescent="0.3">
      <c r="A232" s="39">
        <v>43580</v>
      </c>
      <c r="B232" s="10" t="s">
        <v>30</v>
      </c>
      <c r="C232">
        <f>'Index Pivots'!C232</f>
        <v>11735.7</v>
      </c>
      <c r="D232">
        <f>'Index Pivots'!D232</f>
        <v>11796.75</v>
      </c>
      <c r="E232">
        <f>'Index Pivots'!E232</f>
        <v>11624.3</v>
      </c>
      <c r="F232">
        <f>'Index Pivots'!F232</f>
        <v>11641.8</v>
      </c>
      <c r="G232">
        <f>'Index Pivots'!G232</f>
        <v>11406.033333333333</v>
      </c>
      <c r="H232">
        <f>'Index Pivots'!H232</f>
        <v>11515.166666666666</v>
      </c>
      <c r="I232">
        <f>'Index Pivots'!I232</f>
        <v>11578.483333333334</v>
      </c>
      <c r="J232">
        <f>'Index Pivots'!J232</f>
        <v>11687.616666666667</v>
      </c>
      <c r="K232">
        <f>'Index Pivots'!K232</f>
        <v>11750.933333333334</v>
      </c>
      <c r="L232">
        <f>'Index Pivots'!L232</f>
        <v>11860.066666666668</v>
      </c>
      <c r="M232" s="2">
        <f>'Index Pivots'!M232</f>
        <v>11923.383333333335</v>
      </c>
      <c r="N232" s="12">
        <f t="shared" si="254"/>
        <v>215.75000000000182</v>
      </c>
      <c r="O232" s="12">
        <f t="shared" si="255"/>
        <v>112.65000000000327</v>
      </c>
      <c r="P232" s="12">
        <f t="shared" si="256"/>
        <v>53.750000000001819</v>
      </c>
      <c r="Q232" s="12">
        <f t="shared" si="257"/>
        <v>49.349999999996726</v>
      </c>
      <c r="R232" s="12">
        <f t="shared" si="258"/>
        <v>108.24999999999818</v>
      </c>
      <c r="S232" s="12">
        <f t="shared" si="259"/>
        <v>49.349999999996726</v>
      </c>
      <c r="U232" t="str">
        <f t="shared" si="260"/>
        <v>Today-Tom Close</v>
      </c>
    </row>
    <row r="233" spans="1:21" x14ac:dyDescent="0.3">
      <c r="A233" s="39">
        <v>43581</v>
      </c>
      <c r="B233" s="10" t="s">
        <v>26</v>
      </c>
      <c r="C233">
        <f>'Index Pivots'!C233</f>
        <v>11683.75</v>
      </c>
      <c r="D233">
        <f>'Index Pivots'!D233</f>
        <v>11762.9</v>
      </c>
      <c r="E233">
        <f>'Index Pivots'!E233</f>
        <v>11661.75</v>
      </c>
      <c r="F233">
        <f>'Index Pivots'!F233</f>
        <v>11754.65</v>
      </c>
      <c r="G233">
        <f>'Index Pivots'!G233</f>
        <v>11588.816666666669</v>
      </c>
      <c r="H233">
        <f>'Index Pivots'!H233</f>
        <v>11625.283333333335</v>
      </c>
      <c r="I233">
        <f>'Index Pivots'!I233</f>
        <v>11689.966666666669</v>
      </c>
      <c r="J233">
        <f>'Index Pivots'!J233</f>
        <v>11726.433333333334</v>
      </c>
      <c r="K233">
        <f>'Index Pivots'!K233</f>
        <v>11791.116666666669</v>
      </c>
      <c r="L233">
        <f>'Index Pivots'!L233</f>
        <v>11827.583333333334</v>
      </c>
      <c r="M233" s="2">
        <f>'Index Pivots'!M233</f>
        <v>11892.266666666668</v>
      </c>
      <c r="N233" s="12">
        <f t="shared" si="254"/>
        <v>168.58333333333394</v>
      </c>
      <c r="O233" s="12">
        <f t="shared" si="255"/>
        <v>105.26666666666642</v>
      </c>
      <c r="P233" s="12">
        <f t="shared" si="256"/>
        <v>3.8666666666667879</v>
      </c>
      <c r="Q233" s="12">
        <f t="shared" si="257"/>
        <v>67.183333333334303</v>
      </c>
      <c r="R233" s="12">
        <f t="shared" si="258"/>
        <v>176.31666666666752</v>
      </c>
      <c r="S233" s="12">
        <f t="shared" si="259"/>
        <v>3.8666666666667879</v>
      </c>
      <c r="U233" t="str">
        <f t="shared" si="260"/>
        <v/>
      </c>
    </row>
    <row r="234" spans="1:21" x14ac:dyDescent="0.3">
      <c r="A234" s="39">
        <v>43585</v>
      </c>
      <c r="B234" s="10" t="s">
        <v>28</v>
      </c>
      <c r="C234">
        <f>'Index Pivots'!C234</f>
        <v>11748.75</v>
      </c>
      <c r="D234">
        <f>'Index Pivots'!D234</f>
        <v>11756.25</v>
      </c>
      <c r="E234">
        <f>'Index Pivots'!E234</f>
        <v>11655.9</v>
      </c>
      <c r="F234">
        <f>'Index Pivots'!F234</f>
        <v>11748.15</v>
      </c>
      <c r="G234">
        <f>'Index Pivots'!G234</f>
        <v>11583.6</v>
      </c>
      <c r="H234">
        <f>'Index Pivots'!H234</f>
        <v>11619.75</v>
      </c>
      <c r="I234">
        <f>'Index Pivots'!I234</f>
        <v>11683.95</v>
      </c>
      <c r="J234">
        <f>'Index Pivots'!J234</f>
        <v>11720.1</v>
      </c>
      <c r="K234">
        <f>'Index Pivots'!K234</f>
        <v>11784.300000000001</v>
      </c>
      <c r="L234">
        <f>'Index Pivots'!L234</f>
        <v>11820.45</v>
      </c>
      <c r="M234" s="2">
        <f>'Index Pivots'!M234</f>
        <v>11884.650000000001</v>
      </c>
      <c r="N234" s="12">
        <f t="shared" ref="N234:N256" si="261">ABS(C234-H233)</f>
        <v>123.46666666666533</v>
      </c>
      <c r="O234" s="12">
        <f t="shared" ref="O234:O256" si="262">ABS(C234-I233)</f>
        <v>58.783333333331029</v>
      </c>
      <c r="P234" s="12">
        <f t="shared" ref="P234:P256" si="263">ABS(C234-J233)</f>
        <v>22.316666666665697</v>
      </c>
      <c r="Q234" s="12">
        <f t="shared" ref="Q234:Q256" si="264">ABS(C234-K233)</f>
        <v>42.366666666668607</v>
      </c>
      <c r="R234" s="12">
        <f t="shared" ref="R234:R256" si="265">ABS(C234-L233)</f>
        <v>78.83333333333394</v>
      </c>
      <c r="S234" s="12">
        <f t="shared" ref="S234:S256" si="266">MIN(N234:R234)</f>
        <v>22.316666666665697</v>
      </c>
      <c r="U234" t="str">
        <f t="shared" ref="U234:U267" si="267">IF(ABS(J234-J233)&lt;J234*0.0021,"Today-Tom Close","")</f>
        <v>Today-Tom Close</v>
      </c>
    </row>
    <row r="235" spans="1:21" x14ac:dyDescent="0.3">
      <c r="A235" s="39">
        <v>43587</v>
      </c>
      <c r="B235" s="10" t="s">
        <v>30</v>
      </c>
      <c r="C235">
        <f>'Index Pivots'!C235</f>
        <v>11725.55</v>
      </c>
      <c r="D235">
        <f>'Index Pivots'!D235</f>
        <v>11789.3</v>
      </c>
      <c r="E235">
        <f>'Index Pivots'!E235</f>
        <v>11699.55</v>
      </c>
      <c r="F235">
        <f>'Index Pivots'!F235</f>
        <v>11724.75</v>
      </c>
      <c r="G235">
        <f>'Index Pivots'!G235</f>
        <v>11596.683333333334</v>
      </c>
      <c r="H235">
        <f>'Index Pivots'!H235</f>
        <v>11648.116666666667</v>
      </c>
      <c r="I235">
        <f>'Index Pivots'!I235</f>
        <v>11686.433333333334</v>
      </c>
      <c r="J235">
        <f>'Index Pivots'!J235</f>
        <v>11737.866666666667</v>
      </c>
      <c r="K235">
        <f>'Index Pivots'!K235</f>
        <v>11776.183333333334</v>
      </c>
      <c r="L235">
        <f>'Index Pivots'!L235</f>
        <v>11827.616666666667</v>
      </c>
      <c r="M235" s="2">
        <f>'Index Pivots'!M235</f>
        <v>11865.933333333334</v>
      </c>
      <c r="N235" s="12">
        <f t="shared" si="261"/>
        <v>105.79999999999927</v>
      </c>
      <c r="O235" s="12">
        <f t="shared" si="262"/>
        <v>41.599999999998545</v>
      </c>
      <c r="P235" s="12">
        <f t="shared" si="263"/>
        <v>5.4499999999989086</v>
      </c>
      <c r="Q235" s="12">
        <f t="shared" si="264"/>
        <v>58.750000000001819</v>
      </c>
      <c r="R235" s="12">
        <f t="shared" si="265"/>
        <v>94.900000000001455</v>
      </c>
      <c r="S235" s="12">
        <f t="shared" si="266"/>
        <v>5.4499999999989086</v>
      </c>
      <c r="U235" t="str">
        <f t="shared" si="267"/>
        <v>Today-Tom Close</v>
      </c>
    </row>
    <row r="236" spans="1:21" x14ac:dyDescent="0.3">
      <c r="A236" s="39">
        <v>43588</v>
      </c>
      <c r="B236" s="10" t="s">
        <v>26</v>
      </c>
      <c r="C236">
        <f>'Index Pivots'!C236</f>
        <v>11722.6</v>
      </c>
      <c r="D236">
        <f>'Index Pivots'!D236</f>
        <v>11770.9</v>
      </c>
      <c r="E236">
        <f>'Index Pivots'!E236</f>
        <v>11699.35</v>
      </c>
      <c r="F236">
        <f>'Index Pivots'!F236</f>
        <v>11712.25</v>
      </c>
      <c r="G236">
        <f>'Index Pivots'!G236</f>
        <v>11612.550000000001</v>
      </c>
      <c r="H236">
        <f>'Index Pivots'!H236</f>
        <v>11655.95</v>
      </c>
      <c r="I236">
        <f>'Index Pivots'!I236</f>
        <v>11684.1</v>
      </c>
      <c r="J236">
        <f>'Index Pivots'!J236</f>
        <v>11727.5</v>
      </c>
      <c r="K236">
        <f>'Index Pivots'!K236</f>
        <v>11755.65</v>
      </c>
      <c r="L236">
        <f>'Index Pivots'!L236</f>
        <v>11799.05</v>
      </c>
      <c r="M236" s="2">
        <f>'Index Pivots'!M236</f>
        <v>11827.199999999999</v>
      </c>
      <c r="N236" s="12">
        <f t="shared" si="261"/>
        <v>74.483333333333576</v>
      </c>
      <c r="O236" s="12">
        <f t="shared" si="262"/>
        <v>36.16666666666606</v>
      </c>
      <c r="P236" s="12">
        <f t="shared" si="263"/>
        <v>15.266666666666424</v>
      </c>
      <c r="Q236" s="12">
        <f t="shared" si="264"/>
        <v>53.58333333333394</v>
      </c>
      <c r="R236" s="12">
        <f t="shared" si="265"/>
        <v>105.01666666666642</v>
      </c>
      <c r="S236" s="12">
        <f t="shared" si="266"/>
        <v>15.266666666666424</v>
      </c>
      <c r="U236" t="str">
        <f t="shared" si="267"/>
        <v>Today-Tom Close</v>
      </c>
    </row>
    <row r="237" spans="1:21" x14ac:dyDescent="0.3">
      <c r="A237" s="39">
        <v>43591</v>
      </c>
      <c r="B237" s="10" t="s">
        <v>27</v>
      </c>
      <c r="C237">
        <f>'Index Pivots'!C237</f>
        <v>11605.8</v>
      </c>
      <c r="D237">
        <f>'Index Pivots'!D237</f>
        <v>11635.55</v>
      </c>
      <c r="E237">
        <f>'Index Pivots'!E237</f>
        <v>11571.35</v>
      </c>
      <c r="F237">
        <f>'Index Pivots'!F237</f>
        <v>11598.25</v>
      </c>
      <c r="G237">
        <f>'Index Pivots'!G237</f>
        <v>11503.683333333336</v>
      </c>
      <c r="H237">
        <f>'Index Pivots'!H237</f>
        <v>11537.516666666668</v>
      </c>
      <c r="I237">
        <f>'Index Pivots'!I237</f>
        <v>11567.883333333335</v>
      </c>
      <c r="J237">
        <f>'Index Pivots'!J237</f>
        <v>11601.716666666667</v>
      </c>
      <c r="K237">
        <f>'Index Pivots'!K237</f>
        <v>11632.083333333334</v>
      </c>
      <c r="L237">
        <f>'Index Pivots'!L237</f>
        <v>11665.916666666666</v>
      </c>
      <c r="M237" s="2">
        <f>'Index Pivots'!M237</f>
        <v>11696.283333333333</v>
      </c>
      <c r="N237" s="12">
        <f t="shared" si="261"/>
        <v>50.150000000001455</v>
      </c>
      <c r="O237" s="12">
        <f t="shared" si="262"/>
        <v>78.300000000001091</v>
      </c>
      <c r="P237" s="12">
        <f t="shared" si="263"/>
        <v>121.70000000000073</v>
      </c>
      <c r="Q237" s="12">
        <f t="shared" si="264"/>
        <v>149.85000000000036</v>
      </c>
      <c r="R237" s="12">
        <f t="shared" si="265"/>
        <v>193.25</v>
      </c>
      <c r="S237" s="12">
        <f t="shared" si="266"/>
        <v>50.150000000001455</v>
      </c>
      <c r="U237" t="str">
        <f t="shared" si="267"/>
        <v/>
      </c>
    </row>
    <row r="238" spans="1:21" x14ac:dyDescent="0.3">
      <c r="A238" s="39">
        <v>43592</v>
      </c>
      <c r="B238" s="10" t="s">
        <v>28</v>
      </c>
      <c r="C238">
        <f>'Index Pivots'!C238</f>
        <v>11651.5</v>
      </c>
      <c r="D238">
        <f>'Index Pivots'!D238</f>
        <v>11657.05</v>
      </c>
      <c r="E238">
        <f>'Index Pivots'!E238</f>
        <v>11484.45</v>
      </c>
      <c r="F238">
        <f>'Index Pivots'!F238</f>
        <v>11497.9</v>
      </c>
      <c r="G238">
        <f>'Index Pivots'!G238</f>
        <v>11263.283333333336</v>
      </c>
      <c r="H238">
        <f>'Index Pivots'!H238</f>
        <v>11373.866666666669</v>
      </c>
      <c r="I238">
        <f>'Index Pivots'!I238</f>
        <v>11435.883333333335</v>
      </c>
      <c r="J238">
        <f>'Index Pivots'!J238</f>
        <v>11546.466666666667</v>
      </c>
      <c r="K238">
        <f>'Index Pivots'!K238</f>
        <v>11608.483333333334</v>
      </c>
      <c r="L238">
        <f>'Index Pivots'!L238</f>
        <v>11719.066666666666</v>
      </c>
      <c r="M238" s="2">
        <f>'Index Pivots'!M238</f>
        <v>11781.083333333332</v>
      </c>
      <c r="N238" s="12">
        <f t="shared" si="261"/>
        <v>113.98333333333176</v>
      </c>
      <c r="O238" s="12">
        <f t="shared" si="262"/>
        <v>83.616666666664969</v>
      </c>
      <c r="P238" s="12">
        <f t="shared" si="263"/>
        <v>49.783333333332848</v>
      </c>
      <c r="Q238" s="12">
        <f t="shared" si="264"/>
        <v>19.41666666666606</v>
      </c>
      <c r="R238" s="12">
        <f t="shared" si="265"/>
        <v>14.41666666666606</v>
      </c>
      <c r="S238" s="12">
        <f t="shared" si="266"/>
        <v>14.41666666666606</v>
      </c>
      <c r="U238" t="str">
        <f t="shared" si="267"/>
        <v/>
      </c>
    </row>
    <row r="239" spans="1:21" x14ac:dyDescent="0.3">
      <c r="A239" s="39">
        <v>43593</v>
      </c>
      <c r="B239" s="10" t="s">
        <v>29</v>
      </c>
      <c r="C239">
        <f>'Index Pivots'!C239</f>
        <v>11478.7</v>
      </c>
      <c r="D239">
        <f>'Index Pivots'!D239</f>
        <v>11479.1</v>
      </c>
      <c r="E239">
        <f>'Index Pivots'!E239</f>
        <v>11346.95</v>
      </c>
      <c r="F239">
        <f>'Index Pivots'!F239</f>
        <v>11359.45</v>
      </c>
      <c r="G239">
        <f>'Index Pivots'!G239</f>
        <v>11179.083333333332</v>
      </c>
      <c r="H239">
        <f>'Index Pivots'!H239</f>
        <v>11263.016666666666</v>
      </c>
      <c r="I239">
        <f>'Index Pivots'!I239</f>
        <v>11311.233333333332</v>
      </c>
      <c r="J239">
        <f>'Index Pivots'!J239</f>
        <v>11395.166666666666</v>
      </c>
      <c r="K239">
        <f>'Index Pivots'!K239</f>
        <v>11443.383333333331</v>
      </c>
      <c r="L239">
        <f>'Index Pivots'!L239</f>
        <v>11527.316666666666</v>
      </c>
      <c r="M239" s="2">
        <f>'Index Pivots'!M239</f>
        <v>11575.533333333331</v>
      </c>
      <c r="N239" s="12">
        <f t="shared" si="261"/>
        <v>104.83333333333212</v>
      </c>
      <c r="O239" s="12">
        <f t="shared" si="262"/>
        <v>42.816666666665697</v>
      </c>
      <c r="P239" s="12">
        <f t="shared" si="263"/>
        <v>67.766666666666424</v>
      </c>
      <c r="Q239" s="12">
        <f t="shared" si="264"/>
        <v>129.78333333333285</v>
      </c>
      <c r="R239" s="12">
        <f t="shared" si="265"/>
        <v>240.36666666666497</v>
      </c>
      <c r="S239" s="12">
        <f t="shared" si="266"/>
        <v>42.816666666665697</v>
      </c>
      <c r="U239" t="str">
        <f t="shared" si="267"/>
        <v/>
      </c>
    </row>
    <row r="240" spans="1:21" x14ac:dyDescent="0.3">
      <c r="A240" s="39">
        <v>43594</v>
      </c>
      <c r="B240" s="10" t="s">
        <v>30</v>
      </c>
      <c r="C240">
        <f>'Index Pivots'!C240</f>
        <v>11322.4</v>
      </c>
      <c r="D240">
        <f>'Index Pivots'!D240</f>
        <v>11357.6</v>
      </c>
      <c r="E240">
        <f>'Index Pivots'!E240</f>
        <v>11255.05</v>
      </c>
      <c r="F240">
        <f>'Index Pivots'!F240</f>
        <v>11301.8</v>
      </c>
      <c r="G240">
        <f>'Index Pivots'!G240</f>
        <v>11149.48333333333</v>
      </c>
      <c r="H240">
        <f>'Index Pivots'!H240</f>
        <v>11202.266666666665</v>
      </c>
      <c r="I240">
        <f>'Index Pivots'!I240</f>
        <v>11252.033333333331</v>
      </c>
      <c r="J240">
        <f>'Index Pivots'!J240</f>
        <v>11304.816666666666</v>
      </c>
      <c r="K240">
        <f>'Index Pivots'!K240</f>
        <v>11354.583333333332</v>
      </c>
      <c r="L240">
        <f>'Index Pivots'!L240</f>
        <v>11407.366666666667</v>
      </c>
      <c r="M240" s="2">
        <f>'Index Pivots'!M240</f>
        <v>11457.133333333333</v>
      </c>
      <c r="N240" s="12">
        <f t="shared" si="261"/>
        <v>59.383333333333212</v>
      </c>
      <c r="O240" s="12">
        <f t="shared" si="262"/>
        <v>11.166666666667879</v>
      </c>
      <c r="P240" s="12">
        <f t="shared" si="263"/>
        <v>72.766666666666424</v>
      </c>
      <c r="Q240" s="12">
        <f t="shared" si="264"/>
        <v>120.98333333333176</v>
      </c>
      <c r="R240" s="12">
        <f t="shared" si="265"/>
        <v>204.91666666666606</v>
      </c>
      <c r="S240" s="12">
        <f t="shared" si="266"/>
        <v>11.166666666667879</v>
      </c>
      <c r="U240" t="str">
        <f t="shared" si="267"/>
        <v/>
      </c>
    </row>
    <row r="241" spans="1:21" x14ac:dyDescent="0.3">
      <c r="A241" s="39">
        <v>43595</v>
      </c>
      <c r="B241" s="10" t="s">
        <v>26</v>
      </c>
      <c r="C241">
        <f>'Index Pivots'!C241</f>
        <v>11314.15</v>
      </c>
      <c r="D241">
        <f>'Index Pivots'!D241</f>
        <v>11345.8</v>
      </c>
      <c r="E241">
        <f>'Index Pivots'!E241</f>
        <v>11251.05</v>
      </c>
      <c r="F241">
        <f>'Index Pivots'!F241</f>
        <v>11278.9</v>
      </c>
      <c r="G241">
        <f>'Index Pivots'!G241</f>
        <v>11143.283333333333</v>
      </c>
      <c r="H241">
        <f>'Index Pivots'!H241</f>
        <v>11197.166666666666</v>
      </c>
      <c r="I241">
        <f>'Index Pivots'!I241</f>
        <v>11238.033333333333</v>
      </c>
      <c r="J241">
        <f>'Index Pivots'!J241</f>
        <v>11291.916666666666</v>
      </c>
      <c r="K241">
        <f>'Index Pivots'!K241</f>
        <v>11332.783333333333</v>
      </c>
      <c r="L241">
        <f>'Index Pivots'!L241</f>
        <v>11386.666666666666</v>
      </c>
      <c r="M241" s="2">
        <f>'Index Pivots'!M241</f>
        <v>11427.533333333333</v>
      </c>
      <c r="N241" s="12">
        <f t="shared" si="261"/>
        <v>111.88333333333503</v>
      </c>
      <c r="O241" s="12">
        <f t="shared" si="262"/>
        <v>62.116666666668607</v>
      </c>
      <c r="P241" s="12">
        <f t="shared" si="263"/>
        <v>9.3333333333339397</v>
      </c>
      <c r="Q241" s="12">
        <f t="shared" si="264"/>
        <v>40.433333333332484</v>
      </c>
      <c r="R241" s="12">
        <f t="shared" si="265"/>
        <v>93.216666666667152</v>
      </c>
      <c r="S241" s="12">
        <f t="shared" si="266"/>
        <v>9.3333333333339397</v>
      </c>
      <c r="U241" t="str">
        <f t="shared" si="267"/>
        <v>Today-Tom Close</v>
      </c>
    </row>
    <row r="242" spans="1:21" x14ac:dyDescent="0.3">
      <c r="A242" s="39">
        <v>43598</v>
      </c>
      <c r="B242" s="10" t="s">
        <v>27</v>
      </c>
      <c r="C242">
        <f>'Index Pivots'!C242</f>
        <v>11258.7</v>
      </c>
      <c r="D242">
        <f>'Index Pivots'!D242</f>
        <v>11300.2</v>
      </c>
      <c r="E242">
        <f>'Index Pivots'!E242</f>
        <v>11125.6</v>
      </c>
      <c r="F242">
        <f>'Index Pivots'!F242</f>
        <v>11148.2</v>
      </c>
      <c r="G242">
        <f>'Index Pivots'!G242</f>
        <v>10907.866666666667</v>
      </c>
      <c r="H242">
        <f>'Index Pivots'!H242</f>
        <v>11016.733333333334</v>
      </c>
      <c r="I242">
        <f>'Index Pivots'!I242</f>
        <v>11082.466666666667</v>
      </c>
      <c r="J242">
        <f>'Index Pivots'!J242</f>
        <v>11191.333333333334</v>
      </c>
      <c r="K242">
        <f>'Index Pivots'!K242</f>
        <v>11257.066666666668</v>
      </c>
      <c r="L242">
        <f>'Index Pivots'!L242</f>
        <v>11365.933333333334</v>
      </c>
      <c r="M242" s="2">
        <f>'Index Pivots'!M242</f>
        <v>11431.666666666668</v>
      </c>
      <c r="N242" s="12">
        <f t="shared" si="261"/>
        <v>61.533333333334667</v>
      </c>
      <c r="O242" s="12">
        <f t="shared" si="262"/>
        <v>20.666666666667879</v>
      </c>
      <c r="P242" s="12">
        <f t="shared" si="263"/>
        <v>33.216666666665333</v>
      </c>
      <c r="Q242" s="12">
        <f t="shared" si="264"/>
        <v>74.083333333332121</v>
      </c>
      <c r="R242" s="12">
        <f t="shared" si="265"/>
        <v>127.96666666666533</v>
      </c>
      <c r="S242" s="12">
        <f t="shared" si="266"/>
        <v>20.666666666667879</v>
      </c>
      <c r="U242" t="str">
        <f t="shared" si="267"/>
        <v/>
      </c>
    </row>
    <row r="243" spans="1:21" x14ac:dyDescent="0.3">
      <c r="A243" s="39">
        <v>43599</v>
      </c>
      <c r="B243" s="10" t="s">
        <v>28</v>
      </c>
      <c r="C243">
        <f>'Index Pivots'!C243</f>
        <v>11151.65</v>
      </c>
      <c r="D243">
        <f>'Index Pivots'!D243</f>
        <v>11294.75</v>
      </c>
      <c r="E243">
        <f>'Index Pivots'!E243</f>
        <v>11108.3</v>
      </c>
      <c r="F243">
        <f>'Index Pivots'!F243</f>
        <v>11222.05</v>
      </c>
      <c r="G243">
        <f>'Index Pivots'!G243</f>
        <v>10935.533333333333</v>
      </c>
      <c r="H243">
        <f>'Index Pivots'!H243</f>
        <v>11021.916666666666</v>
      </c>
      <c r="I243">
        <f>'Index Pivots'!I243</f>
        <v>11121.983333333334</v>
      </c>
      <c r="J243">
        <f>'Index Pivots'!J243</f>
        <v>11208.366666666667</v>
      </c>
      <c r="K243">
        <f>'Index Pivots'!K243</f>
        <v>11308.433333333334</v>
      </c>
      <c r="L243">
        <f>'Index Pivots'!L243</f>
        <v>11394.816666666668</v>
      </c>
      <c r="M243" s="2">
        <f>'Index Pivots'!M243</f>
        <v>11494.883333333335</v>
      </c>
      <c r="N243" s="12">
        <f t="shared" si="261"/>
        <v>134.91666666666606</v>
      </c>
      <c r="O243" s="12">
        <f t="shared" si="262"/>
        <v>69.183333333332484</v>
      </c>
      <c r="P243" s="12">
        <f t="shared" si="263"/>
        <v>39.683333333334303</v>
      </c>
      <c r="Q243" s="12">
        <f t="shared" si="264"/>
        <v>105.41666666666788</v>
      </c>
      <c r="R243" s="12">
        <f t="shared" si="265"/>
        <v>214.28333333333467</v>
      </c>
      <c r="S243" s="12">
        <f t="shared" si="266"/>
        <v>39.683333333334303</v>
      </c>
      <c r="U243" t="str">
        <f t="shared" si="267"/>
        <v>Today-Tom Close</v>
      </c>
    </row>
    <row r="244" spans="1:21" x14ac:dyDescent="0.3">
      <c r="A244" s="39">
        <v>43600</v>
      </c>
      <c r="B244" s="10" t="s">
        <v>29</v>
      </c>
      <c r="C244">
        <f>'Index Pivots'!C244</f>
        <v>11271.7</v>
      </c>
      <c r="D244">
        <f>'Index Pivots'!D244</f>
        <v>11286.8</v>
      </c>
      <c r="E244">
        <f>'Index Pivots'!E244</f>
        <v>11136.95</v>
      </c>
      <c r="F244">
        <f>'Index Pivots'!F244</f>
        <v>11157</v>
      </c>
      <c r="G244">
        <f>'Index Pivots'!G244</f>
        <v>10950.51666666667</v>
      </c>
      <c r="H244">
        <f>'Index Pivots'!H244</f>
        <v>11043.733333333335</v>
      </c>
      <c r="I244">
        <f>'Index Pivots'!I244</f>
        <v>11100.366666666669</v>
      </c>
      <c r="J244">
        <f>'Index Pivots'!J244</f>
        <v>11193.583333333334</v>
      </c>
      <c r="K244">
        <f>'Index Pivots'!K244</f>
        <v>11250.216666666667</v>
      </c>
      <c r="L244">
        <f>'Index Pivots'!L244</f>
        <v>11343.433333333332</v>
      </c>
      <c r="M244" s="2">
        <f>'Index Pivots'!M244</f>
        <v>11400.066666666666</v>
      </c>
      <c r="N244" s="12">
        <f t="shared" si="261"/>
        <v>249.78333333333467</v>
      </c>
      <c r="O244" s="12">
        <f t="shared" si="262"/>
        <v>149.71666666666715</v>
      </c>
      <c r="P244" s="12">
        <f t="shared" si="263"/>
        <v>63.33333333333394</v>
      </c>
      <c r="Q244" s="12">
        <f t="shared" si="264"/>
        <v>36.733333333333576</v>
      </c>
      <c r="R244" s="12">
        <f t="shared" si="265"/>
        <v>123.11666666666679</v>
      </c>
      <c r="S244" s="12">
        <f t="shared" si="266"/>
        <v>36.733333333333576</v>
      </c>
      <c r="U244" t="str">
        <f t="shared" si="267"/>
        <v>Today-Tom Close</v>
      </c>
    </row>
    <row r="245" spans="1:21" x14ac:dyDescent="0.3">
      <c r="A245" s="39">
        <v>43601</v>
      </c>
      <c r="B245" s="10" t="s">
        <v>30</v>
      </c>
      <c r="C245">
        <f>'Index Pivots'!C245</f>
        <v>11180.35</v>
      </c>
      <c r="D245">
        <f>'Index Pivots'!D245</f>
        <v>11281.55</v>
      </c>
      <c r="E245">
        <f>'Index Pivots'!E245</f>
        <v>11143.35</v>
      </c>
      <c r="F245">
        <f>'Index Pivots'!F245</f>
        <v>11257.1</v>
      </c>
      <c r="G245">
        <f>'Index Pivots'!G245</f>
        <v>11034.91666666667</v>
      </c>
      <c r="H245">
        <f>'Index Pivots'!H245</f>
        <v>11089.133333333335</v>
      </c>
      <c r="I245">
        <f>'Index Pivots'!I245</f>
        <v>11173.116666666669</v>
      </c>
      <c r="J245">
        <f>'Index Pivots'!J245</f>
        <v>11227.333333333334</v>
      </c>
      <c r="K245">
        <f>'Index Pivots'!K245</f>
        <v>11311.316666666668</v>
      </c>
      <c r="L245">
        <f>'Index Pivots'!L245</f>
        <v>11365.533333333333</v>
      </c>
      <c r="M245" s="2">
        <f>'Index Pivots'!M245</f>
        <v>11449.516666666666</v>
      </c>
      <c r="N245" s="12">
        <f t="shared" si="261"/>
        <v>136.61666666666497</v>
      </c>
      <c r="O245" s="12">
        <f t="shared" si="262"/>
        <v>79.983333333331757</v>
      </c>
      <c r="P245" s="12">
        <f t="shared" si="263"/>
        <v>13.233333333333576</v>
      </c>
      <c r="Q245" s="12">
        <f t="shared" si="264"/>
        <v>69.866666666666788</v>
      </c>
      <c r="R245" s="12">
        <f t="shared" si="265"/>
        <v>163.08333333333212</v>
      </c>
      <c r="S245" s="12">
        <f t="shared" si="266"/>
        <v>13.233333333333576</v>
      </c>
      <c r="U245" t="str">
        <f t="shared" si="267"/>
        <v/>
      </c>
    </row>
    <row r="246" spans="1:21" x14ac:dyDescent="0.3">
      <c r="A246" s="39">
        <v>43602</v>
      </c>
      <c r="B246" s="10" t="s">
        <v>26</v>
      </c>
      <c r="C246">
        <f>'Index Pivots'!C246</f>
        <v>11261.9</v>
      </c>
      <c r="D246">
        <f>'Index Pivots'!D246</f>
        <v>11426.15</v>
      </c>
      <c r="E246">
        <f>'Index Pivots'!E246</f>
        <v>11259.85</v>
      </c>
      <c r="F246">
        <f>'Index Pivots'!F246</f>
        <v>11407.15</v>
      </c>
      <c r="G246">
        <f>'Index Pivots'!G246</f>
        <v>11136.316666666668</v>
      </c>
      <c r="H246">
        <f>'Index Pivots'!H246</f>
        <v>11198.083333333334</v>
      </c>
      <c r="I246">
        <f>'Index Pivots'!I246</f>
        <v>11302.616666666667</v>
      </c>
      <c r="J246">
        <f>'Index Pivots'!J246</f>
        <v>11364.383333333333</v>
      </c>
      <c r="K246">
        <f>'Index Pivots'!K246</f>
        <v>11468.916666666666</v>
      </c>
      <c r="L246">
        <f>'Index Pivots'!L246</f>
        <v>11530.683333333332</v>
      </c>
      <c r="M246" s="2">
        <f>'Index Pivots'!M246</f>
        <v>11635.216666666665</v>
      </c>
      <c r="N246" s="12">
        <f t="shared" si="261"/>
        <v>172.76666666666461</v>
      </c>
      <c r="O246" s="12">
        <f t="shared" si="262"/>
        <v>88.783333333331029</v>
      </c>
      <c r="P246" s="12">
        <f t="shared" si="263"/>
        <v>34.566666666665697</v>
      </c>
      <c r="Q246" s="12">
        <f t="shared" si="264"/>
        <v>49.416666666667879</v>
      </c>
      <c r="R246" s="12">
        <f t="shared" si="265"/>
        <v>103.63333333333321</v>
      </c>
      <c r="S246" s="12">
        <f t="shared" si="266"/>
        <v>34.566666666665697</v>
      </c>
      <c r="U246" t="str">
        <f t="shared" si="267"/>
        <v/>
      </c>
    </row>
    <row r="247" spans="1:21" x14ac:dyDescent="0.3">
      <c r="A247" s="39">
        <v>43605</v>
      </c>
      <c r="B247" s="10" t="s">
        <v>27</v>
      </c>
      <c r="C247">
        <f>'Index Pivots'!C247</f>
        <v>11651.9</v>
      </c>
      <c r="D247">
        <f>'Index Pivots'!D247</f>
        <v>11845.2</v>
      </c>
      <c r="E247">
        <f>'Index Pivots'!E247</f>
        <v>11591.7</v>
      </c>
      <c r="F247">
        <f>'Index Pivots'!F247</f>
        <v>11828.25</v>
      </c>
      <c r="G247">
        <f>'Index Pivots'!G247</f>
        <v>11411.400000000001</v>
      </c>
      <c r="H247">
        <f>'Index Pivots'!H247</f>
        <v>11501.550000000001</v>
      </c>
      <c r="I247">
        <f>'Index Pivots'!I247</f>
        <v>11664.900000000001</v>
      </c>
      <c r="J247">
        <f>'Index Pivots'!J247</f>
        <v>11755.050000000001</v>
      </c>
      <c r="K247">
        <f>'Index Pivots'!K247</f>
        <v>11918.400000000001</v>
      </c>
      <c r="L247">
        <f>'Index Pivots'!L247</f>
        <v>12008.550000000001</v>
      </c>
      <c r="M247" s="2">
        <f>'Index Pivots'!M247</f>
        <v>12171.900000000001</v>
      </c>
      <c r="N247" s="12">
        <f t="shared" si="261"/>
        <v>453.8166666666657</v>
      </c>
      <c r="O247" s="12">
        <f t="shared" si="262"/>
        <v>349.28333333333285</v>
      </c>
      <c r="P247" s="12">
        <f t="shared" si="263"/>
        <v>287.51666666666642</v>
      </c>
      <c r="Q247" s="12">
        <f t="shared" si="264"/>
        <v>182.98333333333358</v>
      </c>
      <c r="R247" s="12">
        <f t="shared" si="265"/>
        <v>121.21666666666715</v>
      </c>
      <c r="S247" s="12">
        <f t="shared" si="266"/>
        <v>121.21666666666715</v>
      </c>
      <c r="U247" t="str">
        <f t="shared" si="267"/>
        <v/>
      </c>
    </row>
    <row r="248" spans="1:21" x14ac:dyDescent="0.3">
      <c r="A248" s="39">
        <v>43606</v>
      </c>
      <c r="B248" s="10" t="s">
        <v>28</v>
      </c>
      <c r="C248">
        <f>'Index Pivots'!C248</f>
        <v>11863.65</v>
      </c>
      <c r="D248">
        <f>'Index Pivots'!D248</f>
        <v>11883.55</v>
      </c>
      <c r="E248">
        <f>'Index Pivots'!E248</f>
        <v>11682.8</v>
      </c>
      <c r="F248">
        <f>'Index Pivots'!F248</f>
        <v>11709.1</v>
      </c>
      <c r="G248">
        <f>'Index Pivots'!G248</f>
        <v>11432.666666666664</v>
      </c>
      <c r="H248">
        <f>'Index Pivots'!H248</f>
        <v>11557.733333333332</v>
      </c>
      <c r="I248">
        <f>'Index Pivots'!I248</f>
        <v>11633.416666666664</v>
      </c>
      <c r="J248">
        <f>'Index Pivots'!J248</f>
        <v>11758.483333333332</v>
      </c>
      <c r="K248">
        <f>'Index Pivots'!K248</f>
        <v>11834.166666666664</v>
      </c>
      <c r="L248">
        <f>'Index Pivots'!L248</f>
        <v>11959.233333333332</v>
      </c>
      <c r="M248" s="2">
        <f>'Index Pivots'!M248</f>
        <v>12034.916666666664</v>
      </c>
      <c r="N248" s="12">
        <f t="shared" si="261"/>
        <v>362.09999999999854</v>
      </c>
      <c r="O248" s="12">
        <f t="shared" si="262"/>
        <v>198.74999999999818</v>
      </c>
      <c r="P248" s="12">
        <f t="shared" si="263"/>
        <v>108.59999999999854</v>
      </c>
      <c r="Q248" s="12">
        <f t="shared" si="264"/>
        <v>54.750000000001819</v>
      </c>
      <c r="R248" s="12">
        <f t="shared" si="265"/>
        <v>144.90000000000146</v>
      </c>
      <c r="S248" s="12">
        <f t="shared" si="266"/>
        <v>54.750000000001819</v>
      </c>
      <c r="U248" t="str">
        <f t="shared" si="267"/>
        <v>Today-Tom Close</v>
      </c>
    </row>
    <row r="249" spans="1:21" x14ac:dyDescent="0.3">
      <c r="A249" s="39">
        <v>43607</v>
      </c>
      <c r="B249" s="10" t="s">
        <v>29</v>
      </c>
      <c r="C249">
        <f>'Index Pivots'!C249</f>
        <v>11727.95</v>
      </c>
      <c r="D249">
        <f>'Index Pivots'!D249</f>
        <v>11784.8</v>
      </c>
      <c r="E249">
        <f>'Index Pivots'!E249</f>
        <v>11682.4</v>
      </c>
      <c r="F249">
        <f>'Index Pivots'!F249</f>
        <v>11737.9</v>
      </c>
      <c r="G249">
        <f>'Index Pivots'!G249</f>
        <v>11582.866666666667</v>
      </c>
      <c r="H249">
        <f>'Index Pivots'!H249</f>
        <v>11632.633333333333</v>
      </c>
      <c r="I249">
        <f>'Index Pivots'!I249</f>
        <v>11685.266666666666</v>
      </c>
      <c r="J249">
        <f>'Index Pivots'!J249</f>
        <v>11735.033333333333</v>
      </c>
      <c r="K249">
        <f>'Index Pivots'!K249</f>
        <v>11787.666666666666</v>
      </c>
      <c r="L249">
        <f>'Index Pivots'!L249</f>
        <v>11837.433333333332</v>
      </c>
      <c r="M249" s="2">
        <f>'Index Pivots'!M249</f>
        <v>11890.066666666666</v>
      </c>
      <c r="N249" s="12">
        <f t="shared" si="261"/>
        <v>170.21666666666897</v>
      </c>
      <c r="O249" s="12">
        <f t="shared" si="262"/>
        <v>94.533333333336486</v>
      </c>
      <c r="P249" s="12">
        <f t="shared" si="263"/>
        <v>30.533333333331029</v>
      </c>
      <c r="Q249" s="12">
        <f t="shared" si="264"/>
        <v>106.21666666666351</v>
      </c>
      <c r="R249" s="12">
        <f t="shared" si="265"/>
        <v>231.28333333333103</v>
      </c>
      <c r="S249" s="12">
        <f t="shared" si="266"/>
        <v>30.533333333331029</v>
      </c>
      <c r="U249" t="str">
        <f t="shared" si="267"/>
        <v>Today-Tom Close</v>
      </c>
    </row>
    <row r="250" spans="1:21" x14ac:dyDescent="0.3">
      <c r="A250" s="39">
        <v>43608</v>
      </c>
      <c r="B250" s="10" t="s">
        <v>30</v>
      </c>
      <c r="C250">
        <f>'Index Pivots'!C250</f>
        <v>11901.3</v>
      </c>
      <c r="D250">
        <f>'Index Pivots'!D250</f>
        <v>12041.15</v>
      </c>
      <c r="E250">
        <f>'Index Pivots'!E250</f>
        <v>11614.5</v>
      </c>
      <c r="F250">
        <f>'Index Pivots'!F250</f>
        <v>11657.05</v>
      </c>
      <c r="G250">
        <f>'Index Pivots'!G250</f>
        <v>11074</v>
      </c>
      <c r="H250">
        <f>'Index Pivots'!H250</f>
        <v>11344.25</v>
      </c>
      <c r="I250">
        <f>'Index Pivots'!I250</f>
        <v>11500.65</v>
      </c>
      <c r="J250">
        <f>'Index Pivots'!J250</f>
        <v>11770.9</v>
      </c>
      <c r="K250">
        <f>'Index Pivots'!K250</f>
        <v>11927.3</v>
      </c>
      <c r="L250">
        <f>'Index Pivots'!L250</f>
        <v>12197.55</v>
      </c>
      <c r="M250" s="2">
        <f>'Index Pivots'!M250</f>
        <v>12353.949999999999</v>
      </c>
      <c r="N250" s="12">
        <f t="shared" si="261"/>
        <v>268.66666666666606</v>
      </c>
      <c r="O250" s="12">
        <f t="shared" si="262"/>
        <v>216.03333333333285</v>
      </c>
      <c r="P250" s="12">
        <f t="shared" si="263"/>
        <v>166.26666666666642</v>
      </c>
      <c r="Q250" s="12">
        <f t="shared" si="264"/>
        <v>113.63333333333321</v>
      </c>
      <c r="R250" s="12">
        <f t="shared" si="265"/>
        <v>63.866666666666788</v>
      </c>
      <c r="S250" s="12">
        <f t="shared" si="266"/>
        <v>63.866666666666788</v>
      </c>
      <c r="U250" t="str">
        <f t="shared" si="267"/>
        <v/>
      </c>
    </row>
    <row r="251" spans="1:21" x14ac:dyDescent="0.3">
      <c r="A251" s="39">
        <v>43609</v>
      </c>
      <c r="B251" s="10" t="s">
        <v>26</v>
      </c>
      <c r="C251">
        <f>'Index Pivots'!C251</f>
        <v>11748</v>
      </c>
      <c r="D251">
        <f>'Index Pivots'!D251</f>
        <v>11859</v>
      </c>
      <c r="E251">
        <f>'Index Pivots'!E251</f>
        <v>11658.1</v>
      </c>
      <c r="F251">
        <f>'Index Pivots'!F251</f>
        <v>11844.1</v>
      </c>
      <c r="G251">
        <f>'Index Pivots'!G251</f>
        <v>11514.233333333332</v>
      </c>
      <c r="H251">
        <f>'Index Pivots'!H251</f>
        <v>11586.166666666666</v>
      </c>
      <c r="I251">
        <f>'Index Pivots'!I251</f>
        <v>11715.133333333331</v>
      </c>
      <c r="J251">
        <f>'Index Pivots'!J251</f>
        <v>11787.066666666666</v>
      </c>
      <c r="K251">
        <f>'Index Pivots'!K251</f>
        <v>11916.033333333331</v>
      </c>
      <c r="L251">
        <f>'Index Pivots'!L251</f>
        <v>11987.966666666665</v>
      </c>
      <c r="M251" s="2">
        <f>'Index Pivots'!M251</f>
        <v>12116.933333333331</v>
      </c>
      <c r="N251" s="12">
        <f t="shared" si="261"/>
        <v>403.75</v>
      </c>
      <c r="O251" s="12">
        <f t="shared" si="262"/>
        <v>247.35000000000036</v>
      </c>
      <c r="P251" s="12">
        <f t="shared" si="263"/>
        <v>22.899999999999636</v>
      </c>
      <c r="Q251" s="12">
        <f t="shared" si="264"/>
        <v>179.29999999999927</v>
      </c>
      <c r="R251" s="12">
        <f t="shared" si="265"/>
        <v>449.54999999999927</v>
      </c>
      <c r="S251" s="12">
        <f t="shared" si="266"/>
        <v>22.899999999999636</v>
      </c>
      <c r="U251" t="str">
        <f t="shared" si="267"/>
        <v>Today-Tom Close</v>
      </c>
    </row>
    <row r="252" spans="1:21" x14ac:dyDescent="0.3">
      <c r="A252" s="39">
        <v>43612</v>
      </c>
      <c r="B252" s="10" t="s">
        <v>27</v>
      </c>
      <c r="C252">
        <f>'Index Pivots'!C252</f>
        <v>11855.5</v>
      </c>
      <c r="D252">
        <f>'Index Pivots'!D252</f>
        <v>11957.15</v>
      </c>
      <c r="E252">
        <f>'Index Pivots'!E252</f>
        <v>11812.4</v>
      </c>
      <c r="F252">
        <f>'Index Pivots'!F252</f>
        <v>11924.75</v>
      </c>
      <c r="G252">
        <f>'Index Pivots'!G252</f>
        <v>11694.300000000001</v>
      </c>
      <c r="H252">
        <f>'Index Pivots'!H252</f>
        <v>11753.35</v>
      </c>
      <c r="I252">
        <f>'Index Pivots'!I252</f>
        <v>11839.050000000001</v>
      </c>
      <c r="J252">
        <f>'Index Pivots'!J252</f>
        <v>11898.1</v>
      </c>
      <c r="K252">
        <f>'Index Pivots'!K252</f>
        <v>11983.800000000001</v>
      </c>
      <c r="L252">
        <f>'Index Pivots'!L252</f>
        <v>12042.85</v>
      </c>
      <c r="M252" s="2">
        <f>'Index Pivots'!M252</f>
        <v>12128.550000000001</v>
      </c>
      <c r="N252" s="12">
        <f t="shared" si="261"/>
        <v>269.33333333333394</v>
      </c>
      <c r="O252" s="12">
        <f t="shared" si="262"/>
        <v>140.36666666666861</v>
      </c>
      <c r="P252" s="12">
        <f t="shared" si="263"/>
        <v>68.433333333334303</v>
      </c>
      <c r="Q252" s="12">
        <f t="shared" si="264"/>
        <v>60.533333333331029</v>
      </c>
      <c r="R252" s="12">
        <f t="shared" si="265"/>
        <v>132.46666666666533</v>
      </c>
      <c r="S252" s="12">
        <f t="shared" si="266"/>
        <v>60.533333333331029</v>
      </c>
      <c r="U252" t="str">
        <f t="shared" si="267"/>
        <v/>
      </c>
    </row>
    <row r="253" spans="1:21" x14ac:dyDescent="0.3">
      <c r="A253" s="39">
        <v>43613</v>
      </c>
      <c r="B253" s="10" t="s">
        <v>28</v>
      </c>
      <c r="C253">
        <f>'Index Pivots'!C253</f>
        <v>11958.35</v>
      </c>
      <c r="D253">
        <f>'Index Pivots'!D253</f>
        <v>11958.55</v>
      </c>
      <c r="E253">
        <f>'Index Pivots'!E253</f>
        <v>11864.9</v>
      </c>
      <c r="F253">
        <f>'Index Pivots'!F253</f>
        <v>11928.75</v>
      </c>
      <c r="G253">
        <f>'Index Pivots'!G253</f>
        <v>11782.6</v>
      </c>
      <c r="H253">
        <f>'Index Pivots'!H253</f>
        <v>11823.75</v>
      </c>
      <c r="I253">
        <f>'Index Pivots'!I253</f>
        <v>11876.25</v>
      </c>
      <c r="J253">
        <f>'Index Pivots'!J253</f>
        <v>11917.4</v>
      </c>
      <c r="K253">
        <f>'Index Pivots'!K253</f>
        <v>11969.9</v>
      </c>
      <c r="L253">
        <f>'Index Pivots'!L253</f>
        <v>12011.05</v>
      </c>
      <c r="M253" s="2">
        <f>'Index Pivots'!M253</f>
        <v>12063.55</v>
      </c>
      <c r="N253" s="12">
        <f t="shared" si="261"/>
        <v>205</v>
      </c>
      <c r="O253" s="12">
        <f t="shared" si="262"/>
        <v>119.29999999999927</v>
      </c>
      <c r="P253" s="12">
        <f t="shared" si="263"/>
        <v>60.25</v>
      </c>
      <c r="Q253" s="12">
        <f t="shared" si="264"/>
        <v>25.450000000000728</v>
      </c>
      <c r="R253" s="12">
        <f t="shared" si="265"/>
        <v>84.5</v>
      </c>
      <c r="S253" s="12">
        <f t="shared" si="266"/>
        <v>25.450000000000728</v>
      </c>
      <c r="U253" t="str">
        <f t="shared" si="267"/>
        <v>Today-Tom Close</v>
      </c>
    </row>
    <row r="254" spans="1:21" x14ac:dyDescent="0.3">
      <c r="A254" s="39">
        <v>43614</v>
      </c>
      <c r="B254" s="10" t="s">
        <v>29</v>
      </c>
      <c r="C254">
        <f>'Index Pivots'!C254</f>
        <v>11905.8</v>
      </c>
      <c r="D254">
        <f>'Index Pivots'!D254</f>
        <v>11931.9</v>
      </c>
      <c r="E254">
        <f>'Index Pivots'!E254</f>
        <v>11836.8</v>
      </c>
      <c r="F254">
        <f>'Index Pivots'!F254</f>
        <v>11861.1</v>
      </c>
      <c r="G254">
        <f>'Index Pivots'!G254</f>
        <v>11726.199999999997</v>
      </c>
      <c r="H254">
        <f>'Index Pivots'!H254</f>
        <v>11781.499999999998</v>
      </c>
      <c r="I254">
        <f>'Index Pivots'!I254</f>
        <v>11821.299999999997</v>
      </c>
      <c r="J254">
        <f>'Index Pivots'!J254</f>
        <v>11876.599999999999</v>
      </c>
      <c r="K254">
        <f>'Index Pivots'!K254</f>
        <v>11916.399999999998</v>
      </c>
      <c r="L254">
        <f>'Index Pivots'!L254</f>
        <v>11971.699999999999</v>
      </c>
      <c r="M254" s="2">
        <f>'Index Pivots'!M254</f>
        <v>12011.499999999998</v>
      </c>
      <c r="N254" s="12">
        <f t="shared" si="261"/>
        <v>82.049999999999272</v>
      </c>
      <c r="O254" s="12">
        <f t="shared" si="262"/>
        <v>29.549999999999272</v>
      </c>
      <c r="P254" s="12">
        <f t="shared" si="263"/>
        <v>11.600000000000364</v>
      </c>
      <c r="Q254" s="12">
        <f t="shared" si="264"/>
        <v>64.100000000000364</v>
      </c>
      <c r="R254" s="12">
        <f t="shared" si="265"/>
        <v>105.25</v>
      </c>
      <c r="S254" s="12">
        <f t="shared" si="266"/>
        <v>11.600000000000364</v>
      </c>
      <c r="U254" t="str">
        <f t="shared" si="267"/>
        <v/>
      </c>
    </row>
    <row r="255" spans="1:21" x14ac:dyDescent="0.3">
      <c r="A255" s="39">
        <v>43615</v>
      </c>
      <c r="B255" s="10" t="s">
        <v>30</v>
      </c>
      <c r="C255">
        <f>'Index Pivots'!C255</f>
        <v>11865.3</v>
      </c>
      <c r="D255">
        <f>'Index Pivots'!D255</f>
        <v>11968.55</v>
      </c>
      <c r="E255">
        <f>'Index Pivots'!E255</f>
        <v>11859.4</v>
      </c>
      <c r="F255">
        <f>'Index Pivots'!F255</f>
        <v>11945.9</v>
      </c>
      <c r="G255">
        <f>'Index Pivots'!G255</f>
        <v>11771.533333333335</v>
      </c>
      <c r="H255">
        <f>'Index Pivots'!H255</f>
        <v>11815.466666666667</v>
      </c>
      <c r="I255">
        <f>'Index Pivots'!I255</f>
        <v>11880.683333333334</v>
      </c>
      <c r="J255">
        <f>'Index Pivots'!J255</f>
        <v>11924.616666666667</v>
      </c>
      <c r="K255">
        <f>'Index Pivots'!K255</f>
        <v>11989.833333333334</v>
      </c>
      <c r="L255">
        <f>'Index Pivots'!L255</f>
        <v>12033.766666666666</v>
      </c>
      <c r="M255" s="2">
        <f>'Index Pivots'!M255</f>
        <v>12098.983333333334</v>
      </c>
      <c r="N255" s="12">
        <f t="shared" si="261"/>
        <v>83.800000000001091</v>
      </c>
      <c r="O255" s="12">
        <f t="shared" si="262"/>
        <v>44.000000000001819</v>
      </c>
      <c r="P255" s="12">
        <f t="shared" si="263"/>
        <v>11.299999999999272</v>
      </c>
      <c r="Q255" s="12">
        <f t="shared" si="264"/>
        <v>51.099999999998545</v>
      </c>
      <c r="R255" s="12">
        <f t="shared" si="265"/>
        <v>106.39999999999964</v>
      </c>
      <c r="S255" s="12">
        <f t="shared" si="266"/>
        <v>11.299999999999272</v>
      </c>
      <c r="U255" t="str">
        <f t="shared" si="267"/>
        <v/>
      </c>
    </row>
    <row r="256" spans="1:21" x14ac:dyDescent="0.3">
      <c r="A256" s="39">
        <v>43616</v>
      </c>
      <c r="B256" s="10" t="s">
        <v>26</v>
      </c>
      <c r="C256">
        <f>'Index Pivots'!C256</f>
        <v>11999.8</v>
      </c>
      <c r="D256">
        <f>'Index Pivots'!D256</f>
        <v>12039.25</v>
      </c>
      <c r="E256">
        <f>'Index Pivots'!E256</f>
        <v>11829.45</v>
      </c>
      <c r="F256">
        <f>'Index Pivots'!F256</f>
        <v>11922.8</v>
      </c>
      <c r="G256">
        <f>'Index Pivots'!G256</f>
        <v>11611.95</v>
      </c>
      <c r="H256">
        <f>'Index Pivots'!H256</f>
        <v>11720.7</v>
      </c>
      <c r="I256">
        <f>'Index Pivots'!I256</f>
        <v>11821.75</v>
      </c>
      <c r="J256">
        <f>'Index Pivots'!J256</f>
        <v>11930.5</v>
      </c>
      <c r="K256">
        <f>'Index Pivots'!K256</f>
        <v>12031.55</v>
      </c>
      <c r="L256">
        <f>'Index Pivots'!L256</f>
        <v>12140.3</v>
      </c>
      <c r="M256" s="2">
        <f>'Index Pivots'!M256</f>
        <v>12241.349999999999</v>
      </c>
      <c r="N256" s="12">
        <f t="shared" si="261"/>
        <v>184.33333333333212</v>
      </c>
      <c r="O256" s="12">
        <f t="shared" si="262"/>
        <v>119.11666666666497</v>
      </c>
      <c r="P256" s="12">
        <f t="shared" si="263"/>
        <v>75.183333333332484</v>
      </c>
      <c r="Q256" s="12">
        <f t="shared" si="264"/>
        <v>9.9666666666653327</v>
      </c>
      <c r="R256" s="12">
        <f t="shared" si="265"/>
        <v>33.966666666667152</v>
      </c>
      <c r="S256" s="12">
        <f t="shared" si="266"/>
        <v>9.9666666666653327</v>
      </c>
      <c r="U256" t="str">
        <f t="shared" si="267"/>
        <v>Today-Tom Close</v>
      </c>
    </row>
    <row r="257" spans="1:21" x14ac:dyDescent="0.3">
      <c r="A257" s="39">
        <v>43619</v>
      </c>
      <c r="B257" s="10" t="s">
        <v>27</v>
      </c>
      <c r="C257">
        <f>'Index Pivots'!C257</f>
        <v>11953.75</v>
      </c>
      <c r="D257">
        <f>'Index Pivots'!D257</f>
        <v>12103.05</v>
      </c>
      <c r="E257">
        <f>'Index Pivots'!E257</f>
        <v>11920.1</v>
      </c>
      <c r="F257">
        <f>'Index Pivots'!F257</f>
        <v>12088.55</v>
      </c>
      <c r="G257">
        <f>'Index Pivots'!G257</f>
        <v>11788.466666666665</v>
      </c>
      <c r="H257">
        <f>'Index Pivots'!H257</f>
        <v>11854.283333333333</v>
      </c>
      <c r="I257">
        <f>'Index Pivots'!I257</f>
        <v>11971.416666666664</v>
      </c>
      <c r="J257">
        <f>'Index Pivots'!J257</f>
        <v>12037.233333333332</v>
      </c>
      <c r="K257">
        <f>'Index Pivots'!K257</f>
        <v>12154.366666666663</v>
      </c>
      <c r="L257">
        <f>'Index Pivots'!L257</f>
        <v>12220.183333333331</v>
      </c>
      <c r="M257" s="2">
        <f>'Index Pivots'!M257</f>
        <v>12337.316666666662</v>
      </c>
      <c r="N257" s="12">
        <f t="shared" ref="N257:N258" si="268">ABS(C257-H256)</f>
        <v>233.04999999999927</v>
      </c>
      <c r="O257" s="12">
        <f t="shared" ref="O257:O258" si="269">ABS(C257-I256)</f>
        <v>132</v>
      </c>
      <c r="P257" s="12">
        <f t="shared" ref="P257:P258" si="270">ABS(C257-J256)</f>
        <v>23.25</v>
      </c>
      <c r="Q257" s="12">
        <f t="shared" ref="Q257:Q258" si="271">ABS(C257-K256)</f>
        <v>77.799999999999272</v>
      </c>
      <c r="R257" s="12">
        <f t="shared" ref="R257:R258" si="272">ABS(C257-L256)</f>
        <v>186.54999999999927</v>
      </c>
      <c r="S257" s="12">
        <f t="shared" ref="S257:S258" si="273">MIN(N257:R257)</f>
        <v>23.25</v>
      </c>
      <c r="U257" t="str">
        <f t="shared" si="267"/>
        <v/>
      </c>
    </row>
    <row r="258" spans="1:21" x14ac:dyDescent="0.3">
      <c r="A258" s="39">
        <v>43620</v>
      </c>
      <c r="B258" s="10" t="s">
        <v>28</v>
      </c>
      <c r="C258">
        <f>'Index Pivots'!C258</f>
        <v>12052.65</v>
      </c>
      <c r="D258">
        <f>'Index Pivots'!D258</f>
        <v>12095.2</v>
      </c>
      <c r="E258">
        <f>'Index Pivots'!E258</f>
        <v>12005.85</v>
      </c>
      <c r="F258">
        <f>'Index Pivots'!F258</f>
        <v>12021.65</v>
      </c>
      <c r="G258">
        <f>'Index Pivots'!G258</f>
        <v>11897.250000000002</v>
      </c>
      <c r="H258">
        <f>'Index Pivots'!H258</f>
        <v>11951.550000000001</v>
      </c>
      <c r="I258">
        <f>'Index Pivots'!I258</f>
        <v>11986.600000000002</v>
      </c>
      <c r="J258">
        <f>'Index Pivots'!J258</f>
        <v>12040.900000000001</v>
      </c>
      <c r="K258">
        <f>'Index Pivots'!K258</f>
        <v>12075.950000000003</v>
      </c>
      <c r="L258">
        <f>'Index Pivots'!L258</f>
        <v>12130.250000000002</v>
      </c>
      <c r="M258" s="2">
        <f>'Index Pivots'!M258</f>
        <v>12165.300000000003</v>
      </c>
      <c r="N258" s="12">
        <f t="shared" si="268"/>
        <v>198.36666666666679</v>
      </c>
      <c r="O258" s="12">
        <f t="shared" si="269"/>
        <v>81.233333333335395</v>
      </c>
      <c r="P258" s="12">
        <f t="shared" si="270"/>
        <v>15.416666666667879</v>
      </c>
      <c r="Q258" s="12">
        <f t="shared" si="271"/>
        <v>101.71666666666351</v>
      </c>
      <c r="R258" s="12">
        <f t="shared" si="272"/>
        <v>167.53333333333103</v>
      </c>
      <c r="S258" s="12">
        <f t="shared" si="273"/>
        <v>15.416666666667879</v>
      </c>
      <c r="U258" t="str">
        <f t="shared" si="267"/>
        <v>Today-Tom Close</v>
      </c>
    </row>
    <row r="259" spans="1:21" x14ac:dyDescent="0.3">
      <c r="A259" s="39">
        <v>43622</v>
      </c>
      <c r="B259" s="10" t="s">
        <v>30</v>
      </c>
      <c r="C259">
        <f>'Index Pivots'!C259</f>
        <v>12039.8</v>
      </c>
      <c r="D259">
        <f>'Index Pivots'!D259</f>
        <v>12039.8</v>
      </c>
      <c r="E259">
        <f>'Index Pivots'!E259</f>
        <v>11830.25</v>
      </c>
      <c r="F259">
        <f>'Index Pivots'!F259</f>
        <v>11843.75</v>
      </c>
      <c r="G259">
        <f>'Index Pivots'!G259</f>
        <v>11559.850000000002</v>
      </c>
      <c r="H259">
        <f>'Index Pivots'!H259</f>
        <v>11695.050000000001</v>
      </c>
      <c r="I259">
        <f>'Index Pivots'!I259</f>
        <v>11769.400000000001</v>
      </c>
      <c r="J259">
        <f>'Index Pivots'!J259</f>
        <v>11904.6</v>
      </c>
      <c r="K259">
        <f>'Index Pivots'!K259</f>
        <v>11978.95</v>
      </c>
      <c r="L259">
        <f>'Index Pivots'!L259</f>
        <v>12114.15</v>
      </c>
      <c r="M259" s="2">
        <f>'Index Pivots'!M259</f>
        <v>12188.5</v>
      </c>
      <c r="N259" s="12">
        <f t="shared" ref="N259:N264" si="274">ABS(C259-H258)</f>
        <v>88.249999999998181</v>
      </c>
      <c r="O259" s="12">
        <f t="shared" ref="O259:O264" si="275">ABS(C259-I258)</f>
        <v>53.19999999999709</v>
      </c>
      <c r="P259" s="12">
        <f t="shared" ref="P259:P264" si="276">ABS(C259-J258)</f>
        <v>1.1000000000021828</v>
      </c>
      <c r="Q259" s="12">
        <f t="shared" ref="Q259:Q264" si="277">ABS(C259-K258)</f>
        <v>36.150000000003274</v>
      </c>
      <c r="R259" s="12">
        <f t="shared" ref="R259:R264" si="278">ABS(C259-L258)</f>
        <v>90.450000000002547</v>
      </c>
      <c r="S259" s="12">
        <f t="shared" ref="S259:S264" si="279">MIN(N259:R259)</f>
        <v>1.1000000000021828</v>
      </c>
      <c r="U259" t="str">
        <f t="shared" si="267"/>
        <v/>
      </c>
    </row>
    <row r="260" spans="1:21" x14ac:dyDescent="0.3">
      <c r="A260" s="39">
        <v>43623</v>
      </c>
      <c r="B260" s="10" t="s">
        <v>26</v>
      </c>
      <c r="C260">
        <f>'Index Pivots'!C260</f>
        <v>11865.2</v>
      </c>
      <c r="D260">
        <f>'Index Pivots'!D260</f>
        <v>11897.5</v>
      </c>
      <c r="E260">
        <f>'Index Pivots'!E260</f>
        <v>11769.5</v>
      </c>
      <c r="F260">
        <f>'Index Pivots'!F260</f>
        <v>11870.65</v>
      </c>
      <c r="G260">
        <f>'Index Pivots'!G260</f>
        <v>11666.266666666666</v>
      </c>
      <c r="H260">
        <f>'Index Pivots'!H260</f>
        <v>11717.883333333333</v>
      </c>
      <c r="I260">
        <f>'Index Pivots'!I260</f>
        <v>11794.266666666666</v>
      </c>
      <c r="J260">
        <f>'Index Pivots'!J260</f>
        <v>11845.883333333333</v>
      </c>
      <c r="K260">
        <f>'Index Pivots'!K260</f>
        <v>11922.266666666666</v>
      </c>
      <c r="L260">
        <f>'Index Pivots'!L260</f>
        <v>11973.883333333333</v>
      </c>
      <c r="M260" s="2">
        <f>'Index Pivots'!M260</f>
        <v>12050.266666666666</v>
      </c>
      <c r="N260" s="12">
        <f t="shared" si="274"/>
        <v>170.14999999999964</v>
      </c>
      <c r="O260" s="12">
        <f t="shared" si="275"/>
        <v>95.799999999999272</v>
      </c>
      <c r="P260" s="12">
        <f t="shared" si="276"/>
        <v>39.399999999999636</v>
      </c>
      <c r="Q260" s="12">
        <f t="shared" si="277"/>
        <v>113.75</v>
      </c>
      <c r="R260" s="12">
        <f t="shared" si="278"/>
        <v>248.94999999999891</v>
      </c>
      <c r="S260" s="12">
        <f t="shared" si="279"/>
        <v>39.399999999999636</v>
      </c>
      <c r="U260" t="str">
        <f t="shared" si="267"/>
        <v/>
      </c>
    </row>
    <row r="261" spans="1:21" x14ac:dyDescent="0.3">
      <c r="A261" s="39">
        <v>43626</v>
      </c>
      <c r="B261" s="10" t="s">
        <v>27</v>
      </c>
      <c r="C261">
        <f>'Index Pivots'!C261</f>
        <v>11934.9</v>
      </c>
      <c r="D261">
        <f>'Index Pivots'!D261</f>
        <v>11975.05</v>
      </c>
      <c r="E261">
        <f>'Index Pivots'!E261</f>
        <v>11871.75</v>
      </c>
      <c r="F261">
        <f>'Index Pivots'!F261</f>
        <v>11922.7</v>
      </c>
      <c r="G261">
        <f>'Index Pivots'!G261</f>
        <v>11767.983333333334</v>
      </c>
      <c r="H261">
        <f>'Index Pivots'!H261</f>
        <v>11819.866666666667</v>
      </c>
      <c r="I261">
        <f>'Index Pivots'!I261</f>
        <v>11871.283333333333</v>
      </c>
      <c r="J261">
        <f>'Index Pivots'!J261</f>
        <v>11923.166666666666</v>
      </c>
      <c r="K261">
        <f>'Index Pivots'!K261</f>
        <v>11974.583333333332</v>
      </c>
      <c r="L261">
        <f>'Index Pivots'!L261</f>
        <v>12026.466666666665</v>
      </c>
      <c r="M261" s="2">
        <f>'Index Pivots'!M261</f>
        <v>12077.883333333331</v>
      </c>
      <c r="N261" s="12">
        <f t="shared" si="274"/>
        <v>217.01666666666642</v>
      </c>
      <c r="O261" s="12">
        <f t="shared" si="275"/>
        <v>140.63333333333321</v>
      </c>
      <c r="P261" s="12">
        <f t="shared" si="276"/>
        <v>89.016666666666424</v>
      </c>
      <c r="Q261" s="12">
        <f t="shared" si="277"/>
        <v>12.633333333333212</v>
      </c>
      <c r="R261" s="12">
        <f t="shared" si="278"/>
        <v>38.983333333333576</v>
      </c>
      <c r="S261" s="12">
        <f t="shared" si="279"/>
        <v>12.633333333333212</v>
      </c>
      <c r="U261" t="str">
        <f t="shared" si="267"/>
        <v/>
      </c>
    </row>
    <row r="262" spans="1:21" x14ac:dyDescent="0.3">
      <c r="A262" s="39">
        <v>43627</v>
      </c>
      <c r="B262" s="10" t="s">
        <v>28</v>
      </c>
      <c r="C262">
        <f>'Index Pivots'!C262</f>
        <v>11959.85</v>
      </c>
      <c r="D262">
        <f>'Index Pivots'!D262</f>
        <v>12000.35</v>
      </c>
      <c r="E262">
        <f>'Index Pivots'!E262</f>
        <v>11904.35</v>
      </c>
      <c r="F262">
        <f>'Index Pivots'!F262</f>
        <v>11965.6</v>
      </c>
      <c r="G262">
        <f>'Index Pivots'!G262</f>
        <v>11817.183333333336</v>
      </c>
      <c r="H262">
        <f>'Index Pivots'!H262</f>
        <v>11860.766666666668</v>
      </c>
      <c r="I262">
        <f>'Index Pivots'!I262</f>
        <v>11913.183333333336</v>
      </c>
      <c r="J262">
        <f>'Index Pivots'!J262</f>
        <v>11956.766666666668</v>
      </c>
      <c r="K262">
        <f>'Index Pivots'!K262</f>
        <v>12009.183333333336</v>
      </c>
      <c r="L262">
        <f>'Index Pivots'!L262</f>
        <v>12052.766666666668</v>
      </c>
      <c r="M262" s="2">
        <f>'Index Pivots'!M262</f>
        <v>12105.183333333336</v>
      </c>
      <c r="N262" s="12">
        <f t="shared" si="274"/>
        <v>139.98333333333358</v>
      </c>
      <c r="O262" s="12">
        <f t="shared" si="275"/>
        <v>88.566666666667516</v>
      </c>
      <c r="P262" s="12">
        <f t="shared" si="276"/>
        <v>36.683333333334303</v>
      </c>
      <c r="Q262" s="12">
        <f t="shared" si="277"/>
        <v>14.733333333331757</v>
      </c>
      <c r="R262" s="12">
        <f t="shared" si="278"/>
        <v>66.616666666664969</v>
      </c>
      <c r="S262" s="12">
        <f t="shared" si="279"/>
        <v>14.733333333331757</v>
      </c>
      <c r="U262" t="str">
        <f t="shared" si="267"/>
        <v/>
      </c>
    </row>
    <row r="263" spans="1:21" x14ac:dyDescent="0.3">
      <c r="A263" s="39">
        <v>43628</v>
      </c>
      <c r="B263" s="10" t="s">
        <v>29</v>
      </c>
      <c r="C263">
        <f>'Index Pivots'!C263</f>
        <v>11962.45</v>
      </c>
      <c r="D263">
        <f>'Index Pivots'!D263</f>
        <v>11962.45</v>
      </c>
      <c r="E263">
        <f>'Index Pivots'!E263</f>
        <v>11866.35</v>
      </c>
      <c r="F263">
        <f>'Index Pivots'!F263</f>
        <v>11906.2</v>
      </c>
      <c r="G263">
        <f>'Index Pivots'!G263</f>
        <v>11764.783333333331</v>
      </c>
      <c r="H263">
        <f>'Index Pivots'!H263</f>
        <v>11815.566666666666</v>
      </c>
      <c r="I263">
        <f>'Index Pivots'!I263</f>
        <v>11860.883333333331</v>
      </c>
      <c r="J263">
        <f>'Index Pivots'!J263</f>
        <v>11911.666666666666</v>
      </c>
      <c r="K263">
        <f>'Index Pivots'!K263</f>
        <v>11956.983333333332</v>
      </c>
      <c r="L263">
        <f>'Index Pivots'!L263</f>
        <v>12007.766666666666</v>
      </c>
      <c r="M263" s="2">
        <f>'Index Pivots'!M263</f>
        <v>12053.083333333332</v>
      </c>
      <c r="N263" s="12">
        <f t="shared" si="274"/>
        <v>101.68333333333248</v>
      </c>
      <c r="O263" s="12">
        <f t="shared" si="275"/>
        <v>49.266666666664605</v>
      </c>
      <c r="P263" s="12">
        <f t="shared" si="276"/>
        <v>5.6833333333324845</v>
      </c>
      <c r="Q263" s="12">
        <f t="shared" si="277"/>
        <v>46.733333333335395</v>
      </c>
      <c r="R263" s="12">
        <f t="shared" si="278"/>
        <v>90.316666666667516</v>
      </c>
      <c r="S263" s="12">
        <f t="shared" si="279"/>
        <v>5.6833333333324845</v>
      </c>
      <c r="U263" t="str">
        <f t="shared" si="267"/>
        <v/>
      </c>
    </row>
    <row r="264" spans="1:21" x14ac:dyDescent="0.3">
      <c r="A264" s="39">
        <v>43629</v>
      </c>
      <c r="B264" s="10" t="s">
        <v>30</v>
      </c>
      <c r="C264">
        <f>'Index Pivots'!C264</f>
        <v>11873.9</v>
      </c>
      <c r="D264">
        <f>'Index Pivots'!D264</f>
        <v>11931.35</v>
      </c>
      <c r="E264">
        <f>'Index Pivots'!E264</f>
        <v>11817.05</v>
      </c>
      <c r="F264">
        <f>'Index Pivots'!F264</f>
        <v>11914.05</v>
      </c>
      <c r="G264">
        <f>'Index Pivots'!G264</f>
        <v>11729.316666666662</v>
      </c>
      <c r="H264">
        <f>'Index Pivots'!H264</f>
        <v>11773.183333333331</v>
      </c>
      <c r="I264">
        <f>'Index Pivots'!I264</f>
        <v>11843.616666666663</v>
      </c>
      <c r="J264">
        <f>'Index Pivots'!J264</f>
        <v>11887.483333333332</v>
      </c>
      <c r="K264">
        <f>'Index Pivots'!K264</f>
        <v>11957.916666666664</v>
      </c>
      <c r="L264">
        <f>'Index Pivots'!L264</f>
        <v>12001.783333333333</v>
      </c>
      <c r="M264" s="2">
        <f>'Index Pivots'!M264</f>
        <v>12072.216666666665</v>
      </c>
      <c r="N264" s="12">
        <f t="shared" si="274"/>
        <v>58.33333333333394</v>
      </c>
      <c r="O264" s="12">
        <f t="shared" si="275"/>
        <v>13.016666666668243</v>
      </c>
      <c r="P264" s="12">
        <f t="shared" si="276"/>
        <v>37.766666666666424</v>
      </c>
      <c r="Q264" s="12">
        <f t="shared" si="277"/>
        <v>83.083333333332121</v>
      </c>
      <c r="R264" s="12">
        <f t="shared" si="278"/>
        <v>133.86666666666679</v>
      </c>
      <c r="S264" s="12">
        <f t="shared" si="279"/>
        <v>13.016666666668243</v>
      </c>
      <c r="U264" t="str">
        <f t="shared" si="267"/>
        <v>Today-Tom Close</v>
      </c>
    </row>
    <row r="265" spans="1:21" x14ac:dyDescent="0.3">
      <c r="A265" s="39">
        <v>43630</v>
      </c>
      <c r="B265" s="10" t="s">
        <v>26</v>
      </c>
      <c r="C265">
        <f>'Index Pivots'!C265</f>
        <v>11910.1</v>
      </c>
      <c r="D265">
        <f>'Index Pivots'!D265</f>
        <v>11911.85</v>
      </c>
      <c r="E265">
        <f>'Index Pivots'!E265</f>
        <v>11797.7</v>
      </c>
      <c r="F265">
        <f>'Index Pivots'!F265</f>
        <v>11823.3</v>
      </c>
      <c r="G265">
        <f>'Index Pivots'!G265</f>
        <v>11662.566666666669</v>
      </c>
      <c r="H265">
        <f>'Index Pivots'!H265</f>
        <v>11730.133333333335</v>
      </c>
      <c r="I265">
        <f>'Index Pivots'!I265</f>
        <v>11776.716666666669</v>
      </c>
      <c r="J265">
        <f>'Index Pivots'!J265</f>
        <v>11844.283333333335</v>
      </c>
      <c r="K265">
        <f>'Index Pivots'!K265</f>
        <v>11890.866666666669</v>
      </c>
      <c r="L265">
        <f>'Index Pivots'!L265</f>
        <v>11958.433333333334</v>
      </c>
      <c r="M265" s="2">
        <f>'Index Pivots'!M265</f>
        <v>12005.016666666668</v>
      </c>
      <c r="N265" s="12">
        <f t="shared" ref="N265:N276" si="280">ABS(C265-H264)</f>
        <v>136.9166666666697</v>
      </c>
      <c r="O265" s="12">
        <f t="shared" ref="O265:O276" si="281">ABS(C265-I264)</f>
        <v>66.483333333337214</v>
      </c>
      <c r="P265" s="12">
        <f t="shared" ref="P265:P276" si="282">ABS(C265-J264)</f>
        <v>22.616666666668607</v>
      </c>
      <c r="Q265" s="12">
        <f t="shared" ref="Q265:Q276" si="283">ABS(C265-K264)</f>
        <v>47.816666666663878</v>
      </c>
      <c r="R265" s="12">
        <f t="shared" ref="R265:R276" si="284">ABS(C265-L264)</f>
        <v>91.683333333332484</v>
      </c>
      <c r="S265" s="12">
        <f t="shared" ref="S265:S276" si="285">MIN(N265:R265)</f>
        <v>22.616666666668607</v>
      </c>
      <c r="U265" t="str">
        <f t="shared" si="267"/>
        <v/>
      </c>
    </row>
    <row r="266" spans="1:21" x14ac:dyDescent="0.3">
      <c r="A266" s="39">
        <v>43633</v>
      </c>
      <c r="B266" s="10" t="s">
        <v>27</v>
      </c>
      <c r="C266">
        <f>'Index Pivots'!C266</f>
        <v>11844</v>
      </c>
      <c r="D266">
        <f>'Index Pivots'!D266</f>
        <v>11844.05</v>
      </c>
      <c r="E266">
        <f>'Index Pivots'!E266</f>
        <v>11657.75</v>
      </c>
      <c r="F266">
        <f>'Index Pivots'!F266</f>
        <v>11672.15</v>
      </c>
      <c r="G266">
        <f>'Index Pivots'!G266</f>
        <v>11418.95</v>
      </c>
      <c r="H266">
        <f>'Index Pivots'!H266</f>
        <v>11538.35</v>
      </c>
      <c r="I266">
        <f>'Index Pivots'!I266</f>
        <v>11605.25</v>
      </c>
      <c r="J266">
        <f>'Index Pivots'!J266</f>
        <v>11724.65</v>
      </c>
      <c r="K266">
        <f>'Index Pivots'!K266</f>
        <v>11791.55</v>
      </c>
      <c r="L266">
        <f>'Index Pivots'!L266</f>
        <v>11910.949999999999</v>
      </c>
      <c r="M266" s="2">
        <f>'Index Pivots'!M266</f>
        <v>11977.849999999999</v>
      </c>
      <c r="N266" s="12">
        <f t="shared" si="280"/>
        <v>113.86666666666497</v>
      </c>
      <c r="O266" s="12">
        <f t="shared" si="281"/>
        <v>67.283333333331029</v>
      </c>
      <c r="P266" s="12">
        <f t="shared" si="282"/>
        <v>0.28333333333466726</v>
      </c>
      <c r="Q266" s="12">
        <f t="shared" si="283"/>
        <v>46.866666666668607</v>
      </c>
      <c r="R266" s="12">
        <f t="shared" si="284"/>
        <v>114.4333333333343</v>
      </c>
      <c r="S266" s="12">
        <f t="shared" si="285"/>
        <v>0.28333333333466726</v>
      </c>
      <c r="U266" t="str">
        <f t="shared" si="267"/>
        <v/>
      </c>
    </row>
    <row r="267" spans="1:21" x14ac:dyDescent="0.3">
      <c r="A267" s="39">
        <v>43634</v>
      </c>
      <c r="B267" s="10" t="s">
        <v>28</v>
      </c>
      <c r="C267">
        <f>'Index Pivots'!C267</f>
        <v>10677.05</v>
      </c>
      <c r="D267">
        <f>'Index Pivots'!D267</f>
        <v>11727.2</v>
      </c>
      <c r="E267">
        <f>'Index Pivots'!E267</f>
        <v>11641.15</v>
      </c>
      <c r="F267">
        <f>'Index Pivots'!F267</f>
        <v>11691.5</v>
      </c>
      <c r="G267">
        <f>'Index Pivots'!G267</f>
        <v>11559.983333333332</v>
      </c>
      <c r="H267">
        <f>'Index Pivots'!H267</f>
        <v>11600.566666666666</v>
      </c>
      <c r="I267">
        <f>'Index Pivots'!I267</f>
        <v>11646.033333333333</v>
      </c>
      <c r="J267">
        <f>'Index Pivots'!J267</f>
        <v>11686.616666666667</v>
      </c>
      <c r="K267">
        <f>'Index Pivots'!K267</f>
        <v>11732.083333333334</v>
      </c>
      <c r="L267">
        <f>'Index Pivots'!L267</f>
        <v>11772.666666666668</v>
      </c>
      <c r="M267" s="2">
        <f>'Index Pivots'!M267</f>
        <v>11818.133333333335</v>
      </c>
      <c r="N267" s="12">
        <f t="shared" si="280"/>
        <v>861.30000000000109</v>
      </c>
      <c r="O267" s="12">
        <f t="shared" si="281"/>
        <v>928.20000000000073</v>
      </c>
      <c r="P267" s="12">
        <f t="shared" si="282"/>
        <v>1047.6000000000004</v>
      </c>
      <c r="Q267" s="12">
        <f t="shared" si="283"/>
        <v>1114.5</v>
      </c>
      <c r="R267" s="12">
        <f t="shared" si="284"/>
        <v>1233.8999999999996</v>
      </c>
      <c r="S267" s="12">
        <f t="shared" si="285"/>
        <v>861.30000000000109</v>
      </c>
      <c r="U267" t="str">
        <f t="shared" si="267"/>
        <v/>
      </c>
    </row>
    <row r="268" spans="1:21" x14ac:dyDescent="0.3">
      <c r="A268" s="39">
        <v>43635</v>
      </c>
      <c r="B268" s="10" t="s">
        <v>29</v>
      </c>
      <c r="C268">
        <f>'Index Pivots'!C268</f>
        <v>11744.45</v>
      </c>
      <c r="D268">
        <f>'Index Pivots'!D268</f>
        <v>11802.5</v>
      </c>
      <c r="E268">
        <f>'Index Pivots'!E268</f>
        <v>11625.1</v>
      </c>
      <c r="F268">
        <f>'Index Pivots'!F268</f>
        <v>11691.45</v>
      </c>
      <c r="G268">
        <f>'Index Pivots'!G268</f>
        <v>11432.800000000001</v>
      </c>
      <c r="H268">
        <f>'Index Pivots'!H268</f>
        <v>11528.95</v>
      </c>
      <c r="I268">
        <f>'Index Pivots'!I268</f>
        <v>11610.2</v>
      </c>
      <c r="J268">
        <f>'Index Pivots'!J268</f>
        <v>11706.35</v>
      </c>
      <c r="K268">
        <f>'Index Pivots'!K268</f>
        <v>11787.6</v>
      </c>
      <c r="L268">
        <f>'Index Pivots'!L268</f>
        <v>11883.75</v>
      </c>
      <c r="M268" s="2">
        <f>'Index Pivots'!M268</f>
        <v>11965</v>
      </c>
      <c r="N268" s="12">
        <f t="shared" si="280"/>
        <v>143.88333333333503</v>
      </c>
      <c r="O268" s="12">
        <f t="shared" si="281"/>
        <v>98.416666666667879</v>
      </c>
      <c r="P268" s="12">
        <f t="shared" si="282"/>
        <v>57.83333333333394</v>
      </c>
      <c r="Q268" s="12">
        <f t="shared" si="283"/>
        <v>12.366666666666788</v>
      </c>
      <c r="R268" s="12">
        <f t="shared" si="284"/>
        <v>28.216666666667152</v>
      </c>
      <c r="S268" s="12">
        <f t="shared" si="285"/>
        <v>12.366666666666788</v>
      </c>
      <c r="U268" t="str">
        <f t="shared" ref="U268:U276" si="286">IF(ABS(J268-J267)&lt;J268*0.0021,"Today-Tom Close","")</f>
        <v>Today-Tom Close</v>
      </c>
    </row>
    <row r="269" spans="1:21" x14ac:dyDescent="0.3">
      <c r="A269" s="39">
        <v>43636</v>
      </c>
      <c r="B269" s="10" t="s">
        <v>30</v>
      </c>
      <c r="C269">
        <f>'Index Pivots'!C269</f>
        <v>11653.65</v>
      </c>
      <c r="D269">
        <f>'Index Pivots'!D269</f>
        <v>11843.5</v>
      </c>
      <c r="E269">
        <f>'Index Pivots'!E269</f>
        <v>11635.05</v>
      </c>
      <c r="F269">
        <f>'Index Pivots'!F269</f>
        <v>11831.75</v>
      </c>
      <c r="G269">
        <f>'Index Pivots'!G269</f>
        <v>11488.25</v>
      </c>
      <c r="H269">
        <f>'Index Pivots'!H269</f>
        <v>11561.65</v>
      </c>
      <c r="I269">
        <f>'Index Pivots'!I269</f>
        <v>11696.7</v>
      </c>
      <c r="J269">
        <f>'Index Pivots'!J269</f>
        <v>11770.1</v>
      </c>
      <c r="K269">
        <f>'Index Pivots'!K269</f>
        <v>11905.150000000001</v>
      </c>
      <c r="L269">
        <f>'Index Pivots'!L269</f>
        <v>11978.550000000001</v>
      </c>
      <c r="M269" s="2">
        <f>'Index Pivots'!M269</f>
        <v>12113.600000000002</v>
      </c>
      <c r="N269" s="12">
        <f t="shared" si="280"/>
        <v>124.69999999999891</v>
      </c>
      <c r="O269" s="12">
        <f t="shared" si="281"/>
        <v>43.449999999998909</v>
      </c>
      <c r="P269" s="12">
        <f t="shared" si="282"/>
        <v>52.700000000000728</v>
      </c>
      <c r="Q269" s="12">
        <f t="shared" si="283"/>
        <v>133.95000000000073</v>
      </c>
      <c r="R269" s="12">
        <f t="shared" si="284"/>
        <v>230.10000000000036</v>
      </c>
      <c r="S269" s="12">
        <f t="shared" si="285"/>
        <v>43.449999999998909</v>
      </c>
      <c r="U269" t="str">
        <f t="shared" si="286"/>
        <v/>
      </c>
    </row>
    <row r="270" spans="1:21" x14ac:dyDescent="0.3">
      <c r="A270" s="39">
        <v>43637</v>
      </c>
      <c r="B270" s="10" t="s">
        <v>26</v>
      </c>
      <c r="C270">
        <f>'Index Pivots'!C270</f>
        <v>11827.6</v>
      </c>
      <c r="D270">
        <f>'Index Pivots'!D270</f>
        <v>11827.95</v>
      </c>
      <c r="E270">
        <f>'Index Pivots'!E270</f>
        <v>11705.1</v>
      </c>
      <c r="F270">
        <f>'Index Pivots'!F270</f>
        <v>11724.1</v>
      </c>
      <c r="G270">
        <f>'Index Pivots'!G270</f>
        <v>11553.966666666665</v>
      </c>
      <c r="H270">
        <f>'Index Pivots'!H270</f>
        <v>11629.533333333333</v>
      </c>
      <c r="I270">
        <f>'Index Pivots'!I270</f>
        <v>11676.816666666666</v>
      </c>
      <c r="J270">
        <f>'Index Pivots'!J270</f>
        <v>11752.383333333333</v>
      </c>
      <c r="K270">
        <f>'Index Pivots'!K270</f>
        <v>11799.666666666666</v>
      </c>
      <c r="L270">
        <f>'Index Pivots'!L270</f>
        <v>11875.233333333334</v>
      </c>
      <c r="M270" s="2">
        <f>'Index Pivots'!M270</f>
        <v>11922.516666666666</v>
      </c>
      <c r="N270" s="12">
        <f t="shared" si="280"/>
        <v>265.95000000000073</v>
      </c>
      <c r="O270" s="12">
        <f t="shared" si="281"/>
        <v>130.89999999999964</v>
      </c>
      <c r="P270" s="12">
        <f t="shared" si="282"/>
        <v>57.5</v>
      </c>
      <c r="Q270" s="12">
        <f t="shared" si="283"/>
        <v>77.550000000001091</v>
      </c>
      <c r="R270" s="12">
        <f t="shared" si="284"/>
        <v>150.95000000000073</v>
      </c>
      <c r="S270" s="12">
        <f t="shared" si="285"/>
        <v>57.5</v>
      </c>
      <c r="U270" t="str">
        <f t="shared" si="286"/>
        <v>Today-Tom Close</v>
      </c>
    </row>
    <row r="271" spans="1:21" x14ac:dyDescent="0.3">
      <c r="A271" s="39">
        <v>43640</v>
      </c>
      <c r="B271" s="10" t="s">
        <v>27</v>
      </c>
      <c r="C271">
        <f>'Index Pivots'!C271</f>
        <v>11725.8</v>
      </c>
      <c r="D271">
        <f>'Index Pivots'!D271</f>
        <v>11754</v>
      </c>
      <c r="E271">
        <f>'Index Pivots'!E271</f>
        <v>11670.2</v>
      </c>
      <c r="F271">
        <f>'Index Pivots'!F271</f>
        <v>11699.65</v>
      </c>
      <c r="G271">
        <f>'Index Pivots'!G271</f>
        <v>11578.099999999999</v>
      </c>
      <c r="H271">
        <f>'Index Pivots'!H271</f>
        <v>11624.15</v>
      </c>
      <c r="I271">
        <f>'Index Pivots'!I271</f>
        <v>11661.899999999998</v>
      </c>
      <c r="J271">
        <f>'Index Pivots'!J271</f>
        <v>11707.949999999999</v>
      </c>
      <c r="K271">
        <f>'Index Pivots'!K271</f>
        <v>11745.699999999997</v>
      </c>
      <c r="L271">
        <f>'Index Pivots'!L271</f>
        <v>11791.749999999998</v>
      </c>
      <c r="M271" s="2">
        <f>'Index Pivots'!M271</f>
        <v>11829.499999999996</v>
      </c>
      <c r="N271" s="12">
        <f t="shared" si="280"/>
        <v>96.266666666666424</v>
      </c>
      <c r="O271" s="12">
        <f t="shared" si="281"/>
        <v>48.983333333333576</v>
      </c>
      <c r="P271" s="12">
        <f t="shared" si="282"/>
        <v>26.58333333333394</v>
      </c>
      <c r="Q271" s="12">
        <f t="shared" si="283"/>
        <v>73.866666666666788</v>
      </c>
      <c r="R271" s="12">
        <f t="shared" si="284"/>
        <v>149.4333333333343</v>
      </c>
      <c r="S271" s="12">
        <f t="shared" si="285"/>
        <v>26.58333333333394</v>
      </c>
      <c r="U271" t="str">
        <f t="shared" si="286"/>
        <v/>
      </c>
    </row>
    <row r="272" spans="1:21" x14ac:dyDescent="0.3">
      <c r="A272" s="39">
        <v>43641</v>
      </c>
      <c r="B272" s="10" t="s">
        <v>28</v>
      </c>
      <c r="C272">
        <f>'Index Pivots'!C272</f>
        <v>11681</v>
      </c>
      <c r="D272">
        <f>'Index Pivots'!D272</f>
        <v>11814.4</v>
      </c>
      <c r="E272">
        <f>'Index Pivots'!E272</f>
        <v>11651</v>
      </c>
      <c r="F272">
        <f>'Index Pivots'!F272</f>
        <v>11796.45</v>
      </c>
      <c r="G272">
        <f>'Index Pivots'!G272</f>
        <v>11530.100000000006</v>
      </c>
      <c r="H272">
        <f>'Index Pivots'!H272</f>
        <v>11590.550000000003</v>
      </c>
      <c r="I272">
        <f>'Index Pivots'!I272</f>
        <v>11693.500000000005</v>
      </c>
      <c r="J272">
        <f>'Index Pivots'!J272</f>
        <v>11753.950000000003</v>
      </c>
      <c r="K272">
        <f>'Index Pivots'!K272</f>
        <v>11856.900000000005</v>
      </c>
      <c r="L272">
        <f>'Index Pivots'!L272</f>
        <v>11917.350000000002</v>
      </c>
      <c r="M272" s="2">
        <f>'Index Pivots'!M272</f>
        <v>12020.300000000005</v>
      </c>
      <c r="N272" s="12">
        <f t="shared" si="280"/>
        <v>56.850000000000364</v>
      </c>
      <c r="O272" s="12">
        <f t="shared" si="281"/>
        <v>19.100000000002183</v>
      </c>
      <c r="P272" s="12">
        <f t="shared" si="282"/>
        <v>26.949999999998909</v>
      </c>
      <c r="Q272" s="12">
        <f t="shared" si="283"/>
        <v>64.69999999999709</v>
      </c>
      <c r="R272" s="12">
        <f t="shared" si="284"/>
        <v>110.74999999999818</v>
      </c>
      <c r="S272" s="12">
        <f t="shared" si="285"/>
        <v>19.100000000002183</v>
      </c>
      <c r="U272" t="str">
        <f t="shared" si="286"/>
        <v/>
      </c>
    </row>
    <row r="273" spans="1:21" x14ac:dyDescent="0.3">
      <c r="A273" s="39">
        <v>43642</v>
      </c>
      <c r="B273" s="10" t="s">
        <v>29</v>
      </c>
      <c r="C273">
        <f>'Index Pivots'!C273</f>
        <v>11768.15</v>
      </c>
      <c r="D273">
        <f>'Index Pivots'!D273</f>
        <v>11871.85</v>
      </c>
      <c r="E273">
        <f>'Index Pivots'!E273</f>
        <v>11757.55</v>
      </c>
      <c r="F273">
        <f>'Index Pivots'!F273</f>
        <v>11847.55</v>
      </c>
      <c r="G273">
        <f>'Index Pivots'!G273</f>
        <v>11665.149999999998</v>
      </c>
      <c r="H273">
        <f>'Index Pivots'!H273</f>
        <v>11711.349999999999</v>
      </c>
      <c r="I273">
        <f>'Index Pivots'!I273</f>
        <v>11779.449999999999</v>
      </c>
      <c r="J273">
        <f>'Index Pivots'!J273</f>
        <v>11825.65</v>
      </c>
      <c r="K273">
        <f>'Index Pivots'!K273</f>
        <v>11893.75</v>
      </c>
      <c r="L273">
        <f>'Index Pivots'!L273</f>
        <v>11939.95</v>
      </c>
      <c r="M273" s="2">
        <f>'Index Pivots'!M273</f>
        <v>12008.050000000001</v>
      </c>
      <c r="N273" s="12">
        <f t="shared" si="280"/>
        <v>177.59999999999673</v>
      </c>
      <c r="O273" s="12">
        <f t="shared" si="281"/>
        <v>74.649999999994179</v>
      </c>
      <c r="P273" s="12">
        <f t="shared" si="282"/>
        <v>14.19999999999709</v>
      </c>
      <c r="Q273" s="12">
        <f t="shared" si="283"/>
        <v>88.750000000005457</v>
      </c>
      <c r="R273" s="12">
        <f t="shared" si="284"/>
        <v>149.20000000000255</v>
      </c>
      <c r="S273" s="12">
        <f t="shared" si="285"/>
        <v>14.19999999999709</v>
      </c>
      <c r="U273" t="str">
        <f t="shared" si="286"/>
        <v/>
      </c>
    </row>
    <row r="274" spans="1:21" x14ac:dyDescent="0.3">
      <c r="A274" s="39">
        <v>43643</v>
      </c>
      <c r="B274" s="10" t="s">
        <v>30</v>
      </c>
      <c r="C274">
        <f>'Index Pivots'!C274</f>
        <v>11860.85</v>
      </c>
      <c r="D274">
        <f>'Index Pivots'!D274</f>
        <v>11911.15</v>
      </c>
      <c r="E274">
        <f>'Index Pivots'!E274</f>
        <v>11821.05</v>
      </c>
      <c r="F274">
        <f>'Index Pivots'!F274</f>
        <v>11841.55</v>
      </c>
      <c r="G274">
        <f>'Index Pivots'!G274</f>
        <v>11714.583333333332</v>
      </c>
      <c r="H274">
        <f>'Index Pivots'!H274</f>
        <v>11767.816666666666</v>
      </c>
      <c r="I274">
        <f>'Index Pivots'!I274</f>
        <v>11804.683333333332</v>
      </c>
      <c r="J274">
        <f>'Index Pivots'!J274</f>
        <v>11857.916666666666</v>
      </c>
      <c r="K274">
        <f>'Index Pivots'!K274</f>
        <v>11894.783333333333</v>
      </c>
      <c r="L274">
        <f>'Index Pivots'!L274</f>
        <v>11948.016666666666</v>
      </c>
      <c r="M274" s="2">
        <f>'Index Pivots'!M274</f>
        <v>11984.883333333333</v>
      </c>
      <c r="N274" s="12">
        <f t="shared" si="280"/>
        <v>149.50000000000182</v>
      </c>
      <c r="O274" s="12">
        <f t="shared" si="281"/>
        <v>81.400000000001455</v>
      </c>
      <c r="P274" s="12">
        <f t="shared" si="282"/>
        <v>35.200000000000728</v>
      </c>
      <c r="Q274" s="12">
        <f t="shared" si="283"/>
        <v>32.899999999999636</v>
      </c>
      <c r="R274" s="12">
        <f t="shared" si="284"/>
        <v>79.100000000000364</v>
      </c>
      <c r="S274" s="12">
        <f t="shared" si="285"/>
        <v>32.899999999999636</v>
      </c>
      <c r="U274" t="str">
        <f t="shared" si="286"/>
        <v/>
      </c>
    </row>
    <row r="275" spans="1:21" x14ac:dyDescent="0.3">
      <c r="A275" s="39">
        <v>43644</v>
      </c>
      <c r="B275" s="10" t="s">
        <v>26</v>
      </c>
      <c r="C275">
        <f>'Index Pivots'!C275</f>
        <v>11861.15</v>
      </c>
      <c r="D275">
        <f>'Index Pivots'!D275</f>
        <v>11871.7</v>
      </c>
      <c r="E275">
        <f>'Index Pivots'!E275</f>
        <v>11775.5</v>
      </c>
      <c r="F275">
        <f>'Index Pivots'!F275</f>
        <v>11788.85</v>
      </c>
      <c r="G275">
        <f>'Index Pivots'!G275</f>
        <v>11656.133333333335</v>
      </c>
      <c r="H275">
        <f>'Index Pivots'!H275</f>
        <v>11715.816666666668</v>
      </c>
      <c r="I275">
        <f>'Index Pivots'!I275</f>
        <v>11752.333333333336</v>
      </c>
      <c r="J275">
        <f>'Index Pivots'!J275</f>
        <v>11812.016666666668</v>
      </c>
      <c r="K275">
        <f>'Index Pivots'!K275</f>
        <v>11848.533333333336</v>
      </c>
      <c r="L275">
        <f>'Index Pivots'!L275</f>
        <v>11908.216666666669</v>
      </c>
      <c r="M275" s="2">
        <f>'Index Pivots'!M275</f>
        <v>11944.733333333337</v>
      </c>
      <c r="N275" s="12">
        <f t="shared" si="280"/>
        <v>93.33333333333394</v>
      </c>
      <c r="O275" s="12">
        <f t="shared" si="281"/>
        <v>56.466666666667152</v>
      </c>
      <c r="P275" s="12">
        <f t="shared" si="282"/>
        <v>3.2333333333335759</v>
      </c>
      <c r="Q275" s="12">
        <f t="shared" si="283"/>
        <v>33.633333333333212</v>
      </c>
      <c r="R275" s="12">
        <f t="shared" si="284"/>
        <v>86.866666666666788</v>
      </c>
      <c r="S275" s="12">
        <f t="shared" si="285"/>
        <v>3.2333333333335759</v>
      </c>
      <c r="U275" t="str">
        <f t="shared" si="286"/>
        <v/>
      </c>
    </row>
    <row r="276" spans="1:21" x14ac:dyDescent="0.3">
      <c r="A276" s="39">
        <v>43647</v>
      </c>
      <c r="B276" s="10" t="s">
        <v>27</v>
      </c>
      <c r="C276">
        <f>'Index Pivots'!C276</f>
        <v>11839.9</v>
      </c>
      <c r="D276">
        <f>'Index Pivots'!D276</f>
        <v>11884.65</v>
      </c>
      <c r="E276">
        <f>'Index Pivots'!E276</f>
        <v>11830.8</v>
      </c>
      <c r="F276">
        <f>'Index Pivots'!F276</f>
        <v>11865.6</v>
      </c>
      <c r="G276">
        <f>'Index Pivots'!G276</f>
        <v>11782.199999999997</v>
      </c>
      <c r="H276">
        <f>'Index Pivots'!H276</f>
        <v>11806.499999999998</v>
      </c>
      <c r="I276">
        <f>'Index Pivots'!I276</f>
        <v>11836.049999999997</v>
      </c>
      <c r="J276">
        <f>'Index Pivots'!J276</f>
        <v>11860.349999999999</v>
      </c>
      <c r="K276">
        <f>'Index Pivots'!K276</f>
        <v>11889.899999999998</v>
      </c>
      <c r="L276">
        <f>'Index Pivots'!L276</f>
        <v>11914.199999999999</v>
      </c>
      <c r="M276" s="2">
        <f>'Index Pivots'!M276</f>
        <v>11943.749999999998</v>
      </c>
      <c r="N276" s="12">
        <f t="shared" si="280"/>
        <v>124.08333333333212</v>
      </c>
      <c r="O276" s="12">
        <f t="shared" si="281"/>
        <v>87.566666666663878</v>
      </c>
      <c r="P276" s="12">
        <f t="shared" si="282"/>
        <v>27.883333333331393</v>
      </c>
      <c r="Q276" s="12">
        <f t="shared" si="283"/>
        <v>8.63333333333685</v>
      </c>
      <c r="R276" s="12">
        <f t="shared" si="284"/>
        <v>68.316666666669335</v>
      </c>
      <c r="S276" s="12">
        <f t="shared" si="285"/>
        <v>8.63333333333685</v>
      </c>
      <c r="U276" t="str">
        <f t="shared" si="286"/>
        <v/>
      </c>
    </row>
    <row r="277" spans="1:21" x14ac:dyDescent="0.3">
      <c r="A277" s="39">
        <v>43648</v>
      </c>
      <c r="B277" s="10" t="s">
        <v>28</v>
      </c>
      <c r="C277">
        <f>'Index Pivots'!C277</f>
        <v>11890.3</v>
      </c>
      <c r="D277">
        <f>'Index Pivots'!D277</f>
        <v>11917.45</v>
      </c>
      <c r="E277">
        <f>'Index Pivots'!E277</f>
        <v>11814.7</v>
      </c>
      <c r="F277">
        <f>'Index Pivots'!F277</f>
        <v>11910.3</v>
      </c>
      <c r="G277">
        <f>'Index Pivots'!G277</f>
        <v>11741.433333333331</v>
      </c>
      <c r="H277">
        <f>'Index Pivots'!H277</f>
        <v>11778.066666666666</v>
      </c>
      <c r="I277">
        <f>'Index Pivots'!I277</f>
        <v>11844.183333333331</v>
      </c>
      <c r="J277">
        <f>'Index Pivots'!J277</f>
        <v>11880.816666666666</v>
      </c>
      <c r="K277">
        <f>'Index Pivots'!K277</f>
        <v>11946.933333333331</v>
      </c>
      <c r="L277">
        <f>'Index Pivots'!L277</f>
        <v>11983.566666666666</v>
      </c>
      <c r="M277" s="2">
        <f>'Index Pivots'!M277</f>
        <v>12049.683333333331</v>
      </c>
      <c r="N277" s="12">
        <f t="shared" ref="N277:N295" si="287">ABS(C277-H276)</f>
        <v>83.800000000001091</v>
      </c>
      <c r="O277" s="12">
        <f t="shared" ref="O277:O295" si="288">ABS(C277-I276)</f>
        <v>54.250000000001819</v>
      </c>
      <c r="P277" s="12">
        <f t="shared" ref="P277:P295" si="289">ABS(C277-J276)</f>
        <v>29.950000000000728</v>
      </c>
      <c r="Q277" s="12">
        <f t="shared" ref="Q277:Q295" si="290">ABS(C277-K276)</f>
        <v>0.40000000000145519</v>
      </c>
      <c r="R277" s="12">
        <f t="shared" ref="R277:R295" si="291">ABS(C277-L276)</f>
        <v>23.899999999999636</v>
      </c>
      <c r="S277" s="12">
        <f t="shared" ref="S277:S295" si="292">MIN(N277:R277)</f>
        <v>0.40000000000145519</v>
      </c>
      <c r="U277" t="str">
        <f t="shared" ref="U277:U295" si="293">IF(ABS(J277-J276)&lt;J277*0.0021,"Today-Tom Close","")</f>
        <v>Today-Tom Close</v>
      </c>
    </row>
    <row r="278" spans="1:21" x14ac:dyDescent="0.3">
      <c r="A278" s="39">
        <v>43649</v>
      </c>
      <c r="B278" s="10" t="s">
        <v>29</v>
      </c>
      <c r="C278">
        <f>'Index Pivots'!C278</f>
        <v>11932.15</v>
      </c>
      <c r="D278">
        <f>'Index Pivots'!D278</f>
        <v>11945.2</v>
      </c>
      <c r="E278">
        <f>'Index Pivots'!E278</f>
        <v>11887.05</v>
      </c>
      <c r="F278">
        <f>'Index Pivots'!F278</f>
        <v>11916.75</v>
      </c>
      <c r="G278">
        <f>'Index Pivots'!G278</f>
        <v>11829.316666666666</v>
      </c>
      <c r="H278">
        <f>'Index Pivots'!H278</f>
        <v>11858.183333333332</v>
      </c>
      <c r="I278">
        <f>'Index Pivots'!I278</f>
        <v>11887.466666666667</v>
      </c>
      <c r="J278">
        <f>'Index Pivots'!J278</f>
        <v>11916.333333333334</v>
      </c>
      <c r="K278">
        <f>'Index Pivots'!K278</f>
        <v>11945.616666666669</v>
      </c>
      <c r="L278">
        <f>'Index Pivots'!L278</f>
        <v>11974.483333333335</v>
      </c>
      <c r="M278" s="2">
        <f>'Index Pivots'!M278</f>
        <v>12003.76666666667</v>
      </c>
      <c r="N278" s="12">
        <f t="shared" si="287"/>
        <v>154.08333333333394</v>
      </c>
      <c r="O278" s="12">
        <f t="shared" si="288"/>
        <v>87.966666666668971</v>
      </c>
      <c r="P278" s="12">
        <f t="shared" si="289"/>
        <v>51.33333333333394</v>
      </c>
      <c r="Q278" s="12">
        <f t="shared" si="290"/>
        <v>14.783333333331029</v>
      </c>
      <c r="R278" s="12">
        <f t="shared" si="291"/>
        <v>51.41666666666606</v>
      </c>
      <c r="S278" s="12">
        <f t="shared" si="292"/>
        <v>14.783333333331029</v>
      </c>
      <c r="U278" t="str">
        <f t="shared" si="293"/>
        <v/>
      </c>
    </row>
    <row r="279" spans="1:21" x14ac:dyDescent="0.3">
      <c r="A279" s="39">
        <v>43650</v>
      </c>
      <c r="B279" s="10" t="s">
        <v>30</v>
      </c>
      <c r="C279">
        <f>'Index Pivots'!C279</f>
        <v>11928.8</v>
      </c>
      <c r="D279">
        <f>'Index Pivots'!D279</f>
        <v>11969.25</v>
      </c>
      <c r="E279">
        <f>'Index Pivots'!E279</f>
        <v>11923.65</v>
      </c>
      <c r="F279">
        <f>'Index Pivots'!F279</f>
        <v>11946.75</v>
      </c>
      <c r="G279">
        <f>'Index Pivots'!G279</f>
        <v>11878.250000000002</v>
      </c>
      <c r="H279">
        <f>'Index Pivots'!H279</f>
        <v>11900.95</v>
      </c>
      <c r="I279">
        <f>'Index Pivots'!I279</f>
        <v>11923.850000000002</v>
      </c>
      <c r="J279">
        <f>'Index Pivots'!J279</f>
        <v>11946.550000000001</v>
      </c>
      <c r="K279">
        <f>'Index Pivots'!K279</f>
        <v>11969.450000000003</v>
      </c>
      <c r="L279">
        <f>'Index Pivots'!L279</f>
        <v>11992.150000000001</v>
      </c>
      <c r="M279" s="2">
        <f>'Index Pivots'!M279</f>
        <v>12015.050000000003</v>
      </c>
      <c r="N279" s="12">
        <f t="shared" si="287"/>
        <v>70.616666666666788</v>
      </c>
      <c r="O279" s="12">
        <f t="shared" si="288"/>
        <v>41.333333333332121</v>
      </c>
      <c r="P279" s="12">
        <f t="shared" si="289"/>
        <v>12.466666666665333</v>
      </c>
      <c r="Q279" s="12">
        <f t="shared" si="290"/>
        <v>16.816666666669335</v>
      </c>
      <c r="R279" s="12">
        <f t="shared" si="291"/>
        <v>45.683333333336122</v>
      </c>
      <c r="S279" s="12">
        <f t="shared" si="292"/>
        <v>12.466666666665333</v>
      </c>
      <c r="U279" t="str">
        <f t="shared" si="293"/>
        <v/>
      </c>
    </row>
    <row r="280" spans="1:21" x14ac:dyDescent="0.3">
      <c r="A280" s="39">
        <v>43651</v>
      </c>
      <c r="B280" s="10" t="s">
        <v>26</v>
      </c>
      <c r="C280">
        <f>'Index Pivots'!C280</f>
        <v>11964.75</v>
      </c>
      <c r="D280">
        <f>'Index Pivots'!D280</f>
        <v>11981.75</v>
      </c>
      <c r="E280">
        <f>'Index Pivots'!E280</f>
        <v>11797.9</v>
      </c>
      <c r="F280">
        <f>'Index Pivots'!F280</f>
        <v>11811.15</v>
      </c>
      <c r="G280">
        <f>'Index Pivots'!G280</f>
        <v>11561.6</v>
      </c>
      <c r="H280">
        <f>'Index Pivots'!H280</f>
        <v>11679.75</v>
      </c>
      <c r="I280">
        <f>'Index Pivots'!I280</f>
        <v>11745.45</v>
      </c>
      <c r="J280">
        <f>'Index Pivots'!J280</f>
        <v>11863.6</v>
      </c>
      <c r="K280">
        <f>'Index Pivots'!K280</f>
        <v>11929.300000000001</v>
      </c>
      <c r="L280">
        <f>'Index Pivots'!L280</f>
        <v>12047.45</v>
      </c>
      <c r="M280" s="2">
        <f>'Index Pivots'!M280</f>
        <v>12113.150000000001</v>
      </c>
      <c r="N280" s="12">
        <f t="shared" si="287"/>
        <v>63.799999999999272</v>
      </c>
      <c r="O280" s="12">
        <f t="shared" si="288"/>
        <v>40.899999999997817</v>
      </c>
      <c r="P280" s="12">
        <f t="shared" si="289"/>
        <v>18.199999999998909</v>
      </c>
      <c r="Q280" s="12">
        <f t="shared" si="290"/>
        <v>4.7000000000025466</v>
      </c>
      <c r="R280" s="12">
        <f t="shared" si="291"/>
        <v>27.400000000001455</v>
      </c>
      <c r="S280" s="12">
        <f t="shared" si="292"/>
        <v>4.7000000000025466</v>
      </c>
      <c r="U280" t="str">
        <f t="shared" si="293"/>
        <v/>
      </c>
    </row>
    <row r="281" spans="1:21" x14ac:dyDescent="0.3">
      <c r="A281" s="39">
        <v>43654</v>
      </c>
      <c r="B281" s="10" t="s">
        <v>27</v>
      </c>
      <c r="C281">
        <f>'Index Pivots'!C281</f>
        <v>11770.4</v>
      </c>
      <c r="D281">
        <f>'Index Pivots'!D281</f>
        <v>11771.9</v>
      </c>
      <c r="E281">
        <f>'Index Pivots'!E281</f>
        <v>11523.3</v>
      </c>
      <c r="F281">
        <f>'Index Pivots'!F281</f>
        <v>11558.6</v>
      </c>
      <c r="G281">
        <f>'Index Pivots'!G281</f>
        <v>11215.366666666665</v>
      </c>
      <c r="H281">
        <f>'Index Pivots'!H281</f>
        <v>11369.333333333332</v>
      </c>
      <c r="I281">
        <f>'Index Pivots'!I281</f>
        <v>11463.966666666665</v>
      </c>
      <c r="J281">
        <f>'Index Pivots'!J281</f>
        <v>11617.933333333332</v>
      </c>
      <c r="K281">
        <f>'Index Pivots'!K281</f>
        <v>11712.566666666666</v>
      </c>
      <c r="L281">
        <f>'Index Pivots'!L281</f>
        <v>11866.533333333333</v>
      </c>
      <c r="M281" s="2">
        <f>'Index Pivots'!M281</f>
        <v>11961.166666666666</v>
      </c>
      <c r="N281" s="12">
        <f t="shared" si="287"/>
        <v>90.649999999999636</v>
      </c>
      <c r="O281" s="12">
        <f t="shared" si="288"/>
        <v>24.949999999998909</v>
      </c>
      <c r="P281" s="12">
        <f t="shared" si="289"/>
        <v>93.200000000000728</v>
      </c>
      <c r="Q281" s="12">
        <f t="shared" si="290"/>
        <v>158.90000000000146</v>
      </c>
      <c r="R281" s="12">
        <f t="shared" si="291"/>
        <v>277.05000000000109</v>
      </c>
      <c r="S281" s="12">
        <f t="shared" si="292"/>
        <v>24.949999999998909</v>
      </c>
      <c r="U281" t="str">
        <f t="shared" si="293"/>
        <v/>
      </c>
    </row>
    <row r="282" spans="1:21" x14ac:dyDescent="0.3">
      <c r="A282" s="39">
        <v>43655</v>
      </c>
      <c r="B282" s="10" t="s">
        <v>28</v>
      </c>
      <c r="C282">
        <f>'Index Pivots'!C282</f>
        <v>11531.6</v>
      </c>
      <c r="D282">
        <f>'Index Pivots'!D282</f>
        <v>11582.55</v>
      </c>
      <c r="E282">
        <f>'Index Pivots'!E282</f>
        <v>11461</v>
      </c>
      <c r="F282">
        <f>'Index Pivots'!F282</f>
        <v>11555.9</v>
      </c>
      <c r="G282">
        <f>'Index Pivots'!G282</f>
        <v>11362.2</v>
      </c>
      <c r="H282">
        <f>'Index Pivots'!H282</f>
        <v>11411.6</v>
      </c>
      <c r="I282">
        <f>'Index Pivots'!I282</f>
        <v>11483.75</v>
      </c>
      <c r="J282">
        <f>'Index Pivots'!J282</f>
        <v>11533.15</v>
      </c>
      <c r="K282">
        <f>'Index Pivots'!K282</f>
        <v>11605.3</v>
      </c>
      <c r="L282">
        <f>'Index Pivots'!L282</f>
        <v>11654.699999999999</v>
      </c>
      <c r="M282" s="2">
        <f>'Index Pivots'!M282</f>
        <v>11726.849999999999</v>
      </c>
      <c r="N282" s="12">
        <f t="shared" si="287"/>
        <v>162.26666666666824</v>
      </c>
      <c r="O282" s="12">
        <f t="shared" si="288"/>
        <v>67.633333333335031</v>
      </c>
      <c r="P282" s="12">
        <f t="shared" si="289"/>
        <v>86.333333333332121</v>
      </c>
      <c r="Q282" s="12">
        <f t="shared" si="290"/>
        <v>180.96666666666533</v>
      </c>
      <c r="R282" s="12">
        <f t="shared" si="291"/>
        <v>334.93333333333248</v>
      </c>
      <c r="S282" s="12">
        <f t="shared" si="292"/>
        <v>67.633333333335031</v>
      </c>
      <c r="U282" t="str">
        <f t="shared" si="293"/>
        <v/>
      </c>
    </row>
    <row r="283" spans="1:21" x14ac:dyDescent="0.3">
      <c r="A283" s="39">
        <v>43656</v>
      </c>
      <c r="B283" s="10" t="s">
        <v>29</v>
      </c>
      <c r="C283">
        <f>'Index Pivots'!C283</f>
        <v>11536.15</v>
      </c>
      <c r="D283">
        <f>'Index Pivots'!D283</f>
        <v>11593.7</v>
      </c>
      <c r="E283">
        <f>'Index Pivots'!E283</f>
        <v>11475.65</v>
      </c>
      <c r="F283">
        <f>'Index Pivots'!F283</f>
        <v>11498.9</v>
      </c>
      <c r="G283">
        <f>'Index Pivots'!G283</f>
        <v>11333.749999999998</v>
      </c>
      <c r="H283">
        <f>'Index Pivots'!H283</f>
        <v>11404.699999999999</v>
      </c>
      <c r="I283">
        <f>'Index Pivots'!I283</f>
        <v>11451.8</v>
      </c>
      <c r="J283">
        <f>'Index Pivots'!J283</f>
        <v>11522.75</v>
      </c>
      <c r="K283">
        <f>'Index Pivots'!K283</f>
        <v>11569.85</v>
      </c>
      <c r="L283">
        <f>'Index Pivots'!L283</f>
        <v>11640.800000000001</v>
      </c>
      <c r="M283" s="2">
        <f>'Index Pivots'!M283</f>
        <v>11687.900000000001</v>
      </c>
      <c r="N283" s="12">
        <f t="shared" si="287"/>
        <v>124.54999999999927</v>
      </c>
      <c r="O283" s="12">
        <f t="shared" si="288"/>
        <v>52.399999999999636</v>
      </c>
      <c r="P283" s="12">
        <f t="shared" si="289"/>
        <v>3</v>
      </c>
      <c r="Q283" s="12">
        <f t="shared" si="290"/>
        <v>69.149999999999636</v>
      </c>
      <c r="R283" s="12">
        <f t="shared" si="291"/>
        <v>118.54999999999927</v>
      </c>
      <c r="S283" s="12">
        <f t="shared" si="292"/>
        <v>3</v>
      </c>
      <c r="U283" t="str">
        <f t="shared" si="293"/>
        <v>Today-Tom Close</v>
      </c>
    </row>
    <row r="284" spans="1:21" x14ac:dyDescent="0.3">
      <c r="A284" s="39">
        <v>43657</v>
      </c>
      <c r="B284" s="10" t="s">
        <v>30</v>
      </c>
      <c r="C284">
        <f>'Index Pivots'!C284</f>
        <v>11561.45</v>
      </c>
      <c r="D284">
        <f>'Index Pivots'!D284</f>
        <v>11599</v>
      </c>
      <c r="E284">
        <f>'Index Pivots'!E284</f>
        <v>11519.5</v>
      </c>
      <c r="F284">
        <f>'Index Pivots'!F284</f>
        <v>11582.9</v>
      </c>
      <c r="G284">
        <f>'Index Pivots'!G284</f>
        <v>11455.766666666666</v>
      </c>
      <c r="H284">
        <f>'Index Pivots'!H284</f>
        <v>11487.633333333333</v>
      </c>
      <c r="I284">
        <f>'Index Pivots'!I284</f>
        <v>11535.266666666666</v>
      </c>
      <c r="J284">
        <f>'Index Pivots'!J284</f>
        <v>11567.133333333333</v>
      </c>
      <c r="K284">
        <f>'Index Pivots'!K284</f>
        <v>11614.766666666666</v>
      </c>
      <c r="L284">
        <f>'Index Pivots'!L284</f>
        <v>11646.633333333333</v>
      </c>
      <c r="M284" s="2">
        <f>'Index Pivots'!M284</f>
        <v>11694.266666666666</v>
      </c>
      <c r="N284" s="12">
        <f t="shared" si="287"/>
        <v>156.75000000000182</v>
      </c>
      <c r="O284" s="12">
        <f t="shared" si="288"/>
        <v>109.65000000000146</v>
      </c>
      <c r="P284" s="12">
        <f t="shared" si="289"/>
        <v>38.700000000000728</v>
      </c>
      <c r="Q284" s="12">
        <f t="shared" si="290"/>
        <v>8.3999999999996362</v>
      </c>
      <c r="R284" s="12">
        <f t="shared" si="291"/>
        <v>79.350000000000364</v>
      </c>
      <c r="S284" s="12">
        <f t="shared" si="292"/>
        <v>8.3999999999996362</v>
      </c>
      <c r="U284" t="str">
        <f t="shared" si="293"/>
        <v/>
      </c>
    </row>
    <row r="285" spans="1:21" x14ac:dyDescent="0.3">
      <c r="A285" s="39">
        <v>43658</v>
      </c>
      <c r="B285" s="10" t="s">
        <v>26</v>
      </c>
      <c r="C285">
        <f>'Index Pivots'!C285</f>
        <v>11601.15</v>
      </c>
      <c r="D285">
        <f>'Index Pivots'!D285</f>
        <v>11639.55</v>
      </c>
      <c r="E285">
        <f>'Index Pivots'!E285</f>
        <v>11538.6</v>
      </c>
      <c r="F285">
        <f>'Index Pivots'!F285</f>
        <v>11552.5</v>
      </c>
      <c r="G285">
        <f>'Index Pivots'!G285</f>
        <v>11413.266666666668</v>
      </c>
      <c r="H285">
        <f>'Index Pivots'!H285</f>
        <v>11475.933333333334</v>
      </c>
      <c r="I285">
        <f>'Index Pivots'!I285</f>
        <v>11514.216666666667</v>
      </c>
      <c r="J285">
        <f>'Index Pivots'!J285</f>
        <v>11576.883333333333</v>
      </c>
      <c r="K285">
        <f>'Index Pivots'!K285</f>
        <v>11615.166666666666</v>
      </c>
      <c r="L285">
        <f>'Index Pivots'!L285</f>
        <v>11677.833333333332</v>
      </c>
      <c r="M285" s="2">
        <f>'Index Pivots'!M285</f>
        <v>11716.116666666665</v>
      </c>
      <c r="N285" s="12">
        <f t="shared" si="287"/>
        <v>113.51666666666642</v>
      </c>
      <c r="O285" s="12">
        <f t="shared" si="288"/>
        <v>65.883333333333212</v>
      </c>
      <c r="P285" s="12">
        <f t="shared" si="289"/>
        <v>34.016666666666424</v>
      </c>
      <c r="Q285" s="12">
        <f t="shared" si="290"/>
        <v>13.616666666666788</v>
      </c>
      <c r="R285" s="12">
        <f t="shared" si="291"/>
        <v>45.483333333333576</v>
      </c>
      <c r="S285" s="12">
        <f t="shared" si="292"/>
        <v>13.616666666666788</v>
      </c>
      <c r="U285" t="str">
        <f t="shared" si="293"/>
        <v>Today-Tom Close</v>
      </c>
    </row>
    <row r="286" spans="1:21" x14ac:dyDescent="0.3">
      <c r="A286" s="39">
        <v>43661</v>
      </c>
      <c r="B286" s="10" t="s">
        <v>27</v>
      </c>
      <c r="C286">
        <f>'Index Pivots'!C286</f>
        <v>11614.75</v>
      </c>
      <c r="D286">
        <f>'Index Pivots'!D286</f>
        <v>11618.4</v>
      </c>
      <c r="E286">
        <f>'Index Pivots'!E286</f>
        <v>11532.3</v>
      </c>
      <c r="F286">
        <f>'Index Pivots'!F286</f>
        <v>11588.35</v>
      </c>
      <c r="G286">
        <f>'Index Pivots'!G286</f>
        <v>11454.866666666665</v>
      </c>
      <c r="H286">
        <f>'Index Pivots'!H286</f>
        <v>11493.583333333332</v>
      </c>
      <c r="I286">
        <f>'Index Pivots'!I286</f>
        <v>11540.966666666665</v>
      </c>
      <c r="J286">
        <f>'Index Pivots'!J286</f>
        <v>11579.683333333332</v>
      </c>
      <c r="K286">
        <f>'Index Pivots'!K286</f>
        <v>11627.066666666666</v>
      </c>
      <c r="L286">
        <f>'Index Pivots'!L286</f>
        <v>11665.783333333333</v>
      </c>
      <c r="M286" s="2">
        <f>'Index Pivots'!M286</f>
        <v>11713.166666666666</v>
      </c>
      <c r="N286" s="12">
        <f t="shared" si="287"/>
        <v>138.8166666666657</v>
      </c>
      <c r="O286" s="12">
        <f t="shared" si="288"/>
        <v>100.53333333333285</v>
      </c>
      <c r="P286" s="12">
        <f t="shared" si="289"/>
        <v>37.866666666666788</v>
      </c>
      <c r="Q286" s="12">
        <f t="shared" si="290"/>
        <v>0.41666666666606034</v>
      </c>
      <c r="R286" s="12">
        <f t="shared" si="291"/>
        <v>63.083333333332121</v>
      </c>
      <c r="S286" s="12">
        <f t="shared" si="292"/>
        <v>0.41666666666606034</v>
      </c>
      <c r="U286" t="str">
        <f t="shared" si="293"/>
        <v>Today-Tom Close</v>
      </c>
    </row>
    <row r="287" spans="1:21" x14ac:dyDescent="0.3">
      <c r="A287" s="39">
        <v>43662</v>
      </c>
      <c r="B287" s="10" t="s">
        <v>28</v>
      </c>
      <c r="C287">
        <f>'Index Pivots'!C287</f>
        <v>11596.65</v>
      </c>
      <c r="D287">
        <f>'Index Pivots'!D287</f>
        <v>11670.05</v>
      </c>
      <c r="E287">
        <f>'Index Pivots'!E287</f>
        <v>11573.95</v>
      </c>
      <c r="F287">
        <f>'Index Pivots'!F287</f>
        <v>11662.6</v>
      </c>
      <c r="G287">
        <f>'Index Pivots'!G287</f>
        <v>11504.916666666668</v>
      </c>
      <c r="H287">
        <f>'Index Pivots'!H287</f>
        <v>11539.433333333334</v>
      </c>
      <c r="I287">
        <f>'Index Pivots'!I287</f>
        <v>11601.016666666666</v>
      </c>
      <c r="J287">
        <f>'Index Pivots'!J287</f>
        <v>11635.533333333333</v>
      </c>
      <c r="K287">
        <f>'Index Pivots'!K287</f>
        <v>11697.116666666665</v>
      </c>
      <c r="L287">
        <f>'Index Pivots'!L287</f>
        <v>11731.633333333331</v>
      </c>
      <c r="M287" s="2">
        <f>'Index Pivots'!M287</f>
        <v>11793.216666666664</v>
      </c>
      <c r="N287" s="12">
        <f t="shared" si="287"/>
        <v>103.06666666666752</v>
      </c>
      <c r="O287" s="12">
        <f t="shared" si="288"/>
        <v>55.683333333334303</v>
      </c>
      <c r="P287" s="12">
        <f t="shared" si="289"/>
        <v>16.966666666667152</v>
      </c>
      <c r="Q287" s="12">
        <f t="shared" si="290"/>
        <v>30.41666666666606</v>
      </c>
      <c r="R287" s="12">
        <f t="shared" si="291"/>
        <v>69.133333333333212</v>
      </c>
      <c r="S287" s="12">
        <f t="shared" si="292"/>
        <v>16.966666666667152</v>
      </c>
      <c r="U287" t="str">
        <f t="shared" si="293"/>
        <v/>
      </c>
    </row>
    <row r="288" spans="1:21" x14ac:dyDescent="0.3">
      <c r="A288" s="39">
        <v>43663</v>
      </c>
      <c r="B288" s="10" t="s">
        <v>29</v>
      </c>
      <c r="C288">
        <f>'Index Pivots'!C288</f>
        <v>11670.75</v>
      </c>
      <c r="D288">
        <f>'Index Pivots'!D288</f>
        <v>11706.65</v>
      </c>
      <c r="E288">
        <f>'Index Pivots'!E288</f>
        <v>11651.15</v>
      </c>
      <c r="F288">
        <f>'Index Pivots'!F288</f>
        <v>11687.5</v>
      </c>
      <c r="G288">
        <f>'Index Pivots'!G288</f>
        <v>11601.383333333337</v>
      </c>
      <c r="H288">
        <f>'Index Pivots'!H288</f>
        <v>11626.266666666668</v>
      </c>
      <c r="I288">
        <f>'Index Pivots'!I288</f>
        <v>11656.883333333337</v>
      </c>
      <c r="J288">
        <f>'Index Pivots'!J288</f>
        <v>11681.766666666668</v>
      </c>
      <c r="K288">
        <f>'Index Pivots'!K288</f>
        <v>11712.383333333337</v>
      </c>
      <c r="L288">
        <f>'Index Pivots'!L288</f>
        <v>11737.266666666668</v>
      </c>
      <c r="M288" s="2">
        <f>'Index Pivots'!M288</f>
        <v>11767.883333333337</v>
      </c>
      <c r="N288" s="12">
        <f t="shared" si="287"/>
        <v>131.3166666666657</v>
      </c>
      <c r="O288" s="12">
        <f t="shared" si="288"/>
        <v>69.733333333333576</v>
      </c>
      <c r="P288" s="12">
        <f t="shared" si="289"/>
        <v>35.216666666667152</v>
      </c>
      <c r="Q288" s="12">
        <f t="shared" si="290"/>
        <v>26.366666666664969</v>
      </c>
      <c r="R288" s="12">
        <f t="shared" si="291"/>
        <v>60.883333333331393</v>
      </c>
      <c r="S288" s="12">
        <f t="shared" si="292"/>
        <v>26.366666666664969</v>
      </c>
      <c r="U288" t="str">
        <f t="shared" si="293"/>
        <v/>
      </c>
    </row>
    <row r="289" spans="1:21" x14ac:dyDescent="0.3">
      <c r="A289" s="39">
        <v>43664</v>
      </c>
      <c r="B289" s="10" t="s">
        <v>30</v>
      </c>
      <c r="C289">
        <f>'Index Pivots'!C289</f>
        <v>11675.6</v>
      </c>
      <c r="D289">
        <f>'Index Pivots'!D289</f>
        <v>11677.15</v>
      </c>
      <c r="E289">
        <f>'Index Pivots'!E289</f>
        <v>11582.4</v>
      </c>
      <c r="F289">
        <f>'Index Pivots'!F289</f>
        <v>11596.9</v>
      </c>
      <c r="G289">
        <f>'Index Pivots'!G289</f>
        <v>11465.733333333332</v>
      </c>
      <c r="H289">
        <f>'Index Pivots'!H289</f>
        <v>11524.066666666666</v>
      </c>
      <c r="I289">
        <f>'Index Pivots'!I289</f>
        <v>11560.483333333332</v>
      </c>
      <c r="J289">
        <f>'Index Pivots'!J289</f>
        <v>11618.816666666666</v>
      </c>
      <c r="K289">
        <f>'Index Pivots'!K289</f>
        <v>11655.233333333332</v>
      </c>
      <c r="L289">
        <f>'Index Pivots'!L289</f>
        <v>11713.566666666666</v>
      </c>
      <c r="M289" s="2">
        <f>'Index Pivots'!M289</f>
        <v>11749.983333333332</v>
      </c>
      <c r="N289" s="12">
        <f t="shared" ref="N289:N296" si="294">ABS(C289-H288)</f>
        <v>49.333333333332121</v>
      </c>
      <c r="O289" s="12">
        <f t="shared" ref="O289:O296" si="295">ABS(C289-I288)</f>
        <v>18.716666666663514</v>
      </c>
      <c r="P289" s="12">
        <f t="shared" ref="P289:P296" si="296">ABS(C289-J288)</f>
        <v>6.1666666666678793</v>
      </c>
      <c r="Q289" s="12">
        <f t="shared" ref="Q289:Q296" si="297">ABS(C289-K288)</f>
        <v>36.783333333336486</v>
      </c>
      <c r="R289" s="12">
        <f t="shared" ref="R289:R296" si="298">ABS(C289-L288)</f>
        <v>61.666666666667879</v>
      </c>
      <c r="S289" s="12">
        <f t="shared" ref="S289:S296" si="299">MIN(N289:R289)</f>
        <v>6.1666666666678793</v>
      </c>
      <c r="U289" t="str">
        <f t="shared" ref="U289:U296" si="300">IF(ABS(J289-J288)&lt;J289*0.0021,"Today-Tom Close","")</f>
        <v/>
      </c>
    </row>
    <row r="290" spans="1:21" x14ac:dyDescent="0.3">
      <c r="A290" s="39">
        <v>43665</v>
      </c>
      <c r="B290" s="10" t="s">
        <v>26</v>
      </c>
      <c r="C290">
        <f>'Index Pivots'!C290</f>
        <v>0</v>
      </c>
      <c r="D290">
        <f>'Index Pivots'!D290</f>
        <v>0</v>
      </c>
      <c r="E290">
        <f>'Index Pivots'!E290</f>
        <v>0</v>
      </c>
      <c r="F290">
        <f>'Index Pivots'!F290</f>
        <v>0</v>
      </c>
      <c r="G290">
        <f>'Index Pivots'!G290</f>
        <v>0</v>
      </c>
      <c r="H290">
        <f>'Index Pivots'!H290</f>
        <v>0</v>
      </c>
      <c r="I290">
        <f>'Index Pivots'!I290</f>
        <v>0</v>
      </c>
      <c r="J290">
        <f>'Index Pivots'!J290</f>
        <v>0</v>
      </c>
      <c r="K290">
        <f>'Index Pivots'!K290</f>
        <v>0</v>
      </c>
      <c r="L290">
        <f>'Index Pivots'!L290</f>
        <v>0</v>
      </c>
      <c r="M290" s="2">
        <f>'Index Pivots'!M290</f>
        <v>0</v>
      </c>
      <c r="N290" s="12">
        <f t="shared" si="294"/>
        <v>11524.066666666666</v>
      </c>
      <c r="O290" s="12">
        <f t="shared" si="295"/>
        <v>11560.483333333332</v>
      </c>
      <c r="P290" s="12">
        <f t="shared" si="296"/>
        <v>11618.816666666666</v>
      </c>
      <c r="Q290" s="12">
        <f t="shared" si="297"/>
        <v>11655.233333333332</v>
      </c>
      <c r="R290" s="12">
        <f t="shared" si="298"/>
        <v>11713.566666666666</v>
      </c>
      <c r="S290" s="12">
        <f t="shared" si="299"/>
        <v>11524.066666666666</v>
      </c>
      <c r="U290" t="str">
        <f t="shared" si="300"/>
        <v/>
      </c>
    </row>
    <row r="291" spans="1:21" x14ac:dyDescent="0.3">
      <c r="A291" s="39">
        <v>43668</v>
      </c>
      <c r="B291" s="10" t="s">
        <v>27</v>
      </c>
      <c r="C291">
        <f>'Index Pivots'!C291</f>
        <v>0</v>
      </c>
      <c r="D291">
        <f>'Index Pivots'!D291</f>
        <v>0</v>
      </c>
      <c r="E291">
        <f>'Index Pivots'!E291</f>
        <v>0</v>
      </c>
      <c r="F291">
        <f>'Index Pivots'!F291</f>
        <v>0</v>
      </c>
      <c r="G291">
        <f>'Index Pivots'!G291</f>
        <v>0</v>
      </c>
      <c r="H291">
        <f>'Index Pivots'!H291</f>
        <v>0</v>
      </c>
      <c r="I291">
        <f>'Index Pivots'!I291</f>
        <v>0</v>
      </c>
      <c r="J291">
        <f>'Index Pivots'!J291</f>
        <v>0</v>
      </c>
      <c r="K291">
        <f>'Index Pivots'!K291</f>
        <v>0</v>
      </c>
      <c r="L291">
        <f>'Index Pivots'!L291</f>
        <v>0</v>
      </c>
      <c r="M291" s="2">
        <f>'Index Pivots'!M291</f>
        <v>0</v>
      </c>
      <c r="N291" s="12">
        <f t="shared" si="294"/>
        <v>0</v>
      </c>
      <c r="O291" s="12">
        <f t="shared" si="295"/>
        <v>0</v>
      </c>
      <c r="P291" s="12">
        <f t="shared" si="296"/>
        <v>0</v>
      </c>
      <c r="Q291" s="12">
        <f t="shared" si="297"/>
        <v>0</v>
      </c>
      <c r="R291" s="12">
        <f t="shared" si="298"/>
        <v>0</v>
      </c>
      <c r="S291" s="12">
        <f t="shared" si="299"/>
        <v>0</v>
      </c>
      <c r="U291" t="str">
        <f t="shared" si="300"/>
        <v/>
      </c>
    </row>
    <row r="292" spans="1:21" x14ac:dyDescent="0.3">
      <c r="A292" s="39">
        <v>43669</v>
      </c>
      <c r="B292" s="10" t="s">
        <v>28</v>
      </c>
      <c r="C292">
        <f>'Index Pivots'!C292</f>
        <v>0</v>
      </c>
      <c r="D292">
        <f>'Index Pivots'!D292</f>
        <v>0</v>
      </c>
      <c r="E292">
        <f>'Index Pivots'!E292</f>
        <v>0</v>
      </c>
      <c r="F292">
        <f>'Index Pivots'!F292</f>
        <v>0</v>
      </c>
      <c r="G292">
        <f>'Index Pivots'!G292</f>
        <v>0</v>
      </c>
      <c r="H292">
        <f>'Index Pivots'!H292</f>
        <v>0</v>
      </c>
      <c r="I292">
        <f>'Index Pivots'!I292</f>
        <v>0</v>
      </c>
      <c r="J292">
        <f>'Index Pivots'!J292</f>
        <v>0</v>
      </c>
      <c r="K292">
        <f>'Index Pivots'!K292</f>
        <v>0</v>
      </c>
      <c r="L292">
        <f>'Index Pivots'!L292</f>
        <v>0</v>
      </c>
      <c r="M292" s="2">
        <f>'Index Pivots'!M292</f>
        <v>0</v>
      </c>
      <c r="N292" s="12">
        <f t="shared" si="294"/>
        <v>0</v>
      </c>
      <c r="O292" s="12">
        <f t="shared" si="295"/>
        <v>0</v>
      </c>
      <c r="P292" s="12">
        <f t="shared" si="296"/>
        <v>0</v>
      </c>
      <c r="Q292" s="12">
        <f t="shared" si="297"/>
        <v>0</v>
      </c>
      <c r="R292" s="12">
        <f t="shared" si="298"/>
        <v>0</v>
      </c>
      <c r="S292" s="12">
        <f t="shared" si="299"/>
        <v>0</v>
      </c>
      <c r="U292" t="str">
        <f t="shared" si="300"/>
        <v/>
      </c>
    </row>
    <row r="293" spans="1:21" x14ac:dyDescent="0.3">
      <c r="A293" s="39">
        <v>43670</v>
      </c>
      <c r="B293" s="10" t="s">
        <v>29</v>
      </c>
      <c r="C293">
        <f>'Index Pivots'!C293</f>
        <v>0</v>
      </c>
      <c r="D293">
        <f>'Index Pivots'!D293</f>
        <v>0</v>
      </c>
      <c r="E293">
        <f>'Index Pivots'!E293</f>
        <v>0</v>
      </c>
      <c r="F293">
        <f>'Index Pivots'!F293</f>
        <v>0</v>
      </c>
      <c r="G293">
        <f>'Index Pivots'!G293</f>
        <v>0</v>
      </c>
      <c r="H293">
        <f>'Index Pivots'!H293</f>
        <v>0</v>
      </c>
      <c r="I293">
        <f>'Index Pivots'!I293</f>
        <v>0</v>
      </c>
      <c r="J293">
        <f>'Index Pivots'!J293</f>
        <v>0</v>
      </c>
      <c r="K293">
        <f>'Index Pivots'!K293</f>
        <v>0</v>
      </c>
      <c r="L293">
        <f>'Index Pivots'!L293</f>
        <v>0</v>
      </c>
      <c r="M293" s="2">
        <f>'Index Pivots'!M293</f>
        <v>0</v>
      </c>
      <c r="N293" s="12">
        <f t="shared" si="294"/>
        <v>0</v>
      </c>
      <c r="O293" s="12">
        <f t="shared" si="295"/>
        <v>0</v>
      </c>
      <c r="P293" s="12">
        <f t="shared" si="296"/>
        <v>0</v>
      </c>
      <c r="Q293" s="12">
        <f t="shared" si="297"/>
        <v>0</v>
      </c>
      <c r="R293" s="12">
        <f t="shared" si="298"/>
        <v>0</v>
      </c>
      <c r="S293" s="12">
        <f t="shared" si="299"/>
        <v>0</v>
      </c>
      <c r="U293" t="str">
        <f t="shared" si="300"/>
        <v/>
      </c>
    </row>
    <row r="294" spans="1:21" x14ac:dyDescent="0.3">
      <c r="A294" s="39">
        <v>43671</v>
      </c>
      <c r="B294" s="10" t="s">
        <v>30</v>
      </c>
      <c r="C294">
        <f>'Index Pivots'!C294</f>
        <v>0</v>
      </c>
      <c r="D294">
        <f>'Index Pivots'!D294</f>
        <v>0</v>
      </c>
      <c r="E294">
        <f>'Index Pivots'!E294</f>
        <v>0</v>
      </c>
      <c r="F294">
        <f>'Index Pivots'!F294</f>
        <v>0</v>
      </c>
      <c r="G294">
        <f>'Index Pivots'!G294</f>
        <v>0</v>
      </c>
      <c r="H294">
        <f>'Index Pivots'!H294</f>
        <v>0</v>
      </c>
      <c r="I294">
        <f>'Index Pivots'!I294</f>
        <v>0</v>
      </c>
      <c r="J294">
        <f>'Index Pivots'!J294</f>
        <v>0</v>
      </c>
      <c r="K294">
        <f>'Index Pivots'!K294</f>
        <v>0</v>
      </c>
      <c r="L294">
        <f>'Index Pivots'!L294</f>
        <v>0</v>
      </c>
      <c r="M294" s="2">
        <f>'Index Pivots'!M294</f>
        <v>0</v>
      </c>
      <c r="N294" s="12">
        <f t="shared" si="294"/>
        <v>0</v>
      </c>
      <c r="O294" s="12">
        <f t="shared" si="295"/>
        <v>0</v>
      </c>
      <c r="P294" s="12">
        <f t="shared" si="296"/>
        <v>0</v>
      </c>
      <c r="Q294" s="12">
        <f t="shared" si="297"/>
        <v>0</v>
      </c>
      <c r="R294" s="12">
        <f t="shared" si="298"/>
        <v>0</v>
      </c>
      <c r="S294" s="12">
        <f t="shared" si="299"/>
        <v>0</v>
      </c>
      <c r="U294" t="str">
        <f t="shared" si="300"/>
        <v/>
      </c>
    </row>
    <row r="295" spans="1:21" x14ac:dyDescent="0.3">
      <c r="A295" s="39">
        <v>43672</v>
      </c>
      <c r="B295" s="10" t="s">
        <v>26</v>
      </c>
      <c r="C295">
        <f>'Index Pivots'!C295</f>
        <v>0</v>
      </c>
      <c r="D295">
        <f>'Index Pivots'!D295</f>
        <v>0</v>
      </c>
      <c r="E295">
        <f>'Index Pivots'!E295</f>
        <v>0</v>
      </c>
      <c r="F295">
        <f>'Index Pivots'!F295</f>
        <v>0</v>
      </c>
      <c r="G295">
        <f>'Index Pivots'!G295</f>
        <v>0</v>
      </c>
      <c r="H295">
        <f>'Index Pivots'!H295</f>
        <v>0</v>
      </c>
      <c r="I295">
        <f>'Index Pivots'!I295</f>
        <v>0</v>
      </c>
      <c r="J295">
        <f>'Index Pivots'!J295</f>
        <v>0</v>
      </c>
      <c r="K295">
        <f>'Index Pivots'!K295</f>
        <v>0</v>
      </c>
      <c r="L295">
        <f>'Index Pivots'!L295</f>
        <v>0</v>
      </c>
      <c r="M295" s="2">
        <f>'Index Pivots'!M295</f>
        <v>0</v>
      </c>
      <c r="N295" s="12">
        <f t="shared" si="294"/>
        <v>0</v>
      </c>
      <c r="O295" s="12">
        <f t="shared" si="295"/>
        <v>0</v>
      </c>
      <c r="P295" s="12">
        <f t="shared" si="296"/>
        <v>0</v>
      </c>
      <c r="Q295" s="12">
        <f t="shared" si="297"/>
        <v>0</v>
      </c>
      <c r="R295" s="12">
        <f t="shared" si="298"/>
        <v>0</v>
      </c>
      <c r="S295" s="12">
        <f t="shared" si="299"/>
        <v>0</v>
      </c>
      <c r="U295" t="str">
        <f t="shared" si="300"/>
        <v/>
      </c>
    </row>
    <row r="296" spans="1:21" x14ac:dyDescent="0.3">
      <c r="A296" s="39">
        <v>43675</v>
      </c>
      <c r="B296" s="10" t="s">
        <v>27</v>
      </c>
      <c r="C296">
        <f>'Index Pivots'!C296</f>
        <v>0</v>
      </c>
      <c r="D296">
        <f>'Index Pivots'!D296</f>
        <v>0</v>
      </c>
      <c r="E296">
        <f>'Index Pivots'!E296</f>
        <v>0</v>
      </c>
      <c r="F296">
        <f>'Index Pivots'!F296</f>
        <v>0</v>
      </c>
      <c r="G296">
        <f>'Index Pivots'!G296</f>
        <v>0</v>
      </c>
      <c r="H296">
        <f>'Index Pivots'!H296</f>
        <v>0</v>
      </c>
      <c r="I296">
        <f>'Index Pivots'!I296</f>
        <v>0</v>
      </c>
      <c r="J296">
        <f>'Index Pivots'!J296</f>
        <v>0</v>
      </c>
      <c r="K296">
        <f>'Index Pivots'!K296</f>
        <v>0</v>
      </c>
      <c r="L296">
        <f>'Index Pivots'!L296</f>
        <v>0</v>
      </c>
      <c r="M296" s="2">
        <f>'Index Pivots'!M296</f>
        <v>0</v>
      </c>
      <c r="N296" s="12">
        <f t="shared" si="294"/>
        <v>0</v>
      </c>
      <c r="O296" s="12">
        <f t="shared" si="295"/>
        <v>0</v>
      </c>
      <c r="P296" s="12">
        <f t="shared" si="296"/>
        <v>0</v>
      </c>
      <c r="Q296" s="12">
        <f t="shared" si="297"/>
        <v>0</v>
      </c>
      <c r="R296" s="12">
        <f t="shared" si="298"/>
        <v>0</v>
      </c>
      <c r="S296" s="12">
        <f t="shared" si="299"/>
        <v>0</v>
      </c>
      <c r="U296" t="str">
        <f t="shared" si="300"/>
        <v/>
      </c>
    </row>
    <row r="297" spans="1:21" x14ac:dyDescent="0.3">
      <c r="A297" s="39">
        <v>43676</v>
      </c>
      <c r="B297" s="10" t="s">
        <v>28</v>
      </c>
      <c r="C297">
        <f>'Index Pivots'!C297</f>
        <v>0</v>
      </c>
      <c r="D297">
        <f>'Index Pivots'!D297</f>
        <v>0</v>
      </c>
      <c r="E297">
        <f>'Index Pivots'!E297</f>
        <v>0</v>
      </c>
      <c r="F297">
        <f>'Index Pivots'!F297</f>
        <v>0</v>
      </c>
      <c r="G297">
        <f>'Index Pivots'!G297</f>
        <v>0</v>
      </c>
      <c r="H297">
        <f>'Index Pivots'!H297</f>
        <v>0</v>
      </c>
      <c r="I297">
        <f>'Index Pivots'!I297</f>
        <v>0</v>
      </c>
      <c r="J297">
        <f>'Index Pivots'!J297</f>
        <v>0</v>
      </c>
      <c r="K297">
        <f>'Index Pivots'!K297</f>
        <v>0</v>
      </c>
      <c r="L297">
        <f>'Index Pivots'!L297</f>
        <v>0</v>
      </c>
      <c r="M297" s="2">
        <f>'Index Pivots'!M297</f>
        <v>0</v>
      </c>
      <c r="N297" s="12">
        <f t="shared" ref="N297:N360" si="301">ABS(C297-H296)</f>
        <v>0</v>
      </c>
      <c r="O297" s="12">
        <f t="shared" ref="O297:O360" si="302">ABS(C297-I296)</f>
        <v>0</v>
      </c>
      <c r="P297" s="12">
        <f t="shared" ref="P297:P360" si="303">ABS(C297-J296)</f>
        <v>0</v>
      </c>
      <c r="Q297" s="12">
        <f t="shared" ref="Q297:Q360" si="304">ABS(C297-K296)</f>
        <v>0</v>
      </c>
      <c r="R297" s="12">
        <f t="shared" ref="R297:R360" si="305">ABS(C297-L296)</f>
        <v>0</v>
      </c>
      <c r="S297" s="12">
        <f t="shared" ref="S297:S360" si="306">MIN(N297:R297)</f>
        <v>0</v>
      </c>
      <c r="U297" t="str">
        <f t="shared" ref="U297:U360" si="307">IF(ABS(J297-J296)&lt;J297*0.0021,"Today-Tom Close","")</f>
        <v/>
      </c>
    </row>
    <row r="298" spans="1:21" x14ac:dyDescent="0.3">
      <c r="A298" s="39">
        <v>43677</v>
      </c>
      <c r="B298" s="10" t="s">
        <v>29</v>
      </c>
      <c r="C298">
        <f>'Index Pivots'!C298</f>
        <v>0</v>
      </c>
      <c r="D298">
        <f>'Index Pivots'!D298</f>
        <v>0</v>
      </c>
      <c r="E298">
        <f>'Index Pivots'!E298</f>
        <v>0</v>
      </c>
      <c r="F298">
        <f>'Index Pivots'!F298</f>
        <v>0</v>
      </c>
      <c r="G298">
        <f>'Index Pivots'!G298</f>
        <v>0</v>
      </c>
      <c r="H298">
        <f>'Index Pivots'!H298</f>
        <v>0</v>
      </c>
      <c r="I298">
        <f>'Index Pivots'!I298</f>
        <v>0</v>
      </c>
      <c r="J298">
        <f>'Index Pivots'!J298</f>
        <v>0</v>
      </c>
      <c r="K298">
        <f>'Index Pivots'!K298</f>
        <v>0</v>
      </c>
      <c r="L298">
        <f>'Index Pivots'!L298</f>
        <v>0</v>
      </c>
      <c r="M298" s="2">
        <f>'Index Pivots'!M298</f>
        <v>0</v>
      </c>
      <c r="N298" s="12">
        <f t="shared" si="301"/>
        <v>0</v>
      </c>
      <c r="O298" s="12">
        <f t="shared" si="302"/>
        <v>0</v>
      </c>
      <c r="P298" s="12">
        <f t="shared" si="303"/>
        <v>0</v>
      </c>
      <c r="Q298" s="12">
        <f t="shared" si="304"/>
        <v>0</v>
      </c>
      <c r="R298" s="12">
        <f t="shared" si="305"/>
        <v>0</v>
      </c>
      <c r="S298" s="12">
        <f t="shared" si="306"/>
        <v>0</v>
      </c>
      <c r="U298" t="str">
        <f t="shared" si="307"/>
        <v/>
      </c>
    </row>
    <row r="299" spans="1:21" x14ac:dyDescent="0.3">
      <c r="A299" s="39">
        <v>43678</v>
      </c>
      <c r="B299" s="10" t="s">
        <v>30</v>
      </c>
      <c r="C299">
        <f>'Index Pivots'!C299</f>
        <v>0</v>
      </c>
      <c r="D299">
        <f>'Index Pivots'!D299</f>
        <v>0</v>
      </c>
      <c r="E299">
        <f>'Index Pivots'!E299</f>
        <v>0</v>
      </c>
      <c r="F299">
        <f>'Index Pivots'!F299</f>
        <v>0</v>
      </c>
      <c r="G299">
        <f>'Index Pivots'!G299</f>
        <v>0</v>
      </c>
      <c r="H299">
        <f>'Index Pivots'!H299</f>
        <v>0</v>
      </c>
      <c r="I299">
        <f>'Index Pivots'!I299</f>
        <v>0</v>
      </c>
      <c r="J299">
        <f>'Index Pivots'!J299</f>
        <v>0</v>
      </c>
      <c r="K299">
        <f>'Index Pivots'!K299</f>
        <v>0</v>
      </c>
      <c r="L299">
        <f>'Index Pivots'!L299</f>
        <v>0</v>
      </c>
      <c r="M299" s="2">
        <f>'Index Pivots'!M299</f>
        <v>0</v>
      </c>
      <c r="N299" s="12">
        <f t="shared" si="301"/>
        <v>0</v>
      </c>
      <c r="O299" s="12">
        <f t="shared" si="302"/>
        <v>0</v>
      </c>
      <c r="P299" s="12">
        <f t="shared" si="303"/>
        <v>0</v>
      </c>
      <c r="Q299" s="12">
        <f t="shared" si="304"/>
        <v>0</v>
      </c>
      <c r="R299" s="12">
        <f t="shared" si="305"/>
        <v>0</v>
      </c>
      <c r="S299" s="12">
        <f t="shared" si="306"/>
        <v>0</v>
      </c>
      <c r="U299" t="str">
        <f t="shared" si="307"/>
        <v/>
      </c>
    </row>
    <row r="300" spans="1:21" x14ac:dyDescent="0.3">
      <c r="A300" s="39">
        <v>43679</v>
      </c>
      <c r="B300" s="10" t="s">
        <v>26</v>
      </c>
      <c r="C300">
        <f>'Index Pivots'!C300</f>
        <v>0</v>
      </c>
      <c r="D300">
        <f>'Index Pivots'!D300</f>
        <v>0</v>
      </c>
      <c r="E300">
        <f>'Index Pivots'!E300</f>
        <v>0</v>
      </c>
      <c r="F300">
        <f>'Index Pivots'!F300</f>
        <v>0</v>
      </c>
      <c r="G300">
        <f>'Index Pivots'!G300</f>
        <v>0</v>
      </c>
      <c r="H300">
        <f>'Index Pivots'!H300</f>
        <v>0</v>
      </c>
      <c r="I300">
        <f>'Index Pivots'!I300</f>
        <v>0</v>
      </c>
      <c r="J300">
        <f>'Index Pivots'!J300</f>
        <v>0</v>
      </c>
      <c r="K300">
        <f>'Index Pivots'!K300</f>
        <v>0</v>
      </c>
      <c r="L300">
        <f>'Index Pivots'!L300</f>
        <v>0</v>
      </c>
      <c r="M300" s="2">
        <f>'Index Pivots'!M300</f>
        <v>0</v>
      </c>
      <c r="N300" s="12">
        <f t="shared" si="301"/>
        <v>0</v>
      </c>
      <c r="O300" s="12">
        <f t="shared" si="302"/>
        <v>0</v>
      </c>
      <c r="P300" s="12">
        <f t="shared" si="303"/>
        <v>0</v>
      </c>
      <c r="Q300" s="12">
        <f t="shared" si="304"/>
        <v>0</v>
      </c>
      <c r="R300" s="12">
        <f t="shared" si="305"/>
        <v>0</v>
      </c>
      <c r="S300" s="12">
        <f t="shared" si="306"/>
        <v>0</v>
      </c>
      <c r="U300" t="str">
        <f t="shared" si="307"/>
        <v/>
      </c>
    </row>
    <row r="301" spans="1:21" x14ac:dyDescent="0.3">
      <c r="A301" s="39">
        <v>43682</v>
      </c>
      <c r="B301" s="10" t="s">
        <v>27</v>
      </c>
      <c r="C301">
        <f>'Index Pivots'!C301</f>
        <v>0</v>
      </c>
      <c r="D301">
        <f>'Index Pivots'!D301</f>
        <v>0</v>
      </c>
      <c r="E301">
        <f>'Index Pivots'!E301</f>
        <v>0</v>
      </c>
      <c r="F301">
        <f>'Index Pivots'!F301</f>
        <v>0</v>
      </c>
      <c r="G301">
        <f>'Index Pivots'!G301</f>
        <v>0</v>
      </c>
      <c r="H301">
        <f>'Index Pivots'!H301</f>
        <v>0</v>
      </c>
      <c r="I301">
        <f>'Index Pivots'!I301</f>
        <v>0</v>
      </c>
      <c r="J301">
        <f>'Index Pivots'!J301</f>
        <v>0</v>
      </c>
      <c r="K301">
        <f>'Index Pivots'!K301</f>
        <v>0</v>
      </c>
      <c r="L301">
        <f>'Index Pivots'!L301</f>
        <v>0</v>
      </c>
      <c r="M301" s="2">
        <f>'Index Pivots'!M301</f>
        <v>0</v>
      </c>
      <c r="N301" s="12">
        <f t="shared" si="301"/>
        <v>0</v>
      </c>
      <c r="O301" s="12">
        <f t="shared" si="302"/>
        <v>0</v>
      </c>
      <c r="P301" s="12">
        <f t="shared" si="303"/>
        <v>0</v>
      </c>
      <c r="Q301" s="12">
        <f t="shared" si="304"/>
        <v>0</v>
      </c>
      <c r="R301" s="12">
        <f t="shared" si="305"/>
        <v>0</v>
      </c>
      <c r="S301" s="12">
        <f t="shared" si="306"/>
        <v>0</v>
      </c>
      <c r="U301" t="str">
        <f t="shared" si="307"/>
        <v/>
      </c>
    </row>
    <row r="302" spans="1:21" x14ac:dyDescent="0.3">
      <c r="A302" s="39">
        <v>43683</v>
      </c>
      <c r="B302" s="10" t="s">
        <v>28</v>
      </c>
      <c r="C302">
        <f>'Index Pivots'!C302</f>
        <v>0</v>
      </c>
      <c r="D302">
        <f>'Index Pivots'!D302</f>
        <v>0</v>
      </c>
      <c r="E302">
        <f>'Index Pivots'!E302</f>
        <v>0</v>
      </c>
      <c r="F302">
        <f>'Index Pivots'!F302</f>
        <v>0</v>
      </c>
      <c r="G302">
        <f>'Index Pivots'!G302</f>
        <v>0</v>
      </c>
      <c r="H302">
        <f>'Index Pivots'!H302</f>
        <v>0</v>
      </c>
      <c r="I302">
        <f>'Index Pivots'!I302</f>
        <v>0</v>
      </c>
      <c r="J302">
        <f>'Index Pivots'!J302</f>
        <v>0</v>
      </c>
      <c r="K302">
        <f>'Index Pivots'!K302</f>
        <v>0</v>
      </c>
      <c r="L302">
        <f>'Index Pivots'!L302</f>
        <v>0</v>
      </c>
      <c r="M302" s="2">
        <f>'Index Pivots'!M302</f>
        <v>0</v>
      </c>
      <c r="N302" s="12">
        <f t="shared" si="301"/>
        <v>0</v>
      </c>
      <c r="O302" s="12">
        <f t="shared" si="302"/>
        <v>0</v>
      </c>
      <c r="P302" s="12">
        <f t="shared" si="303"/>
        <v>0</v>
      </c>
      <c r="Q302" s="12">
        <f t="shared" si="304"/>
        <v>0</v>
      </c>
      <c r="R302" s="12">
        <f t="shared" si="305"/>
        <v>0</v>
      </c>
      <c r="S302" s="12">
        <f t="shared" si="306"/>
        <v>0</v>
      </c>
      <c r="U302" t="str">
        <f t="shared" si="307"/>
        <v/>
      </c>
    </row>
    <row r="303" spans="1:21" x14ac:dyDescent="0.3">
      <c r="A303" s="39">
        <v>43684</v>
      </c>
      <c r="B303" s="10" t="s">
        <v>29</v>
      </c>
      <c r="C303">
        <f>'Index Pivots'!C303</f>
        <v>0</v>
      </c>
      <c r="D303">
        <f>'Index Pivots'!D303</f>
        <v>0</v>
      </c>
      <c r="E303">
        <f>'Index Pivots'!E303</f>
        <v>0</v>
      </c>
      <c r="F303">
        <f>'Index Pivots'!F303</f>
        <v>0</v>
      </c>
      <c r="G303">
        <f>'Index Pivots'!G303</f>
        <v>0</v>
      </c>
      <c r="H303">
        <f>'Index Pivots'!H303</f>
        <v>0</v>
      </c>
      <c r="I303">
        <f>'Index Pivots'!I303</f>
        <v>0</v>
      </c>
      <c r="J303">
        <f>'Index Pivots'!J303</f>
        <v>0</v>
      </c>
      <c r="K303">
        <f>'Index Pivots'!K303</f>
        <v>0</v>
      </c>
      <c r="L303">
        <f>'Index Pivots'!L303</f>
        <v>0</v>
      </c>
      <c r="M303" s="2">
        <f>'Index Pivots'!M303</f>
        <v>0</v>
      </c>
      <c r="N303" s="12">
        <f t="shared" si="301"/>
        <v>0</v>
      </c>
      <c r="O303" s="12">
        <f t="shared" si="302"/>
        <v>0</v>
      </c>
      <c r="P303" s="12">
        <f t="shared" si="303"/>
        <v>0</v>
      </c>
      <c r="Q303" s="12">
        <f t="shared" si="304"/>
        <v>0</v>
      </c>
      <c r="R303" s="12">
        <f t="shared" si="305"/>
        <v>0</v>
      </c>
      <c r="S303" s="12">
        <f t="shared" si="306"/>
        <v>0</v>
      </c>
      <c r="U303" t="str">
        <f t="shared" si="307"/>
        <v/>
      </c>
    </row>
    <row r="304" spans="1:21" x14ac:dyDescent="0.3">
      <c r="A304" s="39">
        <v>43685</v>
      </c>
      <c r="B304" s="10" t="s">
        <v>30</v>
      </c>
      <c r="C304">
        <f>'Index Pivots'!C304</f>
        <v>0</v>
      </c>
      <c r="D304">
        <f>'Index Pivots'!D304</f>
        <v>0</v>
      </c>
      <c r="E304">
        <f>'Index Pivots'!E304</f>
        <v>0</v>
      </c>
      <c r="F304">
        <f>'Index Pivots'!F304</f>
        <v>0</v>
      </c>
      <c r="G304">
        <f>'Index Pivots'!G304</f>
        <v>0</v>
      </c>
      <c r="H304">
        <f>'Index Pivots'!H304</f>
        <v>0</v>
      </c>
      <c r="I304">
        <f>'Index Pivots'!I304</f>
        <v>0</v>
      </c>
      <c r="J304">
        <f>'Index Pivots'!J304</f>
        <v>0</v>
      </c>
      <c r="K304">
        <f>'Index Pivots'!K304</f>
        <v>0</v>
      </c>
      <c r="L304">
        <f>'Index Pivots'!L304</f>
        <v>0</v>
      </c>
      <c r="M304" s="2">
        <f>'Index Pivots'!M304</f>
        <v>0</v>
      </c>
      <c r="N304" s="12">
        <f t="shared" si="301"/>
        <v>0</v>
      </c>
      <c r="O304" s="12">
        <f t="shared" si="302"/>
        <v>0</v>
      </c>
      <c r="P304" s="12">
        <f t="shared" si="303"/>
        <v>0</v>
      </c>
      <c r="Q304" s="12">
        <f t="shared" si="304"/>
        <v>0</v>
      </c>
      <c r="R304" s="12">
        <f t="shared" si="305"/>
        <v>0</v>
      </c>
      <c r="S304" s="12">
        <f t="shared" si="306"/>
        <v>0</v>
      </c>
      <c r="U304" t="str">
        <f t="shared" si="307"/>
        <v/>
      </c>
    </row>
    <row r="305" spans="1:21" x14ac:dyDescent="0.3">
      <c r="A305" s="39">
        <v>43686</v>
      </c>
      <c r="B305" s="10" t="s">
        <v>26</v>
      </c>
      <c r="C305">
        <f>'Index Pivots'!C305</f>
        <v>0</v>
      </c>
      <c r="D305">
        <f>'Index Pivots'!D305</f>
        <v>0</v>
      </c>
      <c r="E305">
        <f>'Index Pivots'!E305</f>
        <v>0</v>
      </c>
      <c r="F305">
        <f>'Index Pivots'!F305</f>
        <v>0</v>
      </c>
      <c r="G305">
        <f>'Index Pivots'!G305</f>
        <v>0</v>
      </c>
      <c r="H305">
        <f>'Index Pivots'!H305</f>
        <v>0</v>
      </c>
      <c r="I305">
        <f>'Index Pivots'!I305</f>
        <v>0</v>
      </c>
      <c r="J305">
        <f>'Index Pivots'!J305</f>
        <v>0</v>
      </c>
      <c r="K305">
        <f>'Index Pivots'!K305</f>
        <v>0</v>
      </c>
      <c r="L305">
        <f>'Index Pivots'!L305</f>
        <v>0</v>
      </c>
      <c r="M305" s="2">
        <f>'Index Pivots'!M305</f>
        <v>0</v>
      </c>
      <c r="N305" s="12">
        <f t="shared" si="301"/>
        <v>0</v>
      </c>
      <c r="O305" s="12">
        <f t="shared" si="302"/>
        <v>0</v>
      </c>
      <c r="P305" s="12">
        <f t="shared" si="303"/>
        <v>0</v>
      </c>
      <c r="Q305" s="12">
        <f t="shared" si="304"/>
        <v>0</v>
      </c>
      <c r="R305" s="12">
        <f t="shared" si="305"/>
        <v>0</v>
      </c>
      <c r="S305" s="12">
        <f t="shared" si="306"/>
        <v>0</v>
      </c>
      <c r="U305" t="str">
        <f t="shared" si="307"/>
        <v/>
      </c>
    </row>
    <row r="306" spans="1:21" x14ac:dyDescent="0.3">
      <c r="A306" s="39">
        <v>43690</v>
      </c>
      <c r="B306" s="10" t="s">
        <v>28</v>
      </c>
      <c r="C306">
        <f>'Index Pivots'!C306</f>
        <v>0</v>
      </c>
      <c r="D306">
        <f>'Index Pivots'!D306</f>
        <v>0</v>
      </c>
      <c r="E306">
        <f>'Index Pivots'!E306</f>
        <v>0</v>
      </c>
      <c r="F306">
        <f>'Index Pivots'!F306</f>
        <v>0</v>
      </c>
      <c r="G306">
        <f>'Index Pivots'!G306</f>
        <v>0</v>
      </c>
      <c r="H306">
        <f>'Index Pivots'!H306</f>
        <v>0</v>
      </c>
      <c r="I306">
        <f>'Index Pivots'!I306</f>
        <v>0</v>
      </c>
      <c r="J306">
        <f>'Index Pivots'!J306</f>
        <v>0</v>
      </c>
      <c r="K306">
        <f>'Index Pivots'!K306</f>
        <v>0</v>
      </c>
      <c r="L306">
        <f>'Index Pivots'!L306</f>
        <v>0</v>
      </c>
      <c r="M306" s="2">
        <f>'Index Pivots'!M306</f>
        <v>0</v>
      </c>
      <c r="N306" s="12">
        <f t="shared" si="301"/>
        <v>0</v>
      </c>
      <c r="O306" s="12">
        <f t="shared" si="302"/>
        <v>0</v>
      </c>
      <c r="P306" s="12">
        <f t="shared" si="303"/>
        <v>0</v>
      </c>
      <c r="Q306" s="12">
        <f t="shared" si="304"/>
        <v>0</v>
      </c>
      <c r="R306" s="12">
        <f t="shared" si="305"/>
        <v>0</v>
      </c>
      <c r="S306" s="12">
        <f t="shared" si="306"/>
        <v>0</v>
      </c>
      <c r="U306" t="str">
        <f t="shared" si="307"/>
        <v/>
      </c>
    </row>
    <row r="307" spans="1:21" x14ac:dyDescent="0.3">
      <c r="A307" s="39">
        <v>43691</v>
      </c>
      <c r="B307" s="10" t="s">
        <v>29</v>
      </c>
      <c r="C307">
        <f>'Index Pivots'!C307</f>
        <v>0</v>
      </c>
      <c r="D307">
        <f>'Index Pivots'!D307</f>
        <v>0</v>
      </c>
      <c r="E307">
        <f>'Index Pivots'!E307</f>
        <v>0</v>
      </c>
      <c r="F307">
        <f>'Index Pivots'!F307</f>
        <v>0</v>
      </c>
      <c r="G307">
        <f>'Index Pivots'!G307</f>
        <v>0</v>
      </c>
      <c r="H307">
        <f>'Index Pivots'!H307</f>
        <v>0</v>
      </c>
      <c r="I307">
        <f>'Index Pivots'!I307</f>
        <v>0</v>
      </c>
      <c r="J307">
        <f>'Index Pivots'!J307</f>
        <v>0</v>
      </c>
      <c r="K307">
        <f>'Index Pivots'!K307</f>
        <v>0</v>
      </c>
      <c r="L307">
        <f>'Index Pivots'!L307</f>
        <v>0</v>
      </c>
      <c r="M307" s="2">
        <f>'Index Pivots'!M307</f>
        <v>0</v>
      </c>
      <c r="N307" s="12">
        <f t="shared" si="301"/>
        <v>0</v>
      </c>
      <c r="O307" s="12">
        <f t="shared" si="302"/>
        <v>0</v>
      </c>
      <c r="P307" s="12">
        <f t="shared" si="303"/>
        <v>0</v>
      </c>
      <c r="Q307" s="12">
        <f t="shared" si="304"/>
        <v>0</v>
      </c>
      <c r="R307" s="12">
        <f t="shared" si="305"/>
        <v>0</v>
      </c>
      <c r="S307" s="12">
        <f t="shared" si="306"/>
        <v>0</v>
      </c>
      <c r="U307" t="str">
        <f t="shared" si="307"/>
        <v/>
      </c>
    </row>
    <row r="308" spans="1:21" x14ac:dyDescent="0.3">
      <c r="A308" s="39">
        <v>43693</v>
      </c>
      <c r="B308" s="10" t="s">
        <v>26</v>
      </c>
      <c r="C308">
        <f>'Index Pivots'!C308</f>
        <v>0</v>
      </c>
      <c r="D308">
        <f>'Index Pivots'!D308</f>
        <v>0</v>
      </c>
      <c r="E308">
        <f>'Index Pivots'!E308</f>
        <v>0</v>
      </c>
      <c r="F308">
        <f>'Index Pivots'!F308</f>
        <v>0</v>
      </c>
      <c r="G308">
        <f>'Index Pivots'!G308</f>
        <v>0</v>
      </c>
      <c r="H308">
        <f>'Index Pivots'!H308</f>
        <v>0</v>
      </c>
      <c r="I308">
        <f>'Index Pivots'!I308</f>
        <v>0</v>
      </c>
      <c r="J308">
        <f>'Index Pivots'!J308</f>
        <v>0</v>
      </c>
      <c r="K308">
        <f>'Index Pivots'!K308</f>
        <v>0</v>
      </c>
      <c r="L308">
        <f>'Index Pivots'!L308</f>
        <v>0</v>
      </c>
      <c r="M308" s="2">
        <f>'Index Pivots'!M308</f>
        <v>0</v>
      </c>
      <c r="N308" s="12">
        <f t="shared" si="301"/>
        <v>0</v>
      </c>
      <c r="O308" s="12">
        <f t="shared" si="302"/>
        <v>0</v>
      </c>
      <c r="P308" s="12">
        <f t="shared" si="303"/>
        <v>0</v>
      </c>
      <c r="Q308" s="12">
        <f t="shared" si="304"/>
        <v>0</v>
      </c>
      <c r="R308" s="12">
        <f t="shared" si="305"/>
        <v>0</v>
      </c>
      <c r="S308" s="12">
        <f t="shared" si="306"/>
        <v>0</v>
      </c>
      <c r="U308" t="str">
        <f t="shared" si="307"/>
        <v/>
      </c>
    </row>
    <row r="309" spans="1:21" x14ac:dyDescent="0.3">
      <c r="A309" s="39">
        <v>43696</v>
      </c>
      <c r="B309" s="10" t="s">
        <v>27</v>
      </c>
      <c r="C309">
        <f>'Index Pivots'!C309</f>
        <v>0</v>
      </c>
      <c r="D309">
        <f>'Index Pivots'!D309</f>
        <v>0</v>
      </c>
      <c r="E309">
        <f>'Index Pivots'!E309</f>
        <v>0</v>
      </c>
      <c r="F309">
        <f>'Index Pivots'!F309</f>
        <v>0</v>
      </c>
      <c r="G309">
        <f>'Index Pivots'!G309</f>
        <v>0</v>
      </c>
      <c r="H309">
        <f>'Index Pivots'!H309</f>
        <v>0</v>
      </c>
      <c r="I309">
        <f>'Index Pivots'!I309</f>
        <v>0</v>
      </c>
      <c r="J309">
        <f>'Index Pivots'!J309</f>
        <v>0</v>
      </c>
      <c r="K309">
        <f>'Index Pivots'!K309</f>
        <v>0</v>
      </c>
      <c r="L309">
        <f>'Index Pivots'!L309</f>
        <v>0</v>
      </c>
      <c r="M309" s="2">
        <f>'Index Pivots'!M309</f>
        <v>0</v>
      </c>
      <c r="N309" s="12">
        <f t="shared" si="301"/>
        <v>0</v>
      </c>
      <c r="O309" s="12">
        <f t="shared" si="302"/>
        <v>0</v>
      </c>
      <c r="P309" s="12">
        <f t="shared" si="303"/>
        <v>0</v>
      </c>
      <c r="Q309" s="12">
        <f t="shared" si="304"/>
        <v>0</v>
      </c>
      <c r="R309" s="12">
        <f t="shared" si="305"/>
        <v>0</v>
      </c>
      <c r="S309" s="12">
        <f t="shared" si="306"/>
        <v>0</v>
      </c>
      <c r="U309" t="str">
        <f t="shared" si="307"/>
        <v/>
      </c>
    </row>
    <row r="310" spans="1:21" x14ac:dyDescent="0.3">
      <c r="A310" s="39">
        <v>43697</v>
      </c>
      <c r="B310" s="10" t="s">
        <v>28</v>
      </c>
      <c r="C310">
        <f>'Index Pivots'!C310</f>
        <v>0</v>
      </c>
      <c r="D310">
        <f>'Index Pivots'!D310</f>
        <v>0</v>
      </c>
      <c r="E310">
        <f>'Index Pivots'!E310</f>
        <v>0</v>
      </c>
      <c r="F310">
        <f>'Index Pivots'!F310</f>
        <v>0</v>
      </c>
      <c r="G310">
        <f>'Index Pivots'!G310</f>
        <v>0</v>
      </c>
      <c r="H310">
        <f>'Index Pivots'!H310</f>
        <v>0</v>
      </c>
      <c r="I310">
        <f>'Index Pivots'!I310</f>
        <v>0</v>
      </c>
      <c r="J310">
        <f>'Index Pivots'!J310</f>
        <v>0</v>
      </c>
      <c r="K310">
        <f>'Index Pivots'!K310</f>
        <v>0</v>
      </c>
      <c r="L310">
        <f>'Index Pivots'!L310</f>
        <v>0</v>
      </c>
      <c r="M310" s="2">
        <f>'Index Pivots'!M310</f>
        <v>0</v>
      </c>
      <c r="N310" s="12">
        <f t="shared" si="301"/>
        <v>0</v>
      </c>
      <c r="O310" s="12">
        <f t="shared" si="302"/>
        <v>0</v>
      </c>
      <c r="P310" s="12">
        <f t="shared" si="303"/>
        <v>0</v>
      </c>
      <c r="Q310" s="12">
        <f t="shared" si="304"/>
        <v>0</v>
      </c>
      <c r="R310" s="12">
        <f t="shared" si="305"/>
        <v>0</v>
      </c>
      <c r="S310" s="12">
        <f t="shared" si="306"/>
        <v>0</v>
      </c>
      <c r="U310" t="str">
        <f t="shared" si="307"/>
        <v/>
      </c>
    </row>
    <row r="311" spans="1:21" x14ac:dyDescent="0.3">
      <c r="A311" s="39">
        <v>43698</v>
      </c>
      <c r="B311" s="10" t="s">
        <v>29</v>
      </c>
      <c r="C311">
        <f>'Index Pivots'!C311</f>
        <v>0</v>
      </c>
      <c r="D311">
        <f>'Index Pivots'!D311</f>
        <v>0</v>
      </c>
      <c r="E311">
        <f>'Index Pivots'!E311</f>
        <v>0</v>
      </c>
      <c r="F311">
        <f>'Index Pivots'!F311</f>
        <v>0</v>
      </c>
      <c r="G311">
        <f>'Index Pivots'!G311</f>
        <v>0</v>
      </c>
      <c r="H311">
        <f>'Index Pivots'!H311</f>
        <v>0</v>
      </c>
      <c r="I311">
        <f>'Index Pivots'!I311</f>
        <v>0</v>
      </c>
      <c r="J311">
        <f>'Index Pivots'!J311</f>
        <v>0</v>
      </c>
      <c r="K311">
        <f>'Index Pivots'!K311</f>
        <v>0</v>
      </c>
      <c r="L311">
        <f>'Index Pivots'!L311</f>
        <v>0</v>
      </c>
      <c r="M311" s="2">
        <f>'Index Pivots'!M311</f>
        <v>0</v>
      </c>
      <c r="N311" s="12">
        <f t="shared" si="301"/>
        <v>0</v>
      </c>
      <c r="O311" s="12">
        <f t="shared" si="302"/>
        <v>0</v>
      </c>
      <c r="P311" s="12">
        <f t="shared" si="303"/>
        <v>0</v>
      </c>
      <c r="Q311" s="12">
        <f t="shared" si="304"/>
        <v>0</v>
      </c>
      <c r="R311" s="12">
        <f t="shared" si="305"/>
        <v>0</v>
      </c>
      <c r="S311" s="12">
        <f t="shared" si="306"/>
        <v>0</v>
      </c>
      <c r="U311" t="str">
        <f t="shared" si="307"/>
        <v/>
      </c>
    </row>
    <row r="312" spans="1:21" x14ac:dyDescent="0.3">
      <c r="A312" s="39">
        <v>43699</v>
      </c>
      <c r="B312" s="10" t="s">
        <v>30</v>
      </c>
      <c r="C312">
        <f>'Index Pivots'!C312</f>
        <v>0</v>
      </c>
      <c r="D312">
        <f>'Index Pivots'!D312</f>
        <v>0</v>
      </c>
      <c r="E312">
        <f>'Index Pivots'!E312</f>
        <v>0</v>
      </c>
      <c r="F312">
        <f>'Index Pivots'!F312</f>
        <v>0</v>
      </c>
      <c r="G312">
        <f>'Index Pivots'!G312</f>
        <v>0</v>
      </c>
      <c r="H312">
        <f>'Index Pivots'!H312</f>
        <v>0</v>
      </c>
      <c r="I312">
        <f>'Index Pivots'!I312</f>
        <v>0</v>
      </c>
      <c r="J312">
        <f>'Index Pivots'!J312</f>
        <v>0</v>
      </c>
      <c r="K312">
        <f>'Index Pivots'!K312</f>
        <v>0</v>
      </c>
      <c r="L312">
        <f>'Index Pivots'!L312</f>
        <v>0</v>
      </c>
      <c r="M312" s="2">
        <f>'Index Pivots'!M312</f>
        <v>0</v>
      </c>
      <c r="N312" s="12">
        <f t="shared" si="301"/>
        <v>0</v>
      </c>
      <c r="O312" s="12">
        <f t="shared" si="302"/>
        <v>0</v>
      </c>
      <c r="P312" s="12">
        <f t="shared" si="303"/>
        <v>0</v>
      </c>
      <c r="Q312" s="12">
        <f t="shared" si="304"/>
        <v>0</v>
      </c>
      <c r="R312" s="12">
        <f t="shared" si="305"/>
        <v>0</v>
      </c>
      <c r="S312" s="12">
        <f t="shared" si="306"/>
        <v>0</v>
      </c>
      <c r="U312" t="str">
        <f t="shared" si="307"/>
        <v/>
      </c>
    </row>
    <row r="313" spans="1:21" x14ac:dyDescent="0.3">
      <c r="A313" s="39">
        <v>43700</v>
      </c>
      <c r="B313" s="10" t="s">
        <v>26</v>
      </c>
      <c r="C313">
        <f>'Index Pivots'!C313</f>
        <v>0</v>
      </c>
      <c r="D313">
        <f>'Index Pivots'!D313</f>
        <v>0</v>
      </c>
      <c r="E313">
        <f>'Index Pivots'!E313</f>
        <v>0</v>
      </c>
      <c r="F313">
        <f>'Index Pivots'!F313</f>
        <v>0</v>
      </c>
      <c r="G313">
        <f>'Index Pivots'!G313</f>
        <v>0</v>
      </c>
      <c r="H313">
        <f>'Index Pivots'!H313</f>
        <v>0</v>
      </c>
      <c r="I313">
        <f>'Index Pivots'!I313</f>
        <v>0</v>
      </c>
      <c r="J313">
        <f>'Index Pivots'!J313</f>
        <v>0</v>
      </c>
      <c r="K313">
        <f>'Index Pivots'!K313</f>
        <v>0</v>
      </c>
      <c r="L313">
        <f>'Index Pivots'!L313</f>
        <v>0</v>
      </c>
      <c r="M313" s="2">
        <f>'Index Pivots'!M313</f>
        <v>0</v>
      </c>
      <c r="N313" s="12">
        <f t="shared" si="301"/>
        <v>0</v>
      </c>
      <c r="O313" s="12">
        <f t="shared" si="302"/>
        <v>0</v>
      </c>
      <c r="P313" s="12">
        <f t="shared" si="303"/>
        <v>0</v>
      </c>
      <c r="Q313" s="12">
        <f t="shared" si="304"/>
        <v>0</v>
      </c>
      <c r="R313" s="12">
        <f t="shared" si="305"/>
        <v>0</v>
      </c>
      <c r="S313" s="12">
        <f t="shared" si="306"/>
        <v>0</v>
      </c>
      <c r="U313" t="str">
        <f t="shared" si="307"/>
        <v/>
      </c>
    </row>
    <row r="314" spans="1:21" x14ac:dyDescent="0.3">
      <c r="A314" s="39">
        <v>43703</v>
      </c>
      <c r="B314" s="10" t="s">
        <v>27</v>
      </c>
      <c r="C314">
        <f>'Index Pivots'!C314</f>
        <v>0</v>
      </c>
      <c r="D314">
        <f>'Index Pivots'!D314</f>
        <v>0</v>
      </c>
      <c r="E314">
        <f>'Index Pivots'!E314</f>
        <v>0</v>
      </c>
      <c r="F314">
        <f>'Index Pivots'!F314</f>
        <v>0</v>
      </c>
      <c r="G314">
        <f>'Index Pivots'!G314</f>
        <v>0</v>
      </c>
      <c r="H314">
        <f>'Index Pivots'!H314</f>
        <v>0</v>
      </c>
      <c r="I314">
        <f>'Index Pivots'!I314</f>
        <v>0</v>
      </c>
      <c r="J314">
        <f>'Index Pivots'!J314</f>
        <v>0</v>
      </c>
      <c r="K314">
        <f>'Index Pivots'!K314</f>
        <v>0</v>
      </c>
      <c r="L314">
        <f>'Index Pivots'!L314</f>
        <v>0</v>
      </c>
      <c r="M314" s="2">
        <f>'Index Pivots'!M314</f>
        <v>0</v>
      </c>
      <c r="N314" s="12">
        <f t="shared" si="301"/>
        <v>0</v>
      </c>
      <c r="O314" s="12">
        <f t="shared" si="302"/>
        <v>0</v>
      </c>
      <c r="P314" s="12">
        <f t="shared" si="303"/>
        <v>0</v>
      </c>
      <c r="Q314" s="12">
        <f t="shared" si="304"/>
        <v>0</v>
      </c>
      <c r="R314" s="12">
        <f t="shared" si="305"/>
        <v>0</v>
      </c>
      <c r="S314" s="12">
        <f t="shared" si="306"/>
        <v>0</v>
      </c>
      <c r="U314" t="str">
        <f t="shared" si="307"/>
        <v/>
      </c>
    </row>
    <row r="315" spans="1:21" x14ac:dyDescent="0.3">
      <c r="A315" s="39">
        <v>43704</v>
      </c>
      <c r="B315" s="10" t="s">
        <v>28</v>
      </c>
      <c r="C315">
        <f>'Index Pivots'!C315</f>
        <v>0</v>
      </c>
      <c r="D315">
        <f>'Index Pivots'!D315</f>
        <v>0</v>
      </c>
      <c r="E315">
        <f>'Index Pivots'!E315</f>
        <v>0</v>
      </c>
      <c r="F315">
        <f>'Index Pivots'!F315</f>
        <v>0</v>
      </c>
      <c r="G315">
        <f>'Index Pivots'!G315</f>
        <v>0</v>
      </c>
      <c r="H315">
        <f>'Index Pivots'!H315</f>
        <v>0</v>
      </c>
      <c r="I315">
        <f>'Index Pivots'!I315</f>
        <v>0</v>
      </c>
      <c r="J315">
        <f>'Index Pivots'!J315</f>
        <v>0</v>
      </c>
      <c r="K315">
        <f>'Index Pivots'!K315</f>
        <v>0</v>
      </c>
      <c r="L315">
        <f>'Index Pivots'!L315</f>
        <v>0</v>
      </c>
      <c r="M315" s="2">
        <f>'Index Pivots'!M315</f>
        <v>0</v>
      </c>
      <c r="N315" s="12">
        <f t="shared" si="301"/>
        <v>0</v>
      </c>
      <c r="O315" s="12">
        <f t="shared" si="302"/>
        <v>0</v>
      </c>
      <c r="P315" s="12">
        <f t="shared" si="303"/>
        <v>0</v>
      </c>
      <c r="Q315" s="12">
        <f t="shared" si="304"/>
        <v>0</v>
      </c>
      <c r="R315" s="12">
        <f t="shared" si="305"/>
        <v>0</v>
      </c>
      <c r="S315" s="12">
        <f t="shared" si="306"/>
        <v>0</v>
      </c>
      <c r="U315" t="str">
        <f t="shared" si="307"/>
        <v/>
      </c>
    </row>
    <row r="316" spans="1:21" x14ac:dyDescent="0.3">
      <c r="A316" s="39">
        <v>43705</v>
      </c>
      <c r="B316" s="10" t="s">
        <v>29</v>
      </c>
      <c r="C316">
        <f>'Index Pivots'!C316</f>
        <v>0</v>
      </c>
      <c r="D316">
        <f>'Index Pivots'!D316</f>
        <v>0</v>
      </c>
      <c r="E316">
        <f>'Index Pivots'!E316</f>
        <v>0</v>
      </c>
      <c r="F316">
        <f>'Index Pivots'!F316</f>
        <v>0</v>
      </c>
      <c r="G316">
        <f>'Index Pivots'!G316</f>
        <v>0</v>
      </c>
      <c r="H316">
        <f>'Index Pivots'!H316</f>
        <v>0</v>
      </c>
      <c r="I316">
        <f>'Index Pivots'!I316</f>
        <v>0</v>
      </c>
      <c r="J316">
        <f>'Index Pivots'!J316</f>
        <v>0</v>
      </c>
      <c r="K316">
        <f>'Index Pivots'!K316</f>
        <v>0</v>
      </c>
      <c r="L316">
        <f>'Index Pivots'!L316</f>
        <v>0</v>
      </c>
      <c r="M316" s="2">
        <f>'Index Pivots'!M316</f>
        <v>0</v>
      </c>
      <c r="N316" s="12">
        <f t="shared" si="301"/>
        <v>0</v>
      </c>
      <c r="O316" s="12">
        <f t="shared" si="302"/>
        <v>0</v>
      </c>
      <c r="P316" s="12">
        <f t="shared" si="303"/>
        <v>0</v>
      </c>
      <c r="Q316" s="12">
        <f t="shared" si="304"/>
        <v>0</v>
      </c>
      <c r="R316" s="12">
        <f t="shared" si="305"/>
        <v>0</v>
      </c>
      <c r="S316" s="12">
        <f t="shared" si="306"/>
        <v>0</v>
      </c>
      <c r="U316" t="str">
        <f t="shared" si="307"/>
        <v/>
      </c>
    </row>
    <row r="317" spans="1:21" x14ac:dyDescent="0.3">
      <c r="A317" s="39">
        <v>43706</v>
      </c>
      <c r="B317" s="10" t="s">
        <v>30</v>
      </c>
      <c r="C317">
        <f>'Index Pivots'!C317</f>
        <v>0</v>
      </c>
      <c r="D317">
        <f>'Index Pivots'!D317</f>
        <v>0</v>
      </c>
      <c r="E317">
        <f>'Index Pivots'!E317</f>
        <v>0</v>
      </c>
      <c r="F317">
        <f>'Index Pivots'!F317</f>
        <v>0</v>
      </c>
      <c r="G317">
        <f>'Index Pivots'!G317</f>
        <v>0</v>
      </c>
      <c r="H317">
        <f>'Index Pivots'!H317</f>
        <v>0</v>
      </c>
      <c r="I317">
        <f>'Index Pivots'!I317</f>
        <v>0</v>
      </c>
      <c r="J317">
        <f>'Index Pivots'!J317</f>
        <v>0</v>
      </c>
      <c r="K317">
        <f>'Index Pivots'!K317</f>
        <v>0</v>
      </c>
      <c r="L317">
        <f>'Index Pivots'!L317</f>
        <v>0</v>
      </c>
      <c r="M317" s="2">
        <f>'Index Pivots'!M317</f>
        <v>0</v>
      </c>
      <c r="N317" s="12">
        <f t="shared" si="301"/>
        <v>0</v>
      </c>
      <c r="O317" s="12">
        <f t="shared" si="302"/>
        <v>0</v>
      </c>
      <c r="P317" s="12">
        <f t="shared" si="303"/>
        <v>0</v>
      </c>
      <c r="Q317" s="12">
        <f t="shared" si="304"/>
        <v>0</v>
      </c>
      <c r="R317" s="12">
        <f t="shared" si="305"/>
        <v>0</v>
      </c>
      <c r="S317" s="12">
        <f t="shared" si="306"/>
        <v>0</v>
      </c>
      <c r="U317" t="str">
        <f t="shared" si="307"/>
        <v/>
      </c>
    </row>
    <row r="318" spans="1:21" x14ac:dyDescent="0.3">
      <c r="A318" s="39">
        <v>43707</v>
      </c>
      <c r="B318" s="10" t="s">
        <v>26</v>
      </c>
      <c r="C318">
        <f>'Index Pivots'!C318</f>
        <v>0</v>
      </c>
      <c r="D318">
        <f>'Index Pivots'!D318</f>
        <v>0</v>
      </c>
      <c r="E318">
        <f>'Index Pivots'!E318</f>
        <v>0</v>
      </c>
      <c r="F318">
        <f>'Index Pivots'!F318</f>
        <v>0</v>
      </c>
      <c r="G318">
        <f>'Index Pivots'!G318</f>
        <v>0</v>
      </c>
      <c r="H318">
        <f>'Index Pivots'!H318</f>
        <v>0</v>
      </c>
      <c r="I318">
        <f>'Index Pivots'!I318</f>
        <v>0</v>
      </c>
      <c r="J318">
        <f>'Index Pivots'!J318</f>
        <v>0</v>
      </c>
      <c r="K318">
        <f>'Index Pivots'!K318</f>
        <v>0</v>
      </c>
      <c r="L318">
        <f>'Index Pivots'!L318</f>
        <v>0</v>
      </c>
      <c r="M318" s="2">
        <f>'Index Pivots'!M318</f>
        <v>0</v>
      </c>
      <c r="N318" s="12">
        <f t="shared" si="301"/>
        <v>0</v>
      </c>
      <c r="O318" s="12">
        <f t="shared" si="302"/>
        <v>0</v>
      </c>
      <c r="P318" s="12">
        <f t="shared" si="303"/>
        <v>0</v>
      </c>
      <c r="Q318" s="12">
        <f t="shared" si="304"/>
        <v>0</v>
      </c>
      <c r="R318" s="12">
        <f t="shared" si="305"/>
        <v>0</v>
      </c>
      <c r="S318" s="12">
        <f t="shared" si="306"/>
        <v>0</v>
      </c>
      <c r="U318" t="str">
        <f t="shared" si="307"/>
        <v/>
      </c>
    </row>
    <row r="319" spans="1:21" x14ac:dyDescent="0.3">
      <c r="A319" s="39">
        <v>43711</v>
      </c>
      <c r="B319" s="10" t="s">
        <v>28</v>
      </c>
      <c r="C319">
        <f>'Index Pivots'!C319</f>
        <v>0</v>
      </c>
      <c r="D319">
        <f>'Index Pivots'!D319</f>
        <v>0</v>
      </c>
      <c r="E319">
        <f>'Index Pivots'!E319</f>
        <v>0</v>
      </c>
      <c r="F319">
        <f>'Index Pivots'!F319</f>
        <v>0</v>
      </c>
      <c r="G319">
        <f>'Index Pivots'!G319</f>
        <v>0</v>
      </c>
      <c r="H319">
        <f>'Index Pivots'!H319</f>
        <v>0</v>
      </c>
      <c r="I319">
        <f>'Index Pivots'!I319</f>
        <v>0</v>
      </c>
      <c r="J319">
        <f>'Index Pivots'!J319</f>
        <v>0</v>
      </c>
      <c r="K319">
        <f>'Index Pivots'!K319</f>
        <v>0</v>
      </c>
      <c r="L319">
        <f>'Index Pivots'!L319</f>
        <v>0</v>
      </c>
      <c r="M319" s="2">
        <f>'Index Pivots'!M319</f>
        <v>0</v>
      </c>
      <c r="N319" s="12">
        <f t="shared" si="301"/>
        <v>0</v>
      </c>
      <c r="O319" s="12">
        <f t="shared" si="302"/>
        <v>0</v>
      </c>
      <c r="P319" s="12">
        <f t="shared" si="303"/>
        <v>0</v>
      </c>
      <c r="Q319" s="12">
        <f t="shared" si="304"/>
        <v>0</v>
      </c>
      <c r="R319" s="12">
        <f t="shared" si="305"/>
        <v>0</v>
      </c>
      <c r="S319" s="12">
        <f t="shared" si="306"/>
        <v>0</v>
      </c>
      <c r="U319" t="str">
        <f t="shared" si="307"/>
        <v/>
      </c>
    </row>
    <row r="320" spans="1:21" x14ac:dyDescent="0.3">
      <c r="A320" s="39">
        <v>43712</v>
      </c>
      <c r="B320" s="10" t="s">
        <v>29</v>
      </c>
      <c r="C320">
        <f>'Index Pivots'!C320</f>
        <v>0</v>
      </c>
      <c r="D320">
        <f>'Index Pivots'!D320</f>
        <v>0</v>
      </c>
      <c r="E320">
        <f>'Index Pivots'!E320</f>
        <v>0</v>
      </c>
      <c r="F320">
        <f>'Index Pivots'!F320</f>
        <v>0</v>
      </c>
      <c r="G320">
        <f>'Index Pivots'!G320</f>
        <v>0</v>
      </c>
      <c r="H320">
        <f>'Index Pivots'!H320</f>
        <v>0</v>
      </c>
      <c r="I320">
        <f>'Index Pivots'!I320</f>
        <v>0</v>
      </c>
      <c r="J320">
        <f>'Index Pivots'!J320</f>
        <v>0</v>
      </c>
      <c r="K320">
        <f>'Index Pivots'!K320</f>
        <v>0</v>
      </c>
      <c r="L320">
        <f>'Index Pivots'!L320</f>
        <v>0</v>
      </c>
      <c r="M320" s="2">
        <f>'Index Pivots'!M320</f>
        <v>0</v>
      </c>
      <c r="N320" s="12">
        <f t="shared" si="301"/>
        <v>0</v>
      </c>
      <c r="O320" s="12">
        <f t="shared" si="302"/>
        <v>0</v>
      </c>
      <c r="P320" s="12">
        <f t="shared" si="303"/>
        <v>0</v>
      </c>
      <c r="Q320" s="12">
        <f t="shared" si="304"/>
        <v>0</v>
      </c>
      <c r="R320" s="12">
        <f t="shared" si="305"/>
        <v>0</v>
      </c>
      <c r="S320" s="12">
        <f t="shared" si="306"/>
        <v>0</v>
      </c>
      <c r="U320" t="str">
        <f t="shared" si="307"/>
        <v/>
      </c>
    </row>
    <row r="321" spans="1:21" x14ac:dyDescent="0.3">
      <c r="A321" s="39">
        <v>43713</v>
      </c>
      <c r="B321" s="10" t="s">
        <v>30</v>
      </c>
      <c r="C321">
        <f>'Index Pivots'!C321</f>
        <v>0</v>
      </c>
      <c r="D321">
        <f>'Index Pivots'!D321</f>
        <v>0</v>
      </c>
      <c r="E321">
        <f>'Index Pivots'!E321</f>
        <v>0</v>
      </c>
      <c r="F321">
        <f>'Index Pivots'!F321</f>
        <v>0</v>
      </c>
      <c r="G321">
        <f>'Index Pivots'!G321</f>
        <v>0</v>
      </c>
      <c r="H321">
        <f>'Index Pivots'!H321</f>
        <v>0</v>
      </c>
      <c r="I321">
        <f>'Index Pivots'!I321</f>
        <v>0</v>
      </c>
      <c r="J321">
        <f>'Index Pivots'!J321</f>
        <v>0</v>
      </c>
      <c r="K321">
        <f>'Index Pivots'!K321</f>
        <v>0</v>
      </c>
      <c r="L321">
        <f>'Index Pivots'!L321</f>
        <v>0</v>
      </c>
      <c r="M321" s="2">
        <f>'Index Pivots'!M321</f>
        <v>0</v>
      </c>
      <c r="N321" s="12">
        <f t="shared" si="301"/>
        <v>0</v>
      </c>
      <c r="O321" s="12">
        <f t="shared" si="302"/>
        <v>0</v>
      </c>
      <c r="P321" s="12">
        <f t="shared" si="303"/>
        <v>0</v>
      </c>
      <c r="Q321" s="12">
        <f t="shared" si="304"/>
        <v>0</v>
      </c>
      <c r="R321" s="12">
        <f t="shared" si="305"/>
        <v>0</v>
      </c>
      <c r="S321" s="12">
        <f t="shared" si="306"/>
        <v>0</v>
      </c>
      <c r="U321" t="str">
        <f t="shared" si="307"/>
        <v/>
      </c>
    </row>
    <row r="322" spans="1:21" x14ac:dyDescent="0.3">
      <c r="A322" s="39">
        <v>43714</v>
      </c>
      <c r="B322" s="10" t="s">
        <v>26</v>
      </c>
      <c r="C322">
        <f>'Index Pivots'!C322</f>
        <v>0</v>
      </c>
      <c r="D322">
        <f>'Index Pivots'!D322</f>
        <v>0</v>
      </c>
      <c r="E322">
        <f>'Index Pivots'!E322</f>
        <v>0</v>
      </c>
      <c r="F322">
        <f>'Index Pivots'!F322</f>
        <v>0</v>
      </c>
      <c r="G322">
        <f>'Index Pivots'!G322</f>
        <v>0</v>
      </c>
      <c r="H322">
        <f>'Index Pivots'!H322</f>
        <v>0</v>
      </c>
      <c r="I322">
        <f>'Index Pivots'!I322</f>
        <v>0</v>
      </c>
      <c r="J322">
        <f>'Index Pivots'!J322</f>
        <v>0</v>
      </c>
      <c r="K322">
        <f>'Index Pivots'!K322</f>
        <v>0</v>
      </c>
      <c r="L322">
        <f>'Index Pivots'!L322</f>
        <v>0</v>
      </c>
      <c r="M322" s="2">
        <f>'Index Pivots'!M322</f>
        <v>0</v>
      </c>
      <c r="N322" s="12">
        <f t="shared" si="301"/>
        <v>0</v>
      </c>
      <c r="O322" s="12">
        <f t="shared" si="302"/>
        <v>0</v>
      </c>
      <c r="P322" s="12">
        <f t="shared" si="303"/>
        <v>0</v>
      </c>
      <c r="Q322" s="12">
        <f t="shared" si="304"/>
        <v>0</v>
      </c>
      <c r="R322" s="12">
        <f t="shared" si="305"/>
        <v>0</v>
      </c>
      <c r="S322" s="12">
        <f t="shared" si="306"/>
        <v>0</v>
      </c>
      <c r="U322" t="str">
        <f t="shared" si="307"/>
        <v/>
      </c>
    </row>
    <row r="323" spans="1:21" x14ac:dyDescent="0.3">
      <c r="A323" s="39">
        <v>43717</v>
      </c>
      <c r="B323" s="10" t="s">
        <v>27</v>
      </c>
      <c r="C323">
        <f>'Index Pivots'!C323</f>
        <v>0</v>
      </c>
      <c r="D323">
        <f>'Index Pivots'!D323</f>
        <v>0</v>
      </c>
      <c r="E323">
        <f>'Index Pivots'!E323</f>
        <v>0</v>
      </c>
      <c r="F323">
        <f>'Index Pivots'!F323</f>
        <v>0</v>
      </c>
      <c r="G323">
        <f>'Index Pivots'!G323</f>
        <v>0</v>
      </c>
      <c r="H323">
        <f>'Index Pivots'!H323</f>
        <v>0</v>
      </c>
      <c r="I323">
        <f>'Index Pivots'!I323</f>
        <v>0</v>
      </c>
      <c r="J323">
        <f>'Index Pivots'!J323</f>
        <v>0</v>
      </c>
      <c r="K323">
        <f>'Index Pivots'!K323</f>
        <v>0</v>
      </c>
      <c r="L323">
        <f>'Index Pivots'!L323</f>
        <v>0</v>
      </c>
      <c r="M323" s="2">
        <f>'Index Pivots'!M323</f>
        <v>0</v>
      </c>
      <c r="N323" s="12">
        <f t="shared" si="301"/>
        <v>0</v>
      </c>
      <c r="O323" s="12">
        <f t="shared" si="302"/>
        <v>0</v>
      </c>
      <c r="P323" s="12">
        <f t="shared" si="303"/>
        <v>0</v>
      </c>
      <c r="Q323" s="12">
        <f t="shared" si="304"/>
        <v>0</v>
      </c>
      <c r="R323" s="12">
        <f t="shared" si="305"/>
        <v>0</v>
      </c>
      <c r="S323" s="12">
        <f t="shared" si="306"/>
        <v>0</v>
      </c>
      <c r="U323" t="str">
        <f t="shared" si="307"/>
        <v/>
      </c>
    </row>
    <row r="324" spans="1:21" x14ac:dyDescent="0.3">
      <c r="A324" s="39">
        <v>43719</v>
      </c>
      <c r="B324" s="10" t="s">
        <v>29</v>
      </c>
      <c r="C324">
        <f>'Index Pivots'!C324</f>
        <v>0</v>
      </c>
      <c r="D324">
        <f>'Index Pivots'!D324</f>
        <v>0</v>
      </c>
      <c r="E324">
        <f>'Index Pivots'!E324</f>
        <v>0</v>
      </c>
      <c r="F324">
        <f>'Index Pivots'!F324</f>
        <v>0</v>
      </c>
      <c r="G324">
        <f>'Index Pivots'!G324</f>
        <v>0</v>
      </c>
      <c r="H324">
        <f>'Index Pivots'!H324</f>
        <v>0</v>
      </c>
      <c r="I324">
        <f>'Index Pivots'!I324</f>
        <v>0</v>
      </c>
      <c r="J324">
        <f>'Index Pivots'!J324</f>
        <v>0</v>
      </c>
      <c r="K324">
        <f>'Index Pivots'!K324</f>
        <v>0</v>
      </c>
      <c r="L324">
        <f>'Index Pivots'!L324</f>
        <v>0</v>
      </c>
      <c r="M324" s="2">
        <f>'Index Pivots'!M324</f>
        <v>0</v>
      </c>
      <c r="N324" s="12">
        <f t="shared" si="301"/>
        <v>0</v>
      </c>
      <c r="O324" s="12">
        <f t="shared" si="302"/>
        <v>0</v>
      </c>
      <c r="P324" s="12">
        <f t="shared" si="303"/>
        <v>0</v>
      </c>
      <c r="Q324" s="12">
        <f t="shared" si="304"/>
        <v>0</v>
      </c>
      <c r="R324" s="12">
        <f t="shared" si="305"/>
        <v>0</v>
      </c>
      <c r="S324" s="12">
        <f t="shared" si="306"/>
        <v>0</v>
      </c>
      <c r="U324" t="str">
        <f t="shared" si="307"/>
        <v/>
      </c>
    </row>
    <row r="325" spans="1:21" x14ac:dyDescent="0.3">
      <c r="A325" s="39">
        <v>43720</v>
      </c>
      <c r="B325" s="10" t="s">
        <v>30</v>
      </c>
      <c r="C325">
        <f>'Index Pivots'!C325</f>
        <v>0</v>
      </c>
      <c r="D325">
        <f>'Index Pivots'!D325</f>
        <v>0</v>
      </c>
      <c r="E325">
        <f>'Index Pivots'!E325</f>
        <v>0</v>
      </c>
      <c r="F325">
        <f>'Index Pivots'!F325</f>
        <v>0</v>
      </c>
      <c r="G325">
        <f>'Index Pivots'!G325</f>
        <v>0</v>
      </c>
      <c r="H325">
        <f>'Index Pivots'!H325</f>
        <v>0</v>
      </c>
      <c r="I325">
        <f>'Index Pivots'!I325</f>
        <v>0</v>
      </c>
      <c r="J325">
        <f>'Index Pivots'!J325</f>
        <v>0</v>
      </c>
      <c r="K325">
        <f>'Index Pivots'!K325</f>
        <v>0</v>
      </c>
      <c r="L325">
        <f>'Index Pivots'!L325</f>
        <v>0</v>
      </c>
      <c r="M325" s="2">
        <f>'Index Pivots'!M325</f>
        <v>0</v>
      </c>
      <c r="N325" s="12">
        <f t="shared" si="301"/>
        <v>0</v>
      </c>
      <c r="O325" s="12">
        <f t="shared" si="302"/>
        <v>0</v>
      </c>
      <c r="P325" s="12">
        <f t="shared" si="303"/>
        <v>0</v>
      </c>
      <c r="Q325" s="12">
        <f t="shared" si="304"/>
        <v>0</v>
      </c>
      <c r="R325" s="12">
        <f t="shared" si="305"/>
        <v>0</v>
      </c>
      <c r="S325" s="12">
        <f t="shared" si="306"/>
        <v>0</v>
      </c>
      <c r="U325" t="str">
        <f t="shared" si="307"/>
        <v/>
      </c>
    </row>
    <row r="326" spans="1:21" x14ac:dyDescent="0.3">
      <c r="A326" s="39">
        <v>43721</v>
      </c>
      <c r="B326" s="10" t="s">
        <v>26</v>
      </c>
      <c r="C326">
        <f>'Index Pivots'!C326</f>
        <v>0</v>
      </c>
      <c r="D326">
        <f>'Index Pivots'!D326</f>
        <v>0</v>
      </c>
      <c r="E326">
        <f>'Index Pivots'!E326</f>
        <v>0</v>
      </c>
      <c r="F326">
        <f>'Index Pivots'!F326</f>
        <v>0</v>
      </c>
      <c r="G326">
        <f>'Index Pivots'!G326</f>
        <v>0</v>
      </c>
      <c r="H326">
        <f>'Index Pivots'!H326</f>
        <v>0</v>
      </c>
      <c r="I326">
        <f>'Index Pivots'!I326</f>
        <v>0</v>
      </c>
      <c r="J326">
        <f>'Index Pivots'!J326</f>
        <v>0</v>
      </c>
      <c r="K326">
        <f>'Index Pivots'!K326</f>
        <v>0</v>
      </c>
      <c r="L326">
        <f>'Index Pivots'!L326</f>
        <v>0</v>
      </c>
      <c r="M326" s="2">
        <f>'Index Pivots'!M326</f>
        <v>0</v>
      </c>
      <c r="N326" s="12">
        <f t="shared" si="301"/>
        <v>0</v>
      </c>
      <c r="O326" s="12">
        <f t="shared" si="302"/>
        <v>0</v>
      </c>
      <c r="P326" s="12">
        <f t="shared" si="303"/>
        <v>0</v>
      </c>
      <c r="Q326" s="12">
        <f t="shared" si="304"/>
        <v>0</v>
      </c>
      <c r="R326" s="12">
        <f t="shared" si="305"/>
        <v>0</v>
      </c>
      <c r="S326" s="12">
        <f t="shared" si="306"/>
        <v>0</v>
      </c>
      <c r="U326" t="str">
        <f t="shared" si="307"/>
        <v/>
      </c>
    </row>
    <row r="327" spans="1:21" x14ac:dyDescent="0.3">
      <c r="A327" s="39">
        <v>43724</v>
      </c>
      <c r="B327" s="10" t="s">
        <v>27</v>
      </c>
      <c r="C327">
        <f>'Index Pivots'!C327</f>
        <v>0</v>
      </c>
      <c r="D327">
        <f>'Index Pivots'!D327</f>
        <v>0</v>
      </c>
      <c r="E327">
        <f>'Index Pivots'!E327</f>
        <v>0</v>
      </c>
      <c r="F327">
        <f>'Index Pivots'!F327</f>
        <v>0</v>
      </c>
      <c r="G327">
        <f>'Index Pivots'!G327</f>
        <v>0</v>
      </c>
      <c r="H327">
        <f>'Index Pivots'!H327</f>
        <v>0</v>
      </c>
      <c r="I327">
        <f>'Index Pivots'!I327</f>
        <v>0</v>
      </c>
      <c r="J327">
        <f>'Index Pivots'!J327</f>
        <v>0</v>
      </c>
      <c r="K327">
        <f>'Index Pivots'!K327</f>
        <v>0</v>
      </c>
      <c r="L327">
        <f>'Index Pivots'!L327</f>
        <v>0</v>
      </c>
      <c r="M327" s="2">
        <f>'Index Pivots'!M327</f>
        <v>0</v>
      </c>
      <c r="N327" s="12">
        <f t="shared" si="301"/>
        <v>0</v>
      </c>
      <c r="O327" s="12">
        <f t="shared" si="302"/>
        <v>0</v>
      </c>
      <c r="P327" s="12">
        <f t="shared" si="303"/>
        <v>0</v>
      </c>
      <c r="Q327" s="12">
        <f t="shared" si="304"/>
        <v>0</v>
      </c>
      <c r="R327" s="12">
        <f t="shared" si="305"/>
        <v>0</v>
      </c>
      <c r="S327" s="12">
        <f t="shared" si="306"/>
        <v>0</v>
      </c>
      <c r="U327" t="str">
        <f t="shared" si="307"/>
        <v/>
      </c>
    </row>
    <row r="328" spans="1:21" x14ac:dyDescent="0.3">
      <c r="A328" s="39">
        <v>43725</v>
      </c>
      <c r="B328" s="10" t="s">
        <v>28</v>
      </c>
      <c r="C328">
        <f>'Index Pivots'!C328</f>
        <v>0</v>
      </c>
      <c r="D328">
        <f>'Index Pivots'!D328</f>
        <v>0</v>
      </c>
      <c r="E328">
        <f>'Index Pivots'!E328</f>
        <v>0</v>
      </c>
      <c r="F328">
        <f>'Index Pivots'!F328</f>
        <v>0</v>
      </c>
      <c r="G328">
        <f>'Index Pivots'!G328</f>
        <v>0</v>
      </c>
      <c r="H328">
        <f>'Index Pivots'!H328</f>
        <v>0</v>
      </c>
      <c r="I328">
        <f>'Index Pivots'!I328</f>
        <v>0</v>
      </c>
      <c r="J328">
        <f>'Index Pivots'!J328</f>
        <v>0</v>
      </c>
      <c r="K328">
        <f>'Index Pivots'!K328</f>
        <v>0</v>
      </c>
      <c r="L328">
        <f>'Index Pivots'!L328</f>
        <v>0</v>
      </c>
      <c r="M328" s="2">
        <f>'Index Pivots'!M328</f>
        <v>0</v>
      </c>
      <c r="N328" s="12">
        <f t="shared" si="301"/>
        <v>0</v>
      </c>
      <c r="O328" s="12">
        <f t="shared" si="302"/>
        <v>0</v>
      </c>
      <c r="P328" s="12">
        <f t="shared" si="303"/>
        <v>0</v>
      </c>
      <c r="Q328" s="12">
        <f t="shared" si="304"/>
        <v>0</v>
      </c>
      <c r="R328" s="12">
        <f t="shared" si="305"/>
        <v>0</v>
      </c>
      <c r="S328" s="12">
        <f t="shared" si="306"/>
        <v>0</v>
      </c>
      <c r="U328" t="str">
        <f t="shared" si="307"/>
        <v/>
      </c>
    </row>
    <row r="329" spans="1:21" x14ac:dyDescent="0.3">
      <c r="A329" s="39">
        <v>43726</v>
      </c>
      <c r="B329" s="10" t="s">
        <v>29</v>
      </c>
      <c r="C329">
        <f>'Index Pivots'!C329</f>
        <v>0</v>
      </c>
      <c r="D329">
        <f>'Index Pivots'!D329</f>
        <v>0</v>
      </c>
      <c r="E329">
        <f>'Index Pivots'!E329</f>
        <v>0</v>
      </c>
      <c r="F329">
        <f>'Index Pivots'!F329</f>
        <v>0</v>
      </c>
      <c r="G329">
        <f>'Index Pivots'!G329</f>
        <v>0</v>
      </c>
      <c r="H329">
        <f>'Index Pivots'!H329</f>
        <v>0</v>
      </c>
      <c r="I329">
        <f>'Index Pivots'!I329</f>
        <v>0</v>
      </c>
      <c r="J329">
        <f>'Index Pivots'!J329</f>
        <v>0</v>
      </c>
      <c r="K329">
        <f>'Index Pivots'!K329</f>
        <v>0</v>
      </c>
      <c r="L329">
        <f>'Index Pivots'!L329</f>
        <v>0</v>
      </c>
      <c r="M329" s="2">
        <f>'Index Pivots'!M329</f>
        <v>0</v>
      </c>
      <c r="N329" s="12">
        <f t="shared" si="301"/>
        <v>0</v>
      </c>
      <c r="O329" s="12">
        <f t="shared" si="302"/>
        <v>0</v>
      </c>
      <c r="P329" s="12">
        <f t="shared" si="303"/>
        <v>0</v>
      </c>
      <c r="Q329" s="12">
        <f t="shared" si="304"/>
        <v>0</v>
      </c>
      <c r="R329" s="12">
        <f t="shared" si="305"/>
        <v>0</v>
      </c>
      <c r="S329" s="12">
        <f t="shared" si="306"/>
        <v>0</v>
      </c>
      <c r="U329" t="str">
        <f t="shared" si="307"/>
        <v/>
      </c>
    </row>
    <row r="330" spans="1:21" x14ac:dyDescent="0.3">
      <c r="A330" s="39">
        <v>43727</v>
      </c>
      <c r="B330" s="10" t="s">
        <v>30</v>
      </c>
      <c r="C330">
        <f>'Index Pivots'!C330</f>
        <v>0</v>
      </c>
      <c r="D330">
        <f>'Index Pivots'!D330</f>
        <v>0</v>
      </c>
      <c r="E330">
        <f>'Index Pivots'!E330</f>
        <v>0</v>
      </c>
      <c r="F330">
        <f>'Index Pivots'!F330</f>
        <v>0</v>
      </c>
      <c r="G330">
        <f>'Index Pivots'!G330</f>
        <v>0</v>
      </c>
      <c r="H330">
        <f>'Index Pivots'!H330</f>
        <v>0</v>
      </c>
      <c r="I330">
        <f>'Index Pivots'!I330</f>
        <v>0</v>
      </c>
      <c r="J330">
        <f>'Index Pivots'!J330</f>
        <v>0</v>
      </c>
      <c r="K330">
        <f>'Index Pivots'!K330</f>
        <v>0</v>
      </c>
      <c r="L330">
        <f>'Index Pivots'!L330</f>
        <v>0</v>
      </c>
      <c r="M330" s="2">
        <f>'Index Pivots'!M330</f>
        <v>0</v>
      </c>
      <c r="N330" s="12">
        <f t="shared" si="301"/>
        <v>0</v>
      </c>
      <c r="O330" s="12">
        <f t="shared" si="302"/>
        <v>0</v>
      </c>
      <c r="P330" s="12">
        <f t="shared" si="303"/>
        <v>0</v>
      </c>
      <c r="Q330" s="12">
        <f t="shared" si="304"/>
        <v>0</v>
      </c>
      <c r="R330" s="12">
        <f t="shared" si="305"/>
        <v>0</v>
      </c>
      <c r="S330" s="12">
        <f t="shared" si="306"/>
        <v>0</v>
      </c>
      <c r="U330" t="str">
        <f t="shared" si="307"/>
        <v/>
      </c>
    </row>
    <row r="331" spans="1:21" x14ac:dyDescent="0.3">
      <c r="A331" s="39">
        <v>43728</v>
      </c>
      <c r="B331" s="10" t="s">
        <v>26</v>
      </c>
      <c r="C331">
        <f>'Index Pivots'!C331</f>
        <v>0</v>
      </c>
      <c r="D331">
        <f>'Index Pivots'!D331</f>
        <v>0</v>
      </c>
      <c r="E331">
        <f>'Index Pivots'!E331</f>
        <v>0</v>
      </c>
      <c r="F331">
        <f>'Index Pivots'!F331</f>
        <v>0</v>
      </c>
      <c r="G331">
        <f>'Index Pivots'!G331</f>
        <v>0</v>
      </c>
      <c r="H331">
        <f>'Index Pivots'!H331</f>
        <v>0</v>
      </c>
      <c r="I331">
        <f>'Index Pivots'!I331</f>
        <v>0</v>
      </c>
      <c r="J331">
        <f>'Index Pivots'!J331</f>
        <v>0</v>
      </c>
      <c r="K331">
        <f>'Index Pivots'!K331</f>
        <v>0</v>
      </c>
      <c r="L331">
        <f>'Index Pivots'!L331</f>
        <v>0</v>
      </c>
      <c r="M331" s="2">
        <f>'Index Pivots'!M331</f>
        <v>0</v>
      </c>
      <c r="N331" s="12">
        <f t="shared" si="301"/>
        <v>0</v>
      </c>
      <c r="O331" s="12">
        <f t="shared" si="302"/>
        <v>0</v>
      </c>
      <c r="P331" s="12">
        <f t="shared" si="303"/>
        <v>0</v>
      </c>
      <c r="Q331" s="12">
        <f t="shared" si="304"/>
        <v>0</v>
      </c>
      <c r="R331" s="12">
        <f t="shared" si="305"/>
        <v>0</v>
      </c>
      <c r="S331" s="12">
        <f t="shared" si="306"/>
        <v>0</v>
      </c>
      <c r="U331" t="str">
        <f t="shared" si="307"/>
        <v/>
      </c>
    </row>
    <row r="332" spans="1:21" x14ac:dyDescent="0.3">
      <c r="A332" s="39">
        <v>43731</v>
      </c>
      <c r="B332" s="10" t="s">
        <v>27</v>
      </c>
      <c r="C332">
        <f>'Index Pivots'!C332</f>
        <v>0</v>
      </c>
      <c r="D332">
        <f>'Index Pivots'!D332</f>
        <v>0</v>
      </c>
      <c r="E332">
        <f>'Index Pivots'!E332</f>
        <v>0</v>
      </c>
      <c r="F332">
        <f>'Index Pivots'!F332</f>
        <v>0</v>
      </c>
      <c r="G332">
        <f>'Index Pivots'!G332</f>
        <v>0</v>
      </c>
      <c r="H332">
        <f>'Index Pivots'!H332</f>
        <v>0</v>
      </c>
      <c r="I332">
        <f>'Index Pivots'!I332</f>
        <v>0</v>
      </c>
      <c r="J332">
        <f>'Index Pivots'!J332</f>
        <v>0</v>
      </c>
      <c r="K332">
        <f>'Index Pivots'!K332</f>
        <v>0</v>
      </c>
      <c r="L332">
        <f>'Index Pivots'!L332</f>
        <v>0</v>
      </c>
      <c r="M332" s="2">
        <f>'Index Pivots'!M332</f>
        <v>0</v>
      </c>
      <c r="N332" s="12">
        <f t="shared" si="301"/>
        <v>0</v>
      </c>
      <c r="O332" s="12">
        <f t="shared" si="302"/>
        <v>0</v>
      </c>
      <c r="P332" s="12">
        <f t="shared" si="303"/>
        <v>0</v>
      </c>
      <c r="Q332" s="12">
        <f t="shared" si="304"/>
        <v>0</v>
      </c>
      <c r="R332" s="12">
        <f t="shared" si="305"/>
        <v>0</v>
      </c>
      <c r="S332" s="12">
        <f t="shared" si="306"/>
        <v>0</v>
      </c>
      <c r="U332" t="str">
        <f t="shared" si="307"/>
        <v/>
      </c>
    </row>
    <row r="333" spans="1:21" x14ac:dyDescent="0.3">
      <c r="A333" s="39">
        <v>43732</v>
      </c>
      <c r="B333" s="10" t="s">
        <v>28</v>
      </c>
      <c r="C333">
        <f>'Index Pivots'!C333</f>
        <v>0</v>
      </c>
      <c r="D333">
        <f>'Index Pivots'!D333</f>
        <v>0</v>
      </c>
      <c r="E333">
        <f>'Index Pivots'!E333</f>
        <v>0</v>
      </c>
      <c r="F333">
        <f>'Index Pivots'!F333</f>
        <v>0</v>
      </c>
      <c r="G333">
        <f>'Index Pivots'!G333</f>
        <v>0</v>
      </c>
      <c r="H333">
        <f>'Index Pivots'!H333</f>
        <v>0</v>
      </c>
      <c r="I333">
        <f>'Index Pivots'!I333</f>
        <v>0</v>
      </c>
      <c r="J333">
        <f>'Index Pivots'!J333</f>
        <v>0</v>
      </c>
      <c r="K333">
        <f>'Index Pivots'!K333</f>
        <v>0</v>
      </c>
      <c r="L333">
        <f>'Index Pivots'!L333</f>
        <v>0</v>
      </c>
      <c r="M333" s="2">
        <f>'Index Pivots'!M333</f>
        <v>0</v>
      </c>
      <c r="N333" s="12">
        <f t="shared" si="301"/>
        <v>0</v>
      </c>
      <c r="O333" s="12">
        <f t="shared" si="302"/>
        <v>0</v>
      </c>
      <c r="P333" s="12">
        <f t="shared" si="303"/>
        <v>0</v>
      </c>
      <c r="Q333" s="12">
        <f t="shared" si="304"/>
        <v>0</v>
      </c>
      <c r="R333" s="12">
        <f t="shared" si="305"/>
        <v>0</v>
      </c>
      <c r="S333" s="12">
        <f t="shared" si="306"/>
        <v>0</v>
      </c>
      <c r="U333" t="str">
        <f t="shared" si="307"/>
        <v/>
      </c>
    </row>
    <row r="334" spans="1:21" x14ac:dyDescent="0.3">
      <c r="A334" s="39">
        <v>43733</v>
      </c>
      <c r="B334" s="10" t="s">
        <v>29</v>
      </c>
      <c r="C334">
        <f>'Index Pivots'!C334</f>
        <v>0</v>
      </c>
      <c r="D334">
        <f>'Index Pivots'!D334</f>
        <v>0</v>
      </c>
      <c r="E334">
        <f>'Index Pivots'!E334</f>
        <v>0</v>
      </c>
      <c r="F334">
        <f>'Index Pivots'!F334</f>
        <v>0</v>
      </c>
      <c r="G334">
        <f>'Index Pivots'!G334</f>
        <v>0</v>
      </c>
      <c r="H334">
        <f>'Index Pivots'!H334</f>
        <v>0</v>
      </c>
      <c r="I334">
        <f>'Index Pivots'!I334</f>
        <v>0</v>
      </c>
      <c r="J334">
        <f>'Index Pivots'!J334</f>
        <v>0</v>
      </c>
      <c r="K334">
        <f>'Index Pivots'!K334</f>
        <v>0</v>
      </c>
      <c r="L334">
        <f>'Index Pivots'!L334</f>
        <v>0</v>
      </c>
      <c r="M334" s="2">
        <f>'Index Pivots'!M334</f>
        <v>0</v>
      </c>
      <c r="N334" s="12">
        <f t="shared" si="301"/>
        <v>0</v>
      </c>
      <c r="O334" s="12">
        <f t="shared" si="302"/>
        <v>0</v>
      </c>
      <c r="P334" s="12">
        <f t="shared" si="303"/>
        <v>0</v>
      </c>
      <c r="Q334" s="12">
        <f t="shared" si="304"/>
        <v>0</v>
      </c>
      <c r="R334" s="12">
        <f t="shared" si="305"/>
        <v>0</v>
      </c>
      <c r="S334" s="12">
        <f t="shared" si="306"/>
        <v>0</v>
      </c>
      <c r="U334" t="str">
        <f t="shared" si="307"/>
        <v/>
      </c>
    </row>
    <row r="335" spans="1:21" x14ac:dyDescent="0.3">
      <c r="A335" s="39">
        <v>43734</v>
      </c>
      <c r="B335" s="10" t="s">
        <v>30</v>
      </c>
      <c r="C335">
        <f>'Index Pivots'!C335</f>
        <v>0</v>
      </c>
      <c r="D335">
        <f>'Index Pivots'!D335</f>
        <v>0</v>
      </c>
      <c r="E335">
        <f>'Index Pivots'!E335</f>
        <v>0</v>
      </c>
      <c r="F335">
        <f>'Index Pivots'!F335</f>
        <v>0</v>
      </c>
      <c r="G335">
        <f>'Index Pivots'!G335</f>
        <v>0</v>
      </c>
      <c r="H335">
        <f>'Index Pivots'!H335</f>
        <v>0</v>
      </c>
      <c r="I335">
        <f>'Index Pivots'!I335</f>
        <v>0</v>
      </c>
      <c r="J335">
        <f>'Index Pivots'!J335</f>
        <v>0</v>
      </c>
      <c r="K335">
        <f>'Index Pivots'!K335</f>
        <v>0</v>
      </c>
      <c r="L335">
        <f>'Index Pivots'!L335</f>
        <v>0</v>
      </c>
      <c r="M335" s="2">
        <f>'Index Pivots'!M335</f>
        <v>0</v>
      </c>
      <c r="N335" s="12">
        <f t="shared" si="301"/>
        <v>0</v>
      </c>
      <c r="O335" s="12">
        <f t="shared" si="302"/>
        <v>0</v>
      </c>
      <c r="P335" s="12">
        <f t="shared" si="303"/>
        <v>0</v>
      </c>
      <c r="Q335" s="12">
        <f t="shared" si="304"/>
        <v>0</v>
      </c>
      <c r="R335" s="12">
        <f t="shared" si="305"/>
        <v>0</v>
      </c>
      <c r="S335" s="12">
        <f t="shared" si="306"/>
        <v>0</v>
      </c>
      <c r="U335" t="str">
        <f t="shared" si="307"/>
        <v/>
      </c>
    </row>
    <row r="336" spans="1:21" x14ac:dyDescent="0.3">
      <c r="A336" s="39">
        <v>43735</v>
      </c>
      <c r="B336" s="10" t="s">
        <v>26</v>
      </c>
      <c r="C336">
        <f>'Index Pivots'!C336</f>
        <v>0</v>
      </c>
      <c r="D336">
        <f>'Index Pivots'!D336</f>
        <v>0</v>
      </c>
      <c r="E336">
        <f>'Index Pivots'!E336</f>
        <v>0</v>
      </c>
      <c r="F336">
        <f>'Index Pivots'!F336</f>
        <v>0</v>
      </c>
      <c r="G336">
        <f>'Index Pivots'!G336</f>
        <v>0</v>
      </c>
      <c r="H336">
        <f>'Index Pivots'!H336</f>
        <v>0</v>
      </c>
      <c r="I336">
        <f>'Index Pivots'!I336</f>
        <v>0</v>
      </c>
      <c r="J336">
        <f>'Index Pivots'!J336</f>
        <v>0</v>
      </c>
      <c r="K336">
        <f>'Index Pivots'!K336</f>
        <v>0</v>
      </c>
      <c r="L336">
        <f>'Index Pivots'!L336</f>
        <v>0</v>
      </c>
      <c r="M336" s="2">
        <f>'Index Pivots'!M336</f>
        <v>0</v>
      </c>
      <c r="N336" s="12">
        <f t="shared" si="301"/>
        <v>0</v>
      </c>
      <c r="O336" s="12">
        <f t="shared" si="302"/>
        <v>0</v>
      </c>
      <c r="P336" s="12">
        <f t="shared" si="303"/>
        <v>0</v>
      </c>
      <c r="Q336" s="12">
        <f t="shared" si="304"/>
        <v>0</v>
      </c>
      <c r="R336" s="12">
        <f t="shared" si="305"/>
        <v>0</v>
      </c>
      <c r="S336" s="12">
        <f t="shared" si="306"/>
        <v>0</v>
      </c>
      <c r="U336" t="str">
        <f t="shared" si="307"/>
        <v/>
      </c>
    </row>
    <row r="337" spans="1:21" x14ac:dyDescent="0.3">
      <c r="A337" s="39">
        <v>43738</v>
      </c>
      <c r="B337" s="10" t="s">
        <v>27</v>
      </c>
      <c r="C337">
        <f>'Index Pivots'!C337</f>
        <v>0</v>
      </c>
      <c r="D337">
        <f>'Index Pivots'!D337</f>
        <v>0</v>
      </c>
      <c r="E337">
        <f>'Index Pivots'!E337</f>
        <v>0</v>
      </c>
      <c r="F337">
        <f>'Index Pivots'!F337</f>
        <v>0</v>
      </c>
      <c r="G337">
        <f>'Index Pivots'!G337</f>
        <v>0</v>
      </c>
      <c r="H337">
        <f>'Index Pivots'!H337</f>
        <v>0</v>
      </c>
      <c r="I337">
        <f>'Index Pivots'!I337</f>
        <v>0</v>
      </c>
      <c r="J337">
        <f>'Index Pivots'!J337</f>
        <v>0</v>
      </c>
      <c r="K337">
        <f>'Index Pivots'!K337</f>
        <v>0</v>
      </c>
      <c r="L337">
        <f>'Index Pivots'!L337</f>
        <v>0</v>
      </c>
      <c r="M337" s="2">
        <f>'Index Pivots'!M337</f>
        <v>0</v>
      </c>
      <c r="N337" s="12">
        <f t="shared" si="301"/>
        <v>0</v>
      </c>
      <c r="O337" s="12">
        <f t="shared" si="302"/>
        <v>0</v>
      </c>
      <c r="P337" s="12">
        <f t="shared" si="303"/>
        <v>0</v>
      </c>
      <c r="Q337" s="12">
        <f t="shared" si="304"/>
        <v>0</v>
      </c>
      <c r="R337" s="12">
        <f t="shared" si="305"/>
        <v>0</v>
      </c>
      <c r="S337" s="12">
        <f t="shared" si="306"/>
        <v>0</v>
      </c>
      <c r="U337" t="str">
        <f t="shared" si="307"/>
        <v/>
      </c>
    </row>
    <row r="338" spans="1:21" x14ac:dyDescent="0.3">
      <c r="A338" s="39">
        <v>43739</v>
      </c>
      <c r="B338" s="10" t="s">
        <v>28</v>
      </c>
      <c r="C338">
        <f>'Index Pivots'!C338</f>
        <v>0</v>
      </c>
      <c r="D338">
        <f>'Index Pivots'!D338</f>
        <v>0</v>
      </c>
      <c r="E338">
        <f>'Index Pivots'!E338</f>
        <v>0</v>
      </c>
      <c r="F338">
        <f>'Index Pivots'!F338</f>
        <v>0</v>
      </c>
      <c r="G338">
        <f>'Index Pivots'!G338</f>
        <v>0</v>
      </c>
      <c r="H338">
        <f>'Index Pivots'!H338</f>
        <v>0</v>
      </c>
      <c r="I338">
        <f>'Index Pivots'!I338</f>
        <v>0</v>
      </c>
      <c r="J338">
        <f>'Index Pivots'!J338</f>
        <v>0</v>
      </c>
      <c r="K338">
        <f>'Index Pivots'!K338</f>
        <v>0</v>
      </c>
      <c r="L338">
        <f>'Index Pivots'!L338</f>
        <v>0</v>
      </c>
      <c r="M338" s="2">
        <f>'Index Pivots'!M338</f>
        <v>0</v>
      </c>
      <c r="N338" s="12">
        <f t="shared" si="301"/>
        <v>0</v>
      </c>
      <c r="O338" s="12">
        <f t="shared" si="302"/>
        <v>0</v>
      </c>
      <c r="P338" s="12">
        <f t="shared" si="303"/>
        <v>0</v>
      </c>
      <c r="Q338" s="12">
        <f t="shared" si="304"/>
        <v>0</v>
      </c>
      <c r="R338" s="12">
        <f t="shared" si="305"/>
        <v>0</v>
      </c>
      <c r="S338" s="12">
        <f t="shared" si="306"/>
        <v>0</v>
      </c>
      <c r="U338" t="str">
        <f t="shared" si="307"/>
        <v/>
      </c>
    </row>
    <row r="339" spans="1:21" x14ac:dyDescent="0.3">
      <c r="A339" s="39">
        <v>43741</v>
      </c>
      <c r="B339" s="10" t="s">
        <v>30</v>
      </c>
      <c r="C339">
        <f>'Index Pivots'!C339</f>
        <v>0</v>
      </c>
      <c r="D339">
        <f>'Index Pivots'!D339</f>
        <v>0</v>
      </c>
      <c r="E339">
        <f>'Index Pivots'!E339</f>
        <v>0</v>
      </c>
      <c r="F339">
        <f>'Index Pivots'!F339</f>
        <v>0</v>
      </c>
      <c r="G339">
        <f>'Index Pivots'!G339</f>
        <v>0</v>
      </c>
      <c r="H339">
        <f>'Index Pivots'!H339</f>
        <v>0</v>
      </c>
      <c r="I339">
        <f>'Index Pivots'!I339</f>
        <v>0</v>
      </c>
      <c r="J339">
        <f>'Index Pivots'!J339</f>
        <v>0</v>
      </c>
      <c r="K339">
        <f>'Index Pivots'!K339</f>
        <v>0</v>
      </c>
      <c r="L339">
        <f>'Index Pivots'!L339</f>
        <v>0</v>
      </c>
      <c r="M339" s="2">
        <f>'Index Pivots'!M339</f>
        <v>0</v>
      </c>
      <c r="N339" s="12">
        <f t="shared" si="301"/>
        <v>0</v>
      </c>
      <c r="O339" s="12">
        <f t="shared" si="302"/>
        <v>0</v>
      </c>
      <c r="P339" s="12">
        <f t="shared" si="303"/>
        <v>0</v>
      </c>
      <c r="Q339" s="12">
        <f t="shared" si="304"/>
        <v>0</v>
      </c>
      <c r="R339" s="12">
        <f t="shared" si="305"/>
        <v>0</v>
      </c>
      <c r="S339" s="12">
        <f t="shared" si="306"/>
        <v>0</v>
      </c>
      <c r="U339" t="str">
        <f t="shared" si="307"/>
        <v/>
      </c>
    </row>
    <row r="340" spans="1:21" x14ac:dyDescent="0.3">
      <c r="A340" s="39">
        <v>43742</v>
      </c>
      <c r="B340" s="10" t="s">
        <v>26</v>
      </c>
      <c r="C340">
        <f>'Index Pivots'!C340</f>
        <v>0</v>
      </c>
      <c r="D340">
        <f>'Index Pivots'!D340</f>
        <v>0</v>
      </c>
      <c r="E340">
        <f>'Index Pivots'!E340</f>
        <v>0</v>
      </c>
      <c r="F340">
        <f>'Index Pivots'!F340</f>
        <v>0</v>
      </c>
      <c r="G340">
        <f>'Index Pivots'!G340</f>
        <v>0</v>
      </c>
      <c r="H340">
        <f>'Index Pivots'!H340</f>
        <v>0</v>
      </c>
      <c r="I340">
        <f>'Index Pivots'!I340</f>
        <v>0</v>
      </c>
      <c r="J340">
        <f>'Index Pivots'!J340</f>
        <v>0</v>
      </c>
      <c r="K340">
        <f>'Index Pivots'!K340</f>
        <v>0</v>
      </c>
      <c r="L340">
        <f>'Index Pivots'!L340</f>
        <v>0</v>
      </c>
      <c r="M340" s="2">
        <f>'Index Pivots'!M340</f>
        <v>0</v>
      </c>
      <c r="N340" s="12">
        <f t="shared" si="301"/>
        <v>0</v>
      </c>
      <c r="O340" s="12">
        <f t="shared" si="302"/>
        <v>0</v>
      </c>
      <c r="P340" s="12">
        <f t="shared" si="303"/>
        <v>0</v>
      </c>
      <c r="Q340" s="12">
        <f t="shared" si="304"/>
        <v>0</v>
      </c>
      <c r="R340" s="12">
        <f t="shared" si="305"/>
        <v>0</v>
      </c>
      <c r="S340" s="12">
        <f t="shared" si="306"/>
        <v>0</v>
      </c>
      <c r="U340" t="str">
        <f t="shared" si="307"/>
        <v/>
      </c>
    </row>
    <row r="341" spans="1:21" x14ac:dyDescent="0.3">
      <c r="A341" s="39">
        <v>43745</v>
      </c>
      <c r="B341" s="10" t="s">
        <v>27</v>
      </c>
      <c r="C341">
        <f>'Index Pivots'!C341</f>
        <v>0</v>
      </c>
      <c r="D341">
        <f>'Index Pivots'!D341</f>
        <v>0</v>
      </c>
      <c r="E341">
        <f>'Index Pivots'!E341</f>
        <v>0</v>
      </c>
      <c r="F341">
        <f>'Index Pivots'!F341</f>
        <v>0</v>
      </c>
      <c r="G341">
        <f>'Index Pivots'!G341</f>
        <v>0</v>
      </c>
      <c r="H341">
        <f>'Index Pivots'!H341</f>
        <v>0</v>
      </c>
      <c r="I341">
        <f>'Index Pivots'!I341</f>
        <v>0</v>
      </c>
      <c r="J341">
        <f>'Index Pivots'!J341</f>
        <v>0</v>
      </c>
      <c r="K341">
        <f>'Index Pivots'!K341</f>
        <v>0</v>
      </c>
      <c r="L341">
        <f>'Index Pivots'!L341</f>
        <v>0</v>
      </c>
      <c r="M341" s="2">
        <f>'Index Pivots'!M341</f>
        <v>0</v>
      </c>
      <c r="N341" s="12">
        <f t="shared" si="301"/>
        <v>0</v>
      </c>
      <c r="O341" s="12">
        <f t="shared" si="302"/>
        <v>0</v>
      </c>
      <c r="P341" s="12">
        <f t="shared" si="303"/>
        <v>0</v>
      </c>
      <c r="Q341" s="12">
        <f t="shared" si="304"/>
        <v>0</v>
      </c>
      <c r="R341" s="12">
        <f t="shared" si="305"/>
        <v>0</v>
      </c>
      <c r="S341" s="12">
        <f t="shared" si="306"/>
        <v>0</v>
      </c>
      <c r="U341" t="str">
        <f t="shared" si="307"/>
        <v/>
      </c>
    </row>
    <row r="342" spans="1:21" x14ac:dyDescent="0.3">
      <c r="A342" s="39">
        <v>43747</v>
      </c>
      <c r="B342" s="10" t="s">
        <v>29</v>
      </c>
      <c r="C342">
        <f>'Index Pivots'!C342</f>
        <v>0</v>
      </c>
      <c r="D342">
        <f>'Index Pivots'!D342</f>
        <v>0</v>
      </c>
      <c r="E342">
        <f>'Index Pivots'!E342</f>
        <v>0</v>
      </c>
      <c r="F342">
        <f>'Index Pivots'!F342</f>
        <v>0</v>
      </c>
      <c r="G342">
        <f>'Index Pivots'!G342</f>
        <v>0</v>
      </c>
      <c r="H342">
        <f>'Index Pivots'!H342</f>
        <v>0</v>
      </c>
      <c r="I342">
        <f>'Index Pivots'!I342</f>
        <v>0</v>
      </c>
      <c r="J342">
        <f>'Index Pivots'!J342</f>
        <v>0</v>
      </c>
      <c r="K342">
        <f>'Index Pivots'!K342</f>
        <v>0</v>
      </c>
      <c r="L342">
        <f>'Index Pivots'!L342</f>
        <v>0</v>
      </c>
      <c r="M342" s="2">
        <f>'Index Pivots'!M342</f>
        <v>0</v>
      </c>
      <c r="N342" s="12">
        <f t="shared" si="301"/>
        <v>0</v>
      </c>
      <c r="O342" s="12">
        <f t="shared" si="302"/>
        <v>0</v>
      </c>
      <c r="P342" s="12">
        <f t="shared" si="303"/>
        <v>0</v>
      </c>
      <c r="Q342" s="12">
        <f t="shared" si="304"/>
        <v>0</v>
      </c>
      <c r="R342" s="12">
        <f t="shared" si="305"/>
        <v>0</v>
      </c>
      <c r="S342" s="12">
        <f t="shared" si="306"/>
        <v>0</v>
      </c>
      <c r="U342" t="str">
        <f t="shared" si="307"/>
        <v/>
      </c>
    </row>
    <row r="343" spans="1:21" x14ac:dyDescent="0.3">
      <c r="A343" s="39">
        <v>43748</v>
      </c>
      <c r="B343" s="10" t="s">
        <v>30</v>
      </c>
      <c r="C343">
        <f>'Index Pivots'!C343</f>
        <v>0</v>
      </c>
      <c r="D343">
        <f>'Index Pivots'!D343</f>
        <v>0</v>
      </c>
      <c r="E343">
        <f>'Index Pivots'!E343</f>
        <v>0</v>
      </c>
      <c r="F343">
        <f>'Index Pivots'!F343</f>
        <v>0</v>
      </c>
      <c r="G343">
        <f>'Index Pivots'!G343</f>
        <v>0</v>
      </c>
      <c r="H343">
        <f>'Index Pivots'!H343</f>
        <v>0</v>
      </c>
      <c r="I343">
        <f>'Index Pivots'!I343</f>
        <v>0</v>
      </c>
      <c r="J343">
        <f>'Index Pivots'!J343</f>
        <v>0</v>
      </c>
      <c r="K343">
        <f>'Index Pivots'!K343</f>
        <v>0</v>
      </c>
      <c r="L343">
        <f>'Index Pivots'!L343</f>
        <v>0</v>
      </c>
      <c r="M343" s="2">
        <f>'Index Pivots'!M343</f>
        <v>0</v>
      </c>
      <c r="N343" s="12">
        <f t="shared" si="301"/>
        <v>0</v>
      </c>
      <c r="O343" s="12">
        <f t="shared" si="302"/>
        <v>0</v>
      </c>
      <c r="P343" s="12">
        <f t="shared" si="303"/>
        <v>0</v>
      </c>
      <c r="Q343" s="12">
        <f t="shared" si="304"/>
        <v>0</v>
      </c>
      <c r="R343" s="12">
        <f t="shared" si="305"/>
        <v>0</v>
      </c>
      <c r="S343" s="12">
        <f t="shared" si="306"/>
        <v>0</v>
      </c>
      <c r="U343" t="str">
        <f t="shared" si="307"/>
        <v/>
      </c>
    </row>
    <row r="344" spans="1:21" x14ac:dyDescent="0.3">
      <c r="A344" s="39">
        <v>43749</v>
      </c>
      <c r="B344" s="10" t="s">
        <v>26</v>
      </c>
      <c r="C344">
        <f>'Index Pivots'!C344</f>
        <v>0</v>
      </c>
      <c r="D344">
        <f>'Index Pivots'!D344</f>
        <v>0</v>
      </c>
      <c r="E344">
        <f>'Index Pivots'!E344</f>
        <v>0</v>
      </c>
      <c r="F344">
        <f>'Index Pivots'!F344</f>
        <v>0</v>
      </c>
      <c r="G344">
        <f>'Index Pivots'!G344</f>
        <v>0</v>
      </c>
      <c r="H344">
        <f>'Index Pivots'!H344</f>
        <v>0</v>
      </c>
      <c r="I344">
        <f>'Index Pivots'!I344</f>
        <v>0</v>
      </c>
      <c r="J344">
        <f>'Index Pivots'!J344</f>
        <v>0</v>
      </c>
      <c r="K344">
        <f>'Index Pivots'!K344</f>
        <v>0</v>
      </c>
      <c r="L344">
        <f>'Index Pivots'!L344</f>
        <v>0</v>
      </c>
      <c r="M344" s="2">
        <f>'Index Pivots'!M344</f>
        <v>0</v>
      </c>
      <c r="N344" s="12">
        <f t="shared" si="301"/>
        <v>0</v>
      </c>
      <c r="O344" s="12">
        <f t="shared" si="302"/>
        <v>0</v>
      </c>
      <c r="P344" s="12">
        <f t="shared" si="303"/>
        <v>0</v>
      </c>
      <c r="Q344" s="12">
        <f t="shared" si="304"/>
        <v>0</v>
      </c>
      <c r="R344" s="12">
        <f t="shared" si="305"/>
        <v>0</v>
      </c>
      <c r="S344" s="12">
        <f t="shared" si="306"/>
        <v>0</v>
      </c>
      <c r="U344" t="str">
        <f t="shared" si="307"/>
        <v/>
      </c>
    </row>
    <row r="345" spans="1:21" x14ac:dyDescent="0.3">
      <c r="A345" s="39">
        <v>43752</v>
      </c>
      <c r="B345" s="10" t="s">
        <v>27</v>
      </c>
      <c r="C345">
        <f>'Index Pivots'!C345</f>
        <v>0</v>
      </c>
      <c r="D345">
        <f>'Index Pivots'!D345</f>
        <v>0</v>
      </c>
      <c r="E345">
        <f>'Index Pivots'!E345</f>
        <v>0</v>
      </c>
      <c r="F345">
        <f>'Index Pivots'!F345</f>
        <v>0</v>
      </c>
      <c r="G345">
        <f>'Index Pivots'!G345</f>
        <v>0</v>
      </c>
      <c r="H345">
        <f>'Index Pivots'!H345</f>
        <v>0</v>
      </c>
      <c r="I345">
        <f>'Index Pivots'!I345</f>
        <v>0</v>
      </c>
      <c r="J345">
        <f>'Index Pivots'!J345</f>
        <v>0</v>
      </c>
      <c r="K345">
        <f>'Index Pivots'!K345</f>
        <v>0</v>
      </c>
      <c r="L345">
        <f>'Index Pivots'!L345</f>
        <v>0</v>
      </c>
      <c r="M345" s="2">
        <f>'Index Pivots'!M345</f>
        <v>0</v>
      </c>
      <c r="N345" s="12">
        <f t="shared" si="301"/>
        <v>0</v>
      </c>
      <c r="O345" s="12">
        <f t="shared" si="302"/>
        <v>0</v>
      </c>
      <c r="P345" s="12">
        <f t="shared" si="303"/>
        <v>0</v>
      </c>
      <c r="Q345" s="12">
        <f t="shared" si="304"/>
        <v>0</v>
      </c>
      <c r="R345" s="12">
        <f t="shared" si="305"/>
        <v>0</v>
      </c>
      <c r="S345" s="12">
        <f t="shared" si="306"/>
        <v>0</v>
      </c>
      <c r="U345" t="str">
        <f t="shared" si="307"/>
        <v/>
      </c>
    </row>
    <row r="346" spans="1:21" x14ac:dyDescent="0.3">
      <c r="A346" s="39">
        <v>43753</v>
      </c>
      <c r="B346" s="10" t="s">
        <v>28</v>
      </c>
      <c r="C346">
        <f>'Index Pivots'!C346</f>
        <v>0</v>
      </c>
      <c r="D346">
        <f>'Index Pivots'!D346</f>
        <v>0</v>
      </c>
      <c r="E346">
        <f>'Index Pivots'!E346</f>
        <v>0</v>
      </c>
      <c r="F346">
        <f>'Index Pivots'!F346</f>
        <v>0</v>
      </c>
      <c r="G346">
        <f>'Index Pivots'!G346</f>
        <v>0</v>
      </c>
      <c r="H346">
        <f>'Index Pivots'!H346</f>
        <v>0</v>
      </c>
      <c r="I346">
        <f>'Index Pivots'!I346</f>
        <v>0</v>
      </c>
      <c r="J346">
        <f>'Index Pivots'!J346</f>
        <v>0</v>
      </c>
      <c r="K346">
        <f>'Index Pivots'!K346</f>
        <v>0</v>
      </c>
      <c r="L346">
        <f>'Index Pivots'!L346</f>
        <v>0</v>
      </c>
      <c r="M346" s="2">
        <f>'Index Pivots'!M346</f>
        <v>0</v>
      </c>
      <c r="N346" s="12">
        <f t="shared" si="301"/>
        <v>0</v>
      </c>
      <c r="O346" s="12">
        <f t="shared" si="302"/>
        <v>0</v>
      </c>
      <c r="P346" s="12">
        <f t="shared" si="303"/>
        <v>0</v>
      </c>
      <c r="Q346" s="12">
        <f t="shared" si="304"/>
        <v>0</v>
      </c>
      <c r="R346" s="12">
        <f t="shared" si="305"/>
        <v>0</v>
      </c>
      <c r="S346" s="12">
        <f t="shared" si="306"/>
        <v>0</v>
      </c>
      <c r="U346" t="str">
        <f t="shared" si="307"/>
        <v/>
      </c>
    </row>
    <row r="347" spans="1:21" x14ac:dyDescent="0.3">
      <c r="A347" s="39">
        <v>43754</v>
      </c>
      <c r="B347" s="10" t="s">
        <v>29</v>
      </c>
      <c r="C347">
        <f>'Index Pivots'!C347</f>
        <v>0</v>
      </c>
      <c r="D347">
        <f>'Index Pivots'!D347</f>
        <v>0</v>
      </c>
      <c r="E347">
        <f>'Index Pivots'!E347</f>
        <v>0</v>
      </c>
      <c r="F347">
        <f>'Index Pivots'!F347</f>
        <v>0</v>
      </c>
      <c r="G347">
        <f>'Index Pivots'!G347</f>
        <v>0</v>
      </c>
      <c r="H347">
        <f>'Index Pivots'!H347</f>
        <v>0</v>
      </c>
      <c r="I347">
        <f>'Index Pivots'!I347</f>
        <v>0</v>
      </c>
      <c r="J347">
        <f>'Index Pivots'!J347</f>
        <v>0</v>
      </c>
      <c r="K347">
        <f>'Index Pivots'!K347</f>
        <v>0</v>
      </c>
      <c r="L347">
        <f>'Index Pivots'!L347</f>
        <v>0</v>
      </c>
      <c r="M347" s="2">
        <f>'Index Pivots'!M347</f>
        <v>0</v>
      </c>
      <c r="N347" s="12">
        <f t="shared" si="301"/>
        <v>0</v>
      </c>
      <c r="O347" s="12">
        <f t="shared" si="302"/>
        <v>0</v>
      </c>
      <c r="P347" s="12">
        <f t="shared" si="303"/>
        <v>0</v>
      </c>
      <c r="Q347" s="12">
        <f t="shared" si="304"/>
        <v>0</v>
      </c>
      <c r="R347" s="12">
        <f t="shared" si="305"/>
        <v>0</v>
      </c>
      <c r="S347" s="12">
        <f t="shared" si="306"/>
        <v>0</v>
      </c>
      <c r="U347" t="str">
        <f t="shared" si="307"/>
        <v/>
      </c>
    </row>
    <row r="348" spans="1:21" x14ac:dyDescent="0.3">
      <c r="A348" s="39">
        <v>43755</v>
      </c>
      <c r="B348" s="10" t="s">
        <v>30</v>
      </c>
      <c r="C348">
        <f>'Index Pivots'!C348</f>
        <v>0</v>
      </c>
      <c r="D348">
        <f>'Index Pivots'!D348</f>
        <v>0</v>
      </c>
      <c r="E348">
        <f>'Index Pivots'!E348</f>
        <v>0</v>
      </c>
      <c r="F348">
        <f>'Index Pivots'!F348</f>
        <v>0</v>
      </c>
      <c r="G348">
        <f>'Index Pivots'!G348</f>
        <v>0</v>
      </c>
      <c r="H348">
        <f>'Index Pivots'!H348</f>
        <v>0</v>
      </c>
      <c r="I348">
        <f>'Index Pivots'!I348</f>
        <v>0</v>
      </c>
      <c r="J348">
        <f>'Index Pivots'!J348</f>
        <v>0</v>
      </c>
      <c r="K348">
        <f>'Index Pivots'!K348</f>
        <v>0</v>
      </c>
      <c r="L348">
        <f>'Index Pivots'!L348</f>
        <v>0</v>
      </c>
      <c r="M348" s="2">
        <f>'Index Pivots'!M348</f>
        <v>0</v>
      </c>
      <c r="N348" s="12">
        <f t="shared" si="301"/>
        <v>0</v>
      </c>
      <c r="O348" s="12">
        <f t="shared" si="302"/>
        <v>0</v>
      </c>
      <c r="P348" s="12">
        <f t="shared" si="303"/>
        <v>0</v>
      </c>
      <c r="Q348" s="12">
        <f t="shared" si="304"/>
        <v>0</v>
      </c>
      <c r="R348" s="12">
        <f t="shared" si="305"/>
        <v>0</v>
      </c>
      <c r="S348" s="12">
        <f t="shared" si="306"/>
        <v>0</v>
      </c>
      <c r="U348" t="str">
        <f t="shared" si="307"/>
        <v/>
      </c>
    </row>
    <row r="349" spans="1:21" x14ac:dyDescent="0.3">
      <c r="A349" s="39">
        <v>43756</v>
      </c>
      <c r="B349" s="10" t="s">
        <v>26</v>
      </c>
      <c r="C349">
        <f>'Index Pivots'!C349</f>
        <v>0</v>
      </c>
      <c r="D349">
        <f>'Index Pivots'!D349</f>
        <v>0</v>
      </c>
      <c r="E349">
        <f>'Index Pivots'!E349</f>
        <v>0</v>
      </c>
      <c r="F349">
        <f>'Index Pivots'!F349</f>
        <v>0</v>
      </c>
      <c r="G349">
        <f>'Index Pivots'!G349</f>
        <v>0</v>
      </c>
      <c r="H349">
        <f>'Index Pivots'!H349</f>
        <v>0</v>
      </c>
      <c r="I349">
        <f>'Index Pivots'!I349</f>
        <v>0</v>
      </c>
      <c r="J349">
        <f>'Index Pivots'!J349</f>
        <v>0</v>
      </c>
      <c r="K349">
        <f>'Index Pivots'!K349</f>
        <v>0</v>
      </c>
      <c r="L349">
        <f>'Index Pivots'!L349</f>
        <v>0</v>
      </c>
      <c r="M349" s="2">
        <f>'Index Pivots'!M349</f>
        <v>0</v>
      </c>
      <c r="N349" s="12">
        <f t="shared" si="301"/>
        <v>0</v>
      </c>
      <c r="O349" s="12">
        <f t="shared" si="302"/>
        <v>0</v>
      </c>
      <c r="P349" s="12">
        <f t="shared" si="303"/>
        <v>0</v>
      </c>
      <c r="Q349" s="12">
        <f t="shared" si="304"/>
        <v>0</v>
      </c>
      <c r="R349" s="12">
        <f t="shared" si="305"/>
        <v>0</v>
      </c>
      <c r="S349" s="12">
        <f t="shared" si="306"/>
        <v>0</v>
      </c>
      <c r="U349" t="str">
        <f t="shared" si="307"/>
        <v/>
      </c>
    </row>
    <row r="350" spans="1:21" x14ac:dyDescent="0.3">
      <c r="A350" s="39">
        <v>43759</v>
      </c>
      <c r="B350" s="10" t="s">
        <v>27</v>
      </c>
      <c r="C350">
        <f>'Index Pivots'!C350</f>
        <v>0</v>
      </c>
      <c r="D350">
        <f>'Index Pivots'!D350</f>
        <v>0</v>
      </c>
      <c r="E350">
        <f>'Index Pivots'!E350</f>
        <v>0</v>
      </c>
      <c r="F350">
        <f>'Index Pivots'!F350</f>
        <v>0</v>
      </c>
      <c r="G350">
        <f>'Index Pivots'!G350</f>
        <v>0</v>
      </c>
      <c r="H350">
        <f>'Index Pivots'!H350</f>
        <v>0</v>
      </c>
      <c r="I350">
        <f>'Index Pivots'!I350</f>
        <v>0</v>
      </c>
      <c r="J350">
        <f>'Index Pivots'!J350</f>
        <v>0</v>
      </c>
      <c r="K350">
        <f>'Index Pivots'!K350</f>
        <v>0</v>
      </c>
      <c r="L350">
        <f>'Index Pivots'!L350</f>
        <v>0</v>
      </c>
      <c r="M350" s="2">
        <f>'Index Pivots'!M350</f>
        <v>0</v>
      </c>
      <c r="N350" s="12">
        <f t="shared" si="301"/>
        <v>0</v>
      </c>
      <c r="O350" s="12">
        <f t="shared" si="302"/>
        <v>0</v>
      </c>
      <c r="P350" s="12">
        <f t="shared" si="303"/>
        <v>0</v>
      </c>
      <c r="Q350" s="12">
        <f t="shared" si="304"/>
        <v>0</v>
      </c>
      <c r="R350" s="12">
        <f t="shared" si="305"/>
        <v>0</v>
      </c>
      <c r="S350" s="12">
        <f t="shared" si="306"/>
        <v>0</v>
      </c>
      <c r="U350" t="str">
        <f t="shared" si="307"/>
        <v/>
      </c>
    </row>
    <row r="351" spans="1:21" x14ac:dyDescent="0.3">
      <c r="A351" s="39">
        <v>43760</v>
      </c>
      <c r="B351" s="10" t="s">
        <v>28</v>
      </c>
      <c r="C351">
        <f>'Index Pivots'!C351</f>
        <v>0</v>
      </c>
      <c r="D351">
        <f>'Index Pivots'!D351</f>
        <v>0</v>
      </c>
      <c r="E351">
        <f>'Index Pivots'!E351</f>
        <v>0</v>
      </c>
      <c r="F351">
        <f>'Index Pivots'!F351</f>
        <v>0</v>
      </c>
      <c r="G351">
        <f>'Index Pivots'!G351</f>
        <v>0</v>
      </c>
      <c r="H351">
        <f>'Index Pivots'!H351</f>
        <v>0</v>
      </c>
      <c r="I351">
        <f>'Index Pivots'!I351</f>
        <v>0</v>
      </c>
      <c r="J351">
        <f>'Index Pivots'!J351</f>
        <v>0</v>
      </c>
      <c r="K351">
        <f>'Index Pivots'!K351</f>
        <v>0</v>
      </c>
      <c r="L351">
        <f>'Index Pivots'!L351</f>
        <v>0</v>
      </c>
      <c r="M351" s="2">
        <f>'Index Pivots'!M351</f>
        <v>0</v>
      </c>
      <c r="N351" s="12">
        <f t="shared" si="301"/>
        <v>0</v>
      </c>
      <c r="O351" s="12">
        <f t="shared" si="302"/>
        <v>0</v>
      </c>
      <c r="P351" s="12">
        <f t="shared" si="303"/>
        <v>0</v>
      </c>
      <c r="Q351" s="12">
        <f t="shared" si="304"/>
        <v>0</v>
      </c>
      <c r="R351" s="12">
        <f t="shared" si="305"/>
        <v>0</v>
      </c>
      <c r="S351" s="12">
        <f t="shared" si="306"/>
        <v>0</v>
      </c>
      <c r="U351" t="str">
        <f t="shared" si="307"/>
        <v/>
      </c>
    </row>
    <row r="352" spans="1:21" x14ac:dyDescent="0.3">
      <c r="A352" s="39">
        <v>43761</v>
      </c>
      <c r="B352" s="10" t="s">
        <v>29</v>
      </c>
      <c r="C352">
        <f>'Index Pivots'!C352</f>
        <v>0</v>
      </c>
      <c r="D352">
        <f>'Index Pivots'!D352</f>
        <v>0</v>
      </c>
      <c r="E352">
        <f>'Index Pivots'!E352</f>
        <v>0</v>
      </c>
      <c r="F352">
        <f>'Index Pivots'!F352</f>
        <v>0</v>
      </c>
      <c r="G352">
        <f>'Index Pivots'!G352</f>
        <v>0</v>
      </c>
      <c r="H352">
        <f>'Index Pivots'!H352</f>
        <v>0</v>
      </c>
      <c r="I352">
        <f>'Index Pivots'!I352</f>
        <v>0</v>
      </c>
      <c r="J352">
        <f>'Index Pivots'!J352</f>
        <v>0</v>
      </c>
      <c r="K352">
        <f>'Index Pivots'!K352</f>
        <v>0</v>
      </c>
      <c r="L352">
        <f>'Index Pivots'!L352</f>
        <v>0</v>
      </c>
      <c r="M352" s="2">
        <f>'Index Pivots'!M352</f>
        <v>0</v>
      </c>
      <c r="N352" s="12">
        <f t="shared" si="301"/>
        <v>0</v>
      </c>
      <c r="O352" s="12">
        <f t="shared" si="302"/>
        <v>0</v>
      </c>
      <c r="P352" s="12">
        <f t="shared" si="303"/>
        <v>0</v>
      </c>
      <c r="Q352" s="12">
        <f t="shared" si="304"/>
        <v>0</v>
      </c>
      <c r="R352" s="12">
        <f t="shared" si="305"/>
        <v>0</v>
      </c>
      <c r="S352" s="12">
        <f t="shared" si="306"/>
        <v>0</v>
      </c>
      <c r="U352" t="str">
        <f t="shared" si="307"/>
        <v/>
      </c>
    </row>
    <row r="353" spans="1:21" x14ac:dyDescent="0.3">
      <c r="A353" s="39">
        <v>43762</v>
      </c>
      <c r="B353" s="10" t="s">
        <v>30</v>
      </c>
      <c r="C353">
        <f>'Index Pivots'!C353</f>
        <v>0</v>
      </c>
      <c r="D353">
        <f>'Index Pivots'!D353</f>
        <v>0</v>
      </c>
      <c r="E353">
        <f>'Index Pivots'!E353</f>
        <v>0</v>
      </c>
      <c r="F353">
        <f>'Index Pivots'!F353</f>
        <v>0</v>
      </c>
      <c r="G353">
        <f>'Index Pivots'!G353</f>
        <v>0</v>
      </c>
      <c r="H353">
        <f>'Index Pivots'!H353</f>
        <v>0</v>
      </c>
      <c r="I353">
        <f>'Index Pivots'!I353</f>
        <v>0</v>
      </c>
      <c r="J353">
        <f>'Index Pivots'!J353</f>
        <v>0</v>
      </c>
      <c r="K353">
        <f>'Index Pivots'!K353</f>
        <v>0</v>
      </c>
      <c r="L353">
        <f>'Index Pivots'!L353</f>
        <v>0</v>
      </c>
      <c r="M353" s="2">
        <f>'Index Pivots'!M353</f>
        <v>0</v>
      </c>
      <c r="N353" s="12">
        <f t="shared" si="301"/>
        <v>0</v>
      </c>
      <c r="O353" s="12">
        <f t="shared" si="302"/>
        <v>0</v>
      </c>
      <c r="P353" s="12">
        <f t="shared" si="303"/>
        <v>0</v>
      </c>
      <c r="Q353" s="12">
        <f t="shared" si="304"/>
        <v>0</v>
      </c>
      <c r="R353" s="12">
        <f t="shared" si="305"/>
        <v>0</v>
      </c>
      <c r="S353" s="12">
        <f t="shared" si="306"/>
        <v>0</v>
      </c>
      <c r="U353" t="str">
        <f t="shared" si="307"/>
        <v/>
      </c>
    </row>
    <row r="354" spans="1:21" x14ac:dyDescent="0.3">
      <c r="A354" s="39">
        <v>43763</v>
      </c>
      <c r="B354" s="10" t="s">
        <v>26</v>
      </c>
      <c r="C354">
        <f>'Index Pivots'!C354</f>
        <v>0</v>
      </c>
      <c r="D354">
        <f>'Index Pivots'!D354</f>
        <v>0</v>
      </c>
      <c r="E354">
        <f>'Index Pivots'!E354</f>
        <v>0</v>
      </c>
      <c r="F354">
        <f>'Index Pivots'!F354</f>
        <v>0</v>
      </c>
      <c r="G354">
        <f>'Index Pivots'!G354</f>
        <v>0</v>
      </c>
      <c r="H354">
        <f>'Index Pivots'!H354</f>
        <v>0</v>
      </c>
      <c r="I354">
        <f>'Index Pivots'!I354</f>
        <v>0</v>
      </c>
      <c r="J354">
        <f>'Index Pivots'!J354</f>
        <v>0</v>
      </c>
      <c r="K354">
        <f>'Index Pivots'!K354</f>
        <v>0</v>
      </c>
      <c r="L354">
        <f>'Index Pivots'!L354</f>
        <v>0</v>
      </c>
      <c r="M354" s="2">
        <f>'Index Pivots'!M354</f>
        <v>0</v>
      </c>
      <c r="N354" s="12">
        <f t="shared" si="301"/>
        <v>0</v>
      </c>
      <c r="O354" s="12">
        <f t="shared" si="302"/>
        <v>0</v>
      </c>
      <c r="P354" s="12">
        <f t="shared" si="303"/>
        <v>0</v>
      </c>
      <c r="Q354" s="12">
        <f t="shared" si="304"/>
        <v>0</v>
      </c>
      <c r="R354" s="12">
        <f t="shared" si="305"/>
        <v>0</v>
      </c>
      <c r="S354" s="12">
        <f t="shared" si="306"/>
        <v>0</v>
      </c>
      <c r="U354" t="str">
        <f t="shared" si="307"/>
        <v/>
      </c>
    </row>
    <row r="355" spans="1:21" x14ac:dyDescent="0.3">
      <c r="A355" s="39">
        <v>43766</v>
      </c>
      <c r="B355" s="10" t="s">
        <v>27</v>
      </c>
      <c r="C355">
        <f>'Index Pivots'!C355</f>
        <v>0</v>
      </c>
      <c r="D355">
        <f>'Index Pivots'!D355</f>
        <v>0</v>
      </c>
      <c r="E355">
        <f>'Index Pivots'!E355</f>
        <v>0</v>
      </c>
      <c r="F355">
        <f>'Index Pivots'!F355</f>
        <v>0</v>
      </c>
      <c r="G355">
        <f>'Index Pivots'!G355</f>
        <v>0</v>
      </c>
      <c r="H355">
        <f>'Index Pivots'!H355</f>
        <v>0</v>
      </c>
      <c r="I355">
        <f>'Index Pivots'!I355</f>
        <v>0</v>
      </c>
      <c r="J355">
        <f>'Index Pivots'!J355</f>
        <v>0</v>
      </c>
      <c r="K355">
        <f>'Index Pivots'!K355</f>
        <v>0</v>
      </c>
      <c r="L355">
        <f>'Index Pivots'!L355</f>
        <v>0</v>
      </c>
      <c r="M355" s="2">
        <f>'Index Pivots'!M355</f>
        <v>0</v>
      </c>
      <c r="N355" s="12">
        <f t="shared" si="301"/>
        <v>0</v>
      </c>
      <c r="O355" s="12">
        <f t="shared" si="302"/>
        <v>0</v>
      </c>
      <c r="P355" s="12">
        <f t="shared" si="303"/>
        <v>0</v>
      </c>
      <c r="Q355" s="12">
        <f t="shared" si="304"/>
        <v>0</v>
      </c>
      <c r="R355" s="12">
        <f t="shared" si="305"/>
        <v>0</v>
      </c>
      <c r="S355" s="12">
        <f t="shared" si="306"/>
        <v>0</v>
      </c>
      <c r="U355" t="str">
        <f t="shared" si="307"/>
        <v/>
      </c>
    </row>
    <row r="356" spans="1:21" x14ac:dyDescent="0.3">
      <c r="A356" s="39">
        <v>43767</v>
      </c>
      <c r="B356" s="10" t="s">
        <v>28</v>
      </c>
      <c r="C356">
        <f>'Index Pivots'!C356</f>
        <v>0</v>
      </c>
      <c r="D356">
        <f>'Index Pivots'!D356</f>
        <v>0</v>
      </c>
      <c r="E356">
        <f>'Index Pivots'!E356</f>
        <v>0</v>
      </c>
      <c r="F356">
        <f>'Index Pivots'!F356</f>
        <v>0</v>
      </c>
      <c r="G356">
        <f>'Index Pivots'!G356</f>
        <v>0</v>
      </c>
      <c r="H356">
        <f>'Index Pivots'!H356</f>
        <v>0</v>
      </c>
      <c r="I356">
        <f>'Index Pivots'!I356</f>
        <v>0</v>
      </c>
      <c r="J356">
        <f>'Index Pivots'!J356</f>
        <v>0</v>
      </c>
      <c r="K356">
        <f>'Index Pivots'!K356</f>
        <v>0</v>
      </c>
      <c r="L356">
        <f>'Index Pivots'!L356</f>
        <v>0</v>
      </c>
      <c r="M356" s="2">
        <f>'Index Pivots'!M356</f>
        <v>0</v>
      </c>
      <c r="N356" s="12">
        <f t="shared" si="301"/>
        <v>0</v>
      </c>
      <c r="O356" s="12">
        <f t="shared" si="302"/>
        <v>0</v>
      </c>
      <c r="P356" s="12">
        <f t="shared" si="303"/>
        <v>0</v>
      </c>
      <c r="Q356" s="12">
        <f t="shared" si="304"/>
        <v>0</v>
      </c>
      <c r="R356" s="12">
        <f t="shared" si="305"/>
        <v>0</v>
      </c>
      <c r="S356" s="12">
        <f t="shared" si="306"/>
        <v>0</v>
      </c>
      <c r="U356" t="str">
        <f t="shared" si="307"/>
        <v/>
      </c>
    </row>
    <row r="357" spans="1:21" x14ac:dyDescent="0.3">
      <c r="A357" s="39">
        <v>43768</v>
      </c>
      <c r="B357" s="10" t="s">
        <v>29</v>
      </c>
      <c r="C357">
        <f>'Index Pivots'!C357</f>
        <v>0</v>
      </c>
      <c r="D357">
        <f>'Index Pivots'!D357</f>
        <v>0</v>
      </c>
      <c r="E357">
        <f>'Index Pivots'!E357</f>
        <v>0</v>
      </c>
      <c r="F357">
        <f>'Index Pivots'!F357</f>
        <v>0</v>
      </c>
      <c r="G357">
        <f>'Index Pivots'!G357</f>
        <v>0</v>
      </c>
      <c r="H357">
        <f>'Index Pivots'!H357</f>
        <v>0</v>
      </c>
      <c r="I357">
        <f>'Index Pivots'!I357</f>
        <v>0</v>
      </c>
      <c r="J357">
        <f>'Index Pivots'!J357</f>
        <v>0</v>
      </c>
      <c r="K357">
        <f>'Index Pivots'!K357</f>
        <v>0</v>
      </c>
      <c r="L357">
        <f>'Index Pivots'!L357</f>
        <v>0</v>
      </c>
      <c r="M357" s="2">
        <f>'Index Pivots'!M357</f>
        <v>0</v>
      </c>
      <c r="N357" s="12">
        <f t="shared" si="301"/>
        <v>0</v>
      </c>
      <c r="O357" s="12">
        <f t="shared" si="302"/>
        <v>0</v>
      </c>
      <c r="P357" s="12">
        <f t="shared" si="303"/>
        <v>0</v>
      </c>
      <c r="Q357" s="12">
        <f t="shared" si="304"/>
        <v>0</v>
      </c>
      <c r="R357" s="12">
        <f t="shared" si="305"/>
        <v>0</v>
      </c>
      <c r="S357" s="12">
        <f t="shared" si="306"/>
        <v>0</v>
      </c>
      <c r="U357" t="str">
        <f t="shared" si="307"/>
        <v/>
      </c>
    </row>
    <row r="358" spans="1:21" x14ac:dyDescent="0.3">
      <c r="A358" s="39">
        <v>43769</v>
      </c>
      <c r="B358" s="10" t="s">
        <v>30</v>
      </c>
      <c r="C358">
        <f>'Index Pivots'!C358</f>
        <v>0</v>
      </c>
      <c r="D358">
        <f>'Index Pivots'!D358</f>
        <v>0</v>
      </c>
      <c r="E358">
        <f>'Index Pivots'!E358</f>
        <v>0</v>
      </c>
      <c r="F358">
        <f>'Index Pivots'!F358</f>
        <v>0</v>
      </c>
      <c r="G358">
        <f>'Index Pivots'!G358</f>
        <v>0</v>
      </c>
      <c r="H358">
        <f>'Index Pivots'!H358</f>
        <v>0</v>
      </c>
      <c r="I358">
        <f>'Index Pivots'!I358</f>
        <v>0</v>
      </c>
      <c r="J358">
        <f>'Index Pivots'!J358</f>
        <v>0</v>
      </c>
      <c r="K358">
        <f>'Index Pivots'!K358</f>
        <v>0</v>
      </c>
      <c r="L358">
        <f>'Index Pivots'!L358</f>
        <v>0</v>
      </c>
      <c r="M358" s="2">
        <f>'Index Pivots'!M358</f>
        <v>0</v>
      </c>
      <c r="N358" s="12">
        <f t="shared" si="301"/>
        <v>0</v>
      </c>
      <c r="O358" s="12">
        <f t="shared" si="302"/>
        <v>0</v>
      </c>
      <c r="P358" s="12">
        <f t="shared" si="303"/>
        <v>0</v>
      </c>
      <c r="Q358" s="12">
        <f t="shared" si="304"/>
        <v>0</v>
      </c>
      <c r="R358" s="12">
        <f t="shared" si="305"/>
        <v>0</v>
      </c>
      <c r="S358" s="12">
        <f t="shared" si="306"/>
        <v>0</v>
      </c>
      <c r="U358" t="str">
        <f t="shared" si="307"/>
        <v/>
      </c>
    </row>
    <row r="359" spans="1:21" x14ac:dyDescent="0.3">
      <c r="A359" s="39">
        <v>43770</v>
      </c>
      <c r="B359" s="10" t="s">
        <v>26</v>
      </c>
      <c r="C359">
        <f>'Index Pivots'!C359</f>
        <v>0</v>
      </c>
      <c r="D359">
        <f>'Index Pivots'!D359</f>
        <v>0</v>
      </c>
      <c r="E359">
        <f>'Index Pivots'!E359</f>
        <v>0</v>
      </c>
      <c r="F359">
        <f>'Index Pivots'!F359</f>
        <v>0</v>
      </c>
      <c r="G359">
        <f>'Index Pivots'!G359</f>
        <v>0</v>
      </c>
      <c r="H359">
        <f>'Index Pivots'!H359</f>
        <v>0</v>
      </c>
      <c r="I359">
        <f>'Index Pivots'!I359</f>
        <v>0</v>
      </c>
      <c r="J359">
        <f>'Index Pivots'!J359</f>
        <v>0</v>
      </c>
      <c r="K359">
        <f>'Index Pivots'!K359</f>
        <v>0</v>
      </c>
      <c r="L359">
        <f>'Index Pivots'!L359</f>
        <v>0</v>
      </c>
      <c r="M359" s="2">
        <f>'Index Pivots'!M359</f>
        <v>0</v>
      </c>
      <c r="N359" s="12">
        <f t="shared" si="301"/>
        <v>0</v>
      </c>
      <c r="O359" s="12">
        <f t="shared" si="302"/>
        <v>0</v>
      </c>
      <c r="P359" s="12">
        <f t="shared" si="303"/>
        <v>0</v>
      </c>
      <c r="Q359" s="12">
        <f t="shared" si="304"/>
        <v>0</v>
      </c>
      <c r="R359" s="12">
        <f t="shared" si="305"/>
        <v>0</v>
      </c>
      <c r="S359" s="12">
        <f t="shared" si="306"/>
        <v>0</v>
      </c>
      <c r="U359" t="str">
        <f t="shared" si="307"/>
        <v/>
      </c>
    </row>
    <row r="360" spans="1:21" x14ac:dyDescent="0.3">
      <c r="A360" s="39">
        <v>43773</v>
      </c>
      <c r="B360" s="10" t="s">
        <v>27</v>
      </c>
      <c r="C360">
        <f>'Index Pivots'!C360</f>
        <v>0</v>
      </c>
      <c r="D360">
        <f>'Index Pivots'!D360</f>
        <v>0</v>
      </c>
      <c r="E360">
        <f>'Index Pivots'!E360</f>
        <v>0</v>
      </c>
      <c r="F360">
        <f>'Index Pivots'!F360</f>
        <v>0</v>
      </c>
      <c r="G360">
        <f>'Index Pivots'!G360</f>
        <v>0</v>
      </c>
      <c r="H360">
        <f>'Index Pivots'!H360</f>
        <v>0</v>
      </c>
      <c r="I360">
        <f>'Index Pivots'!I360</f>
        <v>0</v>
      </c>
      <c r="J360">
        <f>'Index Pivots'!J360</f>
        <v>0</v>
      </c>
      <c r="K360">
        <f>'Index Pivots'!K360</f>
        <v>0</v>
      </c>
      <c r="L360">
        <f>'Index Pivots'!L360</f>
        <v>0</v>
      </c>
      <c r="M360" s="2">
        <f>'Index Pivots'!M360</f>
        <v>0</v>
      </c>
      <c r="N360" s="12">
        <f t="shared" si="301"/>
        <v>0</v>
      </c>
      <c r="O360" s="12">
        <f t="shared" si="302"/>
        <v>0</v>
      </c>
      <c r="P360" s="12">
        <f t="shared" si="303"/>
        <v>0</v>
      </c>
      <c r="Q360" s="12">
        <f t="shared" si="304"/>
        <v>0</v>
      </c>
      <c r="R360" s="12">
        <f t="shared" si="305"/>
        <v>0</v>
      </c>
      <c r="S360" s="12">
        <f t="shared" si="306"/>
        <v>0</v>
      </c>
      <c r="U360" t="str">
        <f t="shared" si="307"/>
        <v/>
      </c>
    </row>
    <row r="361" spans="1:21" x14ac:dyDescent="0.3">
      <c r="A361" s="39">
        <v>43774</v>
      </c>
      <c r="B361" s="10" t="s">
        <v>28</v>
      </c>
      <c r="C361">
        <f>'Index Pivots'!C361</f>
        <v>0</v>
      </c>
      <c r="D361">
        <f>'Index Pivots'!D361</f>
        <v>0</v>
      </c>
      <c r="E361">
        <f>'Index Pivots'!E361</f>
        <v>0</v>
      </c>
      <c r="F361">
        <f>'Index Pivots'!F361</f>
        <v>0</v>
      </c>
      <c r="G361">
        <f>'Index Pivots'!G361</f>
        <v>0</v>
      </c>
      <c r="H361">
        <f>'Index Pivots'!H361</f>
        <v>0</v>
      </c>
      <c r="I361">
        <f>'Index Pivots'!I361</f>
        <v>0</v>
      </c>
      <c r="J361">
        <f>'Index Pivots'!J361</f>
        <v>0</v>
      </c>
      <c r="K361">
        <f>'Index Pivots'!K361</f>
        <v>0</v>
      </c>
      <c r="L361">
        <f>'Index Pivots'!L361</f>
        <v>0</v>
      </c>
      <c r="M361" s="2">
        <f>'Index Pivots'!M361</f>
        <v>0</v>
      </c>
      <c r="N361" s="12">
        <f t="shared" ref="N361:N399" si="308">ABS(C361-H360)</f>
        <v>0</v>
      </c>
      <c r="O361" s="12">
        <f t="shared" ref="O361:O399" si="309">ABS(C361-I360)</f>
        <v>0</v>
      </c>
      <c r="P361" s="12">
        <f t="shared" ref="P361:P399" si="310">ABS(C361-J360)</f>
        <v>0</v>
      </c>
      <c r="Q361" s="12">
        <f t="shared" ref="Q361:Q399" si="311">ABS(C361-K360)</f>
        <v>0</v>
      </c>
      <c r="R361" s="12">
        <f t="shared" ref="R361:R399" si="312">ABS(C361-L360)</f>
        <v>0</v>
      </c>
      <c r="S361" s="12">
        <f t="shared" ref="S361:S399" si="313">MIN(N361:R361)</f>
        <v>0</v>
      </c>
      <c r="U361" t="str">
        <f t="shared" ref="U361:U399" si="314">IF(ABS(J361-J360)&lt;J361*0.0021,"Today-Tom Close","")</f>
        <v/>
      </c>
    </row>
    <row r="362" spans="1:21" x14ac:dyDescent="0.3">
      <c r="A362" s="39">
        <v>43775</v>
      </c>
      <c r="B362" s="10" t="s">
        <v>29</v>
      </c>
      <c r="C362">
        <f>'Index Pivots'!C362</f>
        <v>0</v>
      </c>
      <c r="D362">
        <f>'Index Pivots'!D362</f>
        <v>0</v>
      </c>
      <c r="E362">
        <f>'Index Pivots'!E362</f>
        <v>0</v>
      </c>
      <c r="F362">
        <f>'Index Pivots'!F362</f>
        <v>0</v>
      </c>
      <c r="G362">
        <f>'Index Pivots'!G362</f>
        <v>0</v>
      </c>
      <c r="H362">
        <f>'Index Pivots'!H362</f>
        <v>0</v>
      </c>
      <c r="I362">
        <f>'Index Pivots'!I362</f>
        <v>0</v>
      </c>
      <c r="J362">
        <f>'Index Pivots'!J362</f>
        <v>0</v>
      </c>
      <c r="K362">
        <f>'Index Pivots'!K362</f>
        <v>0</v>
      </c>
      <c r="L362">
        <f>'Index Pivots'!L362</f>
        <v>0</v>
      </c>
      <c r="M362" s="2">
        <f>'Index Pivots'!M362</f>
        <v>0</v>
      </c>
      <c r="N362" s="12">
        <f t="shared" si="308"/>
        <v>0</v>
      </c>
      <c r="O362" s="12">
        <f t="shared" si="309"/>
        <v>0</v>
      </c>
      <c r="P362" s="12">
        <f t="shared" si="310"/>
        <v>0</v>
      </c>
      <c r="Q362" s="12">
        <f t="shared" si="311"/>
        <v>0</v>
      </c>
      <c r="R362" s="12">
        <f t="shared" si="312"/>
        <v>0</v>
      </c>
      <c r="S362" s="12">
        <f t="shared" si="313"/>
        <v>0</v>
      </c>
      <c r="U362" t="str">
        <f t="shared" si="314"/>
        <v/>
      </c>
    </row>
    <row r="363" spans="1:21" x14ac:dyDescent="0.3">
      <c r="A363" s="39">
        <v>43776</v>
      </c>
      <c r="B363" s="10" t="s">
        <v>30</v>
      </c>
      <c r="C363">
        <f>'Index Pivots'!C363</f>
        <v>0</v>
      </c>
      <c r="D363">
        <f>'Index Pivots'!D363</f>
        <v>0</v>
      </c>
      <c r="E363">
        <f>'Index Pivots'!E363</f>
        <v>0</v>
      </c>
      <c r="F363">
        <f>'Index Pivots'!F363</f>
        <v>0</v>
      </c>
      <c r="G363">
        <f>'Index Pivots'!G363</f>
        <v>0</v>
      </c>
      <c r="H363">
        <f>'Index Pivots'!H363</f>
        <v>0</v>
      </c>
      <c r="I363">
        <f>'Index Pivots'!I363</f>
        <v>0</v>
      </c>
      <c r="J363">
        <f>'Index Pivots'!J363</f>
        <v>0</v>
      </c>
      <c r="K363">
        <f>'Index Pivots'!K363</f>
        <v>0</v>
      </c>
      <c r="L363">
        <f>'Index Pivots'!L363</f>
        <v>0</v>
      </c>
      <c r="M363" s="2">
        <f>'Index Pivots'!M363</f>
        <v>0</v>
      </c>
      <c r="N363" s="12">
        <f t="shared" si="308"/>
        <v>0</v>
      </c>
      <c r="O363" s="12">
        <f t="shared" si="309"/>
        <v>0</v>
      </c>
      <c r="P363" s="12">
        <f t="shared" si="310"/>
        <v>0</v>
      </c>
      <c r="Q363" s="12">
        <f t="shared" si="311"/>
        <v>0</v>
      </c>
      <c r="R363" s="12">
        <f t="shared" si="312"/>
        <v>0</v>
      </c>
      <c r="S363" s="12">
        <f t="shared" si="313"/>
        <v>0</v>
      </c>
      <c r="U363" t="str">
        <f t="shared" si="314"/>
        <v/>
      </c>
    </row>
    <row r="364" spans="1:21" x14ac:dyDescent="0.3">
      <c r="A364" s="39">
        <v>43777</v>
      </c>
      <c r="B364" s="10" t="s">
        <v>26</v>
      </c>
      <c r="C364">
        <f>'Index Pivots'!C364</f>
        <v>0</v>
      </c>
      <c r="D364">
        <f>'Index Pivots'!D364</f>
        <v>0</v>
      </c>
      <c r="E364">
        <f>'Index Pivots'!E364</f>
        <v>0</v>
      </c>
      <c r="F364">
        <f>'Index Pivots'!F364</f>
        <v>0</v>
      </c>
      <c r="G364">
        <f>'Index Pivots'!G364</f>
        <v>0</v>
      </c>
      <c r="H364">
        <f>'Index Pivots'!H364</f>
        <v>0</v>
      </c>
      <c r="I364">
        <f>'Index Pivots'!I364</f>
        <v>0</v>
      </c>
      <c r="J364">
        <f>'Index Pivots'!J364</f>
        <v>0</v>
      </c>
      <c r="K364">
        <f>'Index Pivots'!K364</f>
        <v>0</v>
      </c>
      <c r="L364">
        <f>'Index Pivots'!L364</f>
        <v>0</v>
      </c>
      <c r="M364" s="2">
        <f>'Index Pivots'!M364</f>
        <v>0</v>
      </c>
      <c r="N364" s="12">
        <f t="shared" si="308"/>
        <v>0</v>
      </c>
      <c r="O364" s="12">
        <f t="shared" si="309"/>
        <v>0</v>
      </c>
      <c r="P364" s="12">
        <f t="shared" si="310"/>
        <v>0</v>
      </c>
      <c r="Q364" s="12">
        <f t="shared" si="311"/>
        <v>0</v>
      </c>
      <c r="R364" s="12">
        <f t="shared" si="312"/>
        <v>0</v>
      </c>
      <c r="S364" s="12">
        <f t="shared" si="313"/>
        <v>0</v>
      </c>
      <c r="U364" t="str">
        <f t="shared" si="314"/>
        <v/>
      </c>
    </row>
    <row r="365" spans="1:21" x14ac:dyDescent="0.3">
      <c r="A365" s="39">
        <v>43780</v>
      </c>
      <c r="B365" s="10" t="s">
        <v>27</v>
      </c>
      <c r="C365">
        <f>'Index Pivots'!C365</f>
        <v>0</v>
      </c>
      <c r="D365">
        <f>'Index Pivots'!D365</f>
        <v>0</v>
      </c>
      <c r="E365">
        <f>'Index Pivots'!E365</f>
        <v>0</v>
      </c>
      <c r="F365">
        <f>'Index Pivots'!F365</f>
        <v>0</v>
      </c>
      <c r="G365">
        <f>'Index Pivots'!G365</f>
        <v>0</v>
      </c>
      <c r="H365">
        <f>'Index Pivots'!H365</f>
        <v>0</v>
      </c>
      <c r="I365">
        <f>'Index Pivots'!I365</f>
        <v>0</v>
      </c>
      <c r="J365">
        <f>'Index Pivots'!J365</f>
        <v>0</v>
      </c>
      <c r="K365">
        <f>'Index Pivots'!K365</f>
        <v>0</v>
      </c>
      <c r="L365">
        <f>'Index Pivots'!L365</f>
        <v>0</v>
      </c>
      <c r="M365" s="2">
        <f>'Index Pivots'!M365</f>
        <v>0</v>
      </c>
      <c r="N365" s="12">
        <f t="shared" si="308"/>
        <v>0</v>
      </c>
      <c r="O365" s="12">
        <f t="shared" si="309"/>
        <v>0</v>
      </c>
      <c r="P365" s="12">
        <f t="shared" si="310"/>
        <v>0</v>
      </c>
      <c r="Q365" s="12">
        <f t="shared" si="311"/>
        <v>0</v>
      </c>
      <c r="R365" s="12">
        <f t="shared" si="312"/>
        <v>0</v>
      </c>
      <c r="S365" s="12">
        <f t="shared" si="313"/>
        <v>0</v>
      </c>
      <c r="U365" t="str">
        <f t="shared" si="314"/>
        <v/>
      </c>
    </row>
    <row r="366" spans="1:21" x14ac:dyDescent="0.3">
      <c r="A366" s="39">
        <v>43782</v>
      </c>
      <c r="B366" s="10" t="s">
        <v>29</v>
      </c>
      <c r="C366">
        <f>'Index Pivots'!C366</f>
        <v>0</v>
      </c>
      <c r="D366">
        <f>'Index Pivots'!D366</f>
        <v>0</v>
      </c>
      <c r="E366">
        <f>'Index Pivots'!E366</f>
        <v>0</v>
      </c>
      <c r="F366">
        <f>'Index Pivots'!F366</f>
        <v>0</v>
      </c>
      <c r="G366">
        <f>'Index Pivots'!G366</f>
        <v>0</v>
      </c>
      <c r="H366">
        <f>'Index Pivots'!H366</f>
        <v>0</v>
      </c>
      <c r="I366">
        <f>'Index Pivots'!I366</f>
        <v>0</v>
      </c>
      <c r="J366">
        <f>'Index Pivots'!J366</f>
        <v>0</v>
      </c>
      <c r="K366">
        <f>'Index Pivots'!K366</f>
        <v>0</v>
      </c>
      <c r="L366">
        <f>'Index Pivots'!L366</f>
        <v>0</v>
      </c>
      <c r="M366" s="2">
        <f>'Index Pivots'!M366</f>
        <v>0</v>
      </c>
      <c r="N366" s="12">
        <f t="shared" si="308"/>
        <v>0</v>
      </c>
      <c r="O366" s="12">
        <f t="shared" si="309"/>
        <v>0</v>
      </c>
      <c r="P366" s="12">
        <f t="shared" si="310"/>
        <v>0</v>
      </c>
      <c r="Q366" s="12">
        <f t="shared" si="311"/>
        <v>0</v>
      </c>
      <c r="R366" s="12">
        <f t="shared" si="312"/>
        <v>0</v>
      </c>
      <c r="S366" s="12">
        <f t="shared" si="313"/>
        <v>0</v>
      </c>
      <c r="U366" t="str">
        <f t="shared" si="314"/>
        <v/>
      </c>
    </row>
    <row r="367" spans="1:21" x14ac:dyDescent="0.3">
      <c r="A367" s="39">
        <v>43783</v>
      </c>
      <c r="B367" s="10" t="s">
        <v>30</v>
      </c>
      <c r="C367">
        <f>'Index Pivots'!C367</f>
        <v>0</v>
      </c>
      <c r="D367">
        <f>'Index Pivots'!D367</f>
        <v>0</v>
      </c>
      <c r="E367">
        <f>'Index Pivots'!E367</f>
        <v>0</v>
      </c>
      <c r="F367">
        <f>'Index Pivots'!F367</f>
        <v>0</v>
      </c>
      <c r="G367">
        <f>'Index Pivots'!G367</f>
        <v>0</v>
      </c>
      <c r="H367">
        <f>'Index Pivots'!H367</f>
        <v>0</v>
      </c>
      <c r="I367">
        <f>'Index Pivots'!I367</f>
        <v>0</v>
      </c>
      <c r="J367">
        <f>'Index Pivots'!J367</f>
        <v>0</v>
      </c>
      <c r="K367">
        <f>'Index Pivots'!K367</f>
        <v>0</v>
      </c>
      <c r="L367">
        <f>'Index Pivots'!L367</f>
        <v>0</v>
      </c>
      <c r="M367" s="2">
        <f>'Index Pivots'!M367</f>
        <v>0</v>
      </c>
      <c r="N367" s="12">
        <f t="shared" si="308"/>
        <v>0</v>
      </c>
      <c r="O367" s="12">
        <f t="shared" si="309"/>
        <v>0</v>
      </c>
      <c r="P367" s="12">
        <f t="shared" si="310"/>
        <v>0</v>
      </c>
      <c r="Q367" s="12">
        <f t="shared" si="311"/>
        <v>0</v>
      </c>
      <c r="R367" s="12">
        <f t="shared" si="312"/>
        <v>0</v>
      </c>
      <c r="S367" s="12">
        <f t="shared" si="313"/>
        <v>0</v>
      </c>
      <c r="U367" t="str">
        <f t="shared" si="314"/>
        <v/>
      </c>
    </row>
    <row r="368" spans="1:21" x14ac:dyDescent="0.3">
      <c r="A368" s="39">
        <v>43784</v>
      </c>
      <c r="B368" s="10" t="s">
        <v>26</v>
      </c>
      <c r="C368">
        <f>'Index Pivots'!C368</f>
        <v>0</v>
      </c>
      <c r="D368">
        <f>'Index Pivots'!D368</f>
        <v>0</v>
      </c>
      <c r="E368">
        <f>'Index Pivots'!E368</f>
        <v>0</v>
      </c>
      <c r="F368">
        <f>'Index Pivots'!F368</f>
        <v>0</v>
      </c>
      <c r="G368">
        <f>'Index Pivots'!G368</f>
        <v>0</v>
      </c>
      <c r="H368">
        <f>'Index Pivots'!H368</f>
        <v>0</v>
      </c>
      <c r="I368">
        <f>'Index Pivots'!I368</f>
        <v>0</v>
      </c>
      <c r="J368">
        <f>'Index Pivots'!J368</f>
        <v>0</v>
      </c>
      <c r="K368">
        <f>'Index Pivots'!K368</f>
        <v>0</v>
      </c>
      <c r="L368">
        <f>'Index Pivots'!L368</f>
        <v>0</v>
      </c>
      <c r="M368" s="2">
        <f>'Index Pivots'!M368</f>
        <v>0</v>
      </c>
      <c r="N368" s="12">
        <f t="shared" si="308"/>
        <v>0</v>
      </c>
      <c r="O368" s="12">
        <f t="shared" si="309"/>
        <v>0</v>
      </c>
      <c r="P368" s="12">
        <f t="shared" si="310"/>
        <v>0</v>
      </c>
      <c r="Q368" s="12">
        <f t="shared" si="311"/>
        <v>0</v>
      </c>
      <c r="R368" s="12">
        <f t="shared" si="312"/>
        <v>0</v>
      </c>
      <c r="S368" s="12">
        <f t="shared" si="313"/>
        <v>0</v>
      </c>
      <c r="U368" t="str">
        <f t="shared" si="314"/>
        <v/>
      </c>
    </row>
    <row r="369" spans="1:21" x14ac:dyDescent="0.3">
      <c r="A369" s="39">
        <v>43787</v>
      </c>
      <c r="B369" s="10" t="s">
        <v>27</v>
      </c>
      <c r="C369">
        <f>'Index Pivots'!C369</f>
        <v>0</v>
      </c>
      <c r="D369">
        <f>'Index Pivots'!D369</f>
        <v>0</v>
      </c>
      <c r="E369">
        <f>'Index Pivots'!E369</f>
        <v>0</v>
      </c>
      <c r="F369">
        <f>'Index Pivots'!F369</f>
        <v>0</v>
      </c>
      <c r="G369">
        <f>'Index Pivots'!G369</f>
        <v>0</v>
      </c>
      <c r="H369">
        <f>'Index Pivots'!H369</f>
        <v>0</v>
      </c>
      <c r="I369">
        <f>'Index Pivots'!I369</f>
        <v>0</v>
      </c>
      <c r="J369">
        <f>'Index Pivots'!J369</f>
        <v>0</v>
      </c>
      <c r="K369">
        <f>'Index Pivots'!K369</f>
        <v>0</v>
      </c>
      <c r="L369">
        <f>'Index Pivots'!L369</f>
        <v>0</v>
      </c>
      <c r="M369" s="2">
        <f>'Index Pivots'!M369</f>
        <v>0</v>
      </c>
      <c r="N369" s="12">
        <f t="shared" si="308"/>
        <v>0</v>
      </c>
      <c r="O369" s="12">
        <f t="shared" si="309"/>
        <v>0</v>
      </c>
      <c r="P369" s="12">
        <f t="shared" si="310"/>
        <v>0</v>
      </c>
      <c r="Q369" s="12">
        <f t="shared" si="311"/>
        <v>0</v>
      </c>
      <c r="R369" s="12">
        <f t="shared" si="312"/>
        <v>0</v>
      </c>
      <c r="S369" s="12">
        <f t="shared" si="313"/>
        <v>0</v>
      </c>
      <c r="U369" t="str">
        <f t="shared" si="314"/>
        <v/>
      </c>
    </row>
    <row r="370" spans="1:21" x14ac:dyDescent="0.3">
      <c r="A370" s="39">
        <v>43788</v>
      </c>
      <c r="B370" s="10" t="s">
        <v>28</v>
      </c>
      <c r="C370">
        <f>'Index Pivots'!C370</f>
        <v>0</v>
      </c>
      <c r="D370">
        <f>'Index Pivots'!D370</f>
        <v>0</v>
      </c>
      <c r="E370">
        <f>'Index Pivots'!E370</f>
        <v>0</v>
      </c>
      <c r="F370">
        <f>'Index Pivots'!F370</f>
        <v>0</v>
      </c>
      <c r="G370">
        <f>'Index Pivots'!G370</f>
        <v>0</v>
      </c>
      <c r="H370">
        <f>'Index Pivots'!H370</f>
        <v>0</v>
      </c>
      <c r="I370">
        <f>'Index Pivots'!I370</f>
        <v>0</v>
      </c>
      <c r="J370">
        <f>'Index Pivots'!J370</f>
        <v>0</v>
      </c>
      <c r="K370">
        <f>'Index Pivots'!K370</f>
        <v>0</v>
      </c>
      <c r="L370">
        <f>'Index Pivots'!L370</f>
        <v>0</v>
      </c>
      <c r="M370" s="2">
        <f>'Index Pivots'!M370</f>
        <v>0</v>
      </c>
      <c r="N370" s="12">
        <f t="shared" si="308"/>
        <v>0</v>
      </c>
      <c r="O370" s="12">
        <f t="shared" si="309"/>
        <v>0</v>
      </c>
      <c r="P370" s="12">
        <f t="shared" si="310"/>
        <v>0</v>
      </c>
      <c r="Q370" s="12">
        <f t="shared" si="311"/>
        <v>0</v>
      </c>
      <c r="R370" s="12">
        <f t="shared" si="312"/>
        <v>0</v>
      </c>
      <c r="S370" s="12">
        <f t="shared" si="313"/>
        <v>0</v>
      </c>
      <c r="U370" t="str">
        <f t="shared" si="314"/>
        <v/>
      </c>
    </row>
    <row r="371" spans="1:21" x14ac:dyDescent="0.3">
      <c r="A371" s="39">
        <v>43789</v>
      </c>
      <c r="B371" s="10" t="s">
        <v>29</v>
      </c>
      <c r="C371">
        <f>'Index Pivots'!C371</f>
        <v>0</v>
      </c>
      <c r="D371">
        <f>'Index Pivots'!D371</f>
        <v>0</v>
      </c>
      <c r="E371">
        <f>'Index Pivots'!E371</f>
        <v>0</v>
      </c>
      <c r="F371">
        <f>'Index Pivots'!F371</f>
        <v>0</v>
      </c>
      <c r="G371">
        <f>'Index Pivots'!G371</f>
        <v>0</v>
      </c>
      <c r="H371">
        <f>'Index Pivots'!H371</f>
        <v>0</v>
      </c>
      <c r="I371">
        <f>'Index Pivots'!I371</f>
        <v>0</v>
      </c>
      <c r="J371">
        <f>'Index Pivots'!J371</f>
        <v>0</v>
      </c>
      <c r="K371">
        <f>'Index Pivots'!K371</f>
        <v>0</v>
      </c>
      <c r="L371">
        <f>'Index Pivots'!L371</f>
        <v>0</v>
      </c>
      <c r="M371" s="2">
        <f>'Index Pivots'!M371</f>
        <v>0</v>
      </c>
      <c r="N371" s="12">
        <f t="shared" si="308"/>
        <v>0</v>
      </c>
      <c r="O371" s="12">
        <f t="shared" si="309"/>
        <v>0</v>
      </c>
      <c r="P371" s="12">
        <f t="shared" si="310"/>
        <v>0</v>
      </c>
      <c r="Q371" s="12">
        <f t="shared" si="311"/>
        <v>0</v>
      </c>
      <c r="R371" s="12">
        <f t="shared" si="312"/>
        <v>0</v>
      </c>
      <c r="S371" s="12">
        <f t="shared" si="313"/>
        <v>0</v>
      </c>
      <c r="U371" t="str">
        <f t="shared" si="314"/>
        <v/>
      </c>
    </row>
    <row r="372" spans="1:21" x14ac:dyDescent="0.3">
      <c r="A372" s="39">
        <v>43790</v>
      </c>
      <c r="B372" s="10" t="s">
        <v>30</v>
      </c>
      <c r="C372">
        <f>'Index Pivots'!C372</f>
        <v>0</v>
      </c>
      <c r="D372">
        <f>'Index Pivots'!D372</f>
        <v>0</v>
      </c>
      <c r="E372">
        <f>'Index Pivots'!E372</f>
        <v>0</v>
      </c>
      <c r="F372">
        <f>'Index Pivots'!F372</f>
        <v>0</v>
      </c>
      <c r="G372">
        <f>'Index Pivots'!G372</f>
        <v>0</v>
      </c>
      <c r="H372">
        <f>'Index Pivots'!H372</f>
        <v>0</v>
      </c>
      <c r="I372">
        <f>'Index Pivots'!I372</f>
        <v>0</v>
      </c>
      <c r="J372">
        <f>'Index Pivots'!J372</f>
        <v>0</v>
      </c>
      <c r="K372">
        <f>'Index Pivots'!K372</f>
        <v>0</v>
      </c>
      <c r="L372">
        <f>'Index Pivots'!L372</f>
        <v>0</v>
      </c>
      <c r="M372" s="2">
        <f>'Index Pivots'!M372</f>
        <v>0</v>
      </c>
      <c r="N372" s="12">
        <f t="shared" si="308"/>
        <v>0</v>
      </c>
      <c r="O372" s="12">
        <f t="shared" si="309"/>
        <v>0</v>
      </c>
      <c r="P372" s="12">
        <f t="shared" si="310"/>
        <v>0</v>
      </c>
      <c r="Q372" s="12">
        <f t="shared" si="311"/>
        <v>0</v>
      </c>
      <c r="R372" s="12">
        <f t="shared" si="312"/>
        <v>0</v>
      </c>
      <c r="S372" s="12">
        <f t="shared" si="313"/>
        <v>0</v>
      </c>
      <c r="U372" t="str">
        <f t="shared" si="314"/>
        <v/>
      </c>
    </row>
    <row r="373" spans="1:21" x14ac:dyDescent="0.3">
      <c r="A373" s="39">
        <v>43791</v>
      </c>
      <c r="B373" s="10" t="s">
        <v>26</v>
      </c>
      <c r="C373">
        <f>'Index Pivots'!C373</f>
        <v>0</v>
      </c>
      <c r="D373">
        <f>'Index Pivots'!D373</f>
        <v>0</v>
      </c>
      <c r="E373">
        <f>'Index Pivots'!E373</f>
        <v>0</v>
      </c>
      <c r="F373">
        <f>'Index Pivots'!F373</f>
        <v>0</v>
      </c>
      <c r="G373">
        <f>'Index Pivots'!G373</f>
        <v>0</v>
      </c>
      <c r="H373">
        <f>'Index Pivots'!H373</f>
        <v>0</v>
      </c>
      <c r="I373">
        <f>'Index Pivots'!I373</f>
        <v>0</v>
      </c>
      <c r="J373">
        <f>'Index Pivots'!J373</f>
        <v>0</v>
      </c>
      <c r="K373">
        <f>'Index Pivots'!K373</f>
        <v>0</v>
      </c>
      <c r="L373">
        <f>'Index Pivots'!L373</f>
        <v>0</v>
      </c>
      <c r="M373" s="2">
        <f>'Index Pivots'!M373</f>
        <v>0</v>
      </c>
      <c r="N373" s="12">
        <f t="shared" si="308"/>
        <v>0</v>
      </c>
      <c r="O373" s="12">
        <f t="shared" si="309"/>
        <v>0</v>
      </c>
      <c r="P373" s="12">
        <f t="shared" si="310"/>
        <v>0</v>
      </c>
      <c r="Q373" s="12">
        <f t="shared" si="311"/>
        <v>0</v>
      </c>
      <c r="R373" s="12">
        <f t="shared" si="312"/>
        <v>0</v>
      </c>
      <c r="S373" s="12">
        <f t="shared" si="313"/>
        <v>0</v>
      </c>
      <c r="U373" t="str">
        <f t="shared" si="314"/>
        <v/>
      </c>
    </row>
    <row r="374" spans="1:21" x14ac:dyDescent="0.3">
      <c r="A374" s="39">
        <v>43794</v>
      </c>
      <c r="B374" s="10" t="s">
        <v>27</v>
      </c>
      <c r="C374">
        <f>'Index Pivots'!C374</f>
        <v>0</v>
      </c>
      <c r="D374">
        <f>'Index Pivots'!D374</f>
        <v>0</v>
      </c>
      <c r="E374">
        <f>'Index Pivots'!E374</f>
        <v>0</v>
      </c>
      <c r="F374">
        <f>'Index Pivots'!F374</f>
        <v>0</v>
      </c>
      <c r="G374">
        <f>'Index Pivots'!G374</f>
        <v>0</v>
      </c>
      <c r="H374">
        <f>'Index Pivots'!H374</f>
        <v>0</v>
      </c>
      <c r="I374">
        <f>'Index Pivots'!I374</f>
        <v>0</v>
      </c>
      <c r="J374">
        <f>'Index Pivots'!J374</f>
        <v>0</v>
      </c>
      <c r="K374">
        <f>'Index Pivots'!K374</f>
        <v>0</v>
      </c>
      <c r="L374">
        <f>'Index Pivots'!L374</f>
        <v>0</v>
      </c>
      <c r="M374" s="2">
        <f>'Index Pivots'!M374</f>
        <v>0</v>
      </c>
      <c r="N374" s="12">
        <f t="shared" si="308"/>
        <v>0</v>
      </c>
      <c r="O374" s="12">
        <f t="shared" si="309"/>
        <v>0</v>
      </c>
      <c r="P374" s="12">
        <f t="shared" si="310"/>
        <v>0</v>
      </c>
      <c r="Q374" s="12">
        <f t="shared" si="311"/>
        <v>0</v>
      </c>
      <c r="R374" s="12">
        <f t="shared" si="312"/>
        <v>0</v>
      </c>
      <c r="S374" s="12">
        <f t="shared" si="313"/>
        <v>0</v>
      </c>
      <c r="U374" t="str">
        <f t="shared" si="314"/>
        <v/>
      </c>
    </row>
    <row r="375" spans="1:21" x14ac:dyDescent="0.3">
      <c r="A375" s="39">
        <v>43795</v>
      </c>
      <c r="B375" s="10" t="s">
        <v>28</v>
      </c>
      <c r="C375">
        <f>'Index Pivots'!C375</f>
        <v>0</v>
      </c>
      <c r="D375">
        <f>'Index Pivots'!D375</f>
        <v>0</v>
      </c>
      <c r="E375">
        <f>'Index Pivots'!E375</f>
        <v>0</v>
      </c>
      <c r="F375">
        <f>'Index Pivots'!F375</f>
        <v>0</v>
      </c>
      <c r="G375">
        <f>'Index Pivots'!G375</f>
        <v>0</v>
      </c>
      <c r="H375">
        <f>'Index Pivots'!H375</f>
        <v>0</v>
      </c>
      <c r="I375">
        <f>'Index Pivots'!I375</f>
        <v>0</v>
      </c>
      <c r="J375">
        <f>'Index Pivots'!J375</f>
        <v>0</v>
      </c>
      <c r="K375">
        <f>'Index Pivots'!K375</f>
        <v>0</v>
      </c>
      <c r="L375">
        <f>'Index Pivots'!L375</f>
        <v>0</v>
      </c>
      <c r="M375" s="2">
        <f>'Index Pivots'!M375</f>
        <v>0</v>
      </c>
      <c r="N375" s="12">
        <f t="shared" si="308"/>
        <v>0</v>
      </c>
      <c r="O375" s="12">
        <f t="shared" si="309"/>
        <v>0</v>
      </c>
      <c r="P375" s="12">
        <f t="shared" si="310"/>
        <v>0</v>
      </c>
      <c r="Q375" s="12">
        <f t="shared" si="311"/>
        <v>0</v>
      </c>
      <c r="R375" s="12">
        <f t="shared" si="312"/>
        <v>0</v>
      </c>
      <c r="S375" s="12">
        <f t="shared" si="313"/>
        <v>0</v>
      </c>
      <c r="U375" t="str">
        <f t="shared" si="314"/>
        <v/>
      </c>
    </row>
    <row r="376" spans="1:21" x14ac:dyDescent="0.3">
      <c r="A376" s="39">
        <v>43796</v>
      </c>
      <c r="B376" s="10" t="s">
        <v>29</v>
      </c>
      <c r="C376">
        <f>'Index Pivots'!C376</f>
        <v>0</v>
      </c>
      <c r="D376">
        <f>'Index Pivots'!D376</f>
        <v>0</v>
      </c>
      <c r="E376">
        <f>'Index Pivots'!E376</f>
        <v>0</v>
      </c>
      <c r="F376">
        <f>'Index Pivots'!F376</f>
        <v>0</v>
      </c>
      <c r="G376">
        <f>'Index Pivots'!G376</f>
        <v>0</v>
      </c>
      <c r="H376">
        <f>'Index Pivots'!H376</f>
        <v>0</v>
      </c>
      <c r="I376">
        <f>'Index Pivots'!I376</f>
        <v>0</v>
      </c>
      <c r="J376">
        <f>'Index Pivots'!J376</f>
        <v>0</v>
      </c>
      <c r="K376">
        <f>'Index Pivots'!K376</f>
        <v>0</v>
      </c>
      <c r="L376">
        <f>'Index Pivots'!L376</f>
        <v>0</v>
      </c>
      <c r="M376" s="2">
        <f>'Index Pivots'!M376</f>
        <v>0</v>
      </c>
      <c r="N376" s="12">
        <f t="shared" si="308"/>
        <v>0</v>
      </c>
      <c r="O376" s="12">
        <f t="shared" si="309"/>
        <v>0</v>
      </c>
      <c r="P376" s="12">
        <f t="shared" si="310"/>
        <v>0</v>
      </c>
      <c r="Q376" s="12">
        <f t="shared" si="311"/>
        <v>0</v>
      </c>
      <c r="R376" s="12">
        <f t="shared" si="312"/>
        <v>0</v>
      </c>
      <c r="S376" s="12">
        <f t="shared" si="313"/>
        <v>0</v>
      </c>
      <c r="U376" t="str">
        <f t="shared" si="314"/>
        <v/>
      </c>
    </row>
    <row r="377" spans="1:21" x14ac:dyDescent="0.3">
      <c r="A377" s="39">
        <v>43797</v>
      </c>
      <c r="B377" s="10" t="s">
        <v>30</v>
      </c>
      <c r="C377">
        <f>'Index Pivots'!C377</f>
        <v>0</v>
      </c>
      <c r="D377">
        <f>'Index Pivots'!D377</f>
        <v>0</v>
      </c>
      <c r="E377">
        <f>'Index Pivots'!E377</f>
        <v>0</v>
      </c>
      <c r="F377">
        <f>'Index Pivots'!F377</f>
        <v>0</v>
      </c>
      <c r="G377">
        <f>'Index Pivots'!G377</f>
        <v>0</v>
      </c>
      <c r="H377">
        <f>'Index Pivots'!H377</f>
        <v>0</v>
      </c>
      <c r="I377">
        <f>'Index Pivots'!I377</f>
        <v>0</v>
      </c>
      <c r="J377">
        <f>'Index Pivots'!J377</f>
        <v>0</v>
      </c>
      <c r="K377">
        <f>'Index Pivots'!K377</f>
        <v>0</v>
      </c>
      <c r="L377">
        <f>'Index Pivots'!L377</f>
        <v>0</v>
      </c>
      <c r="M377" s="2">
        <f>'Index Pivots'!M377</f>
        <v>0</v>
      </c>
      <c r="N377" s="12">
        <f t="shared" si="308"/>
        <v>0</v>
      </c>
      <c r="O377" s="12">
        <f t="shared" si="309"/>
        <v>0</v>
      </c>
      <c r="P377" s="12">
        <f t="shared" si="310"/>
        <v>0</v>
      </c>
      <c r="Q377" s="12">
        <f t="shared" si="311"/>
        <v>0</v>
      </c>
      <c r="R377" s="12">
        <f t="shared" si="312"/>
        <v>0</v>
      </c>
      <c r="S377" s="12">
        <f t="shared" si="313"/>
        <v>0</v>
      </c>
      <c r="U377" t="str">
        <f t="shared" si="314"/>
        <v/>
      </c>
    </row>
    <row r="378" spans="1:21" x14ac:dyDescent="0.3">
      <c r="A378" s="39">
        <v>43798</v>
      </c>
      <c r="B378" s="10" t="s">
        <v>26</v>
      </c>
      <c r="C378">
        <f>'Index Pivots'!C378</f>
        <v>0</v>
      </c>
      <c r="D378">
        <f>'Index Pivots'!D378</f>
        <v>0</v>
      </c>
      <c r="E378">
        <f>'Index Pivots'!E378</f>
        <v>0</v>
      </c>
      <c r="F378">
        <f>'Index Pivots'!F378</f>
        <v>0</v>
      </c>
      <c r="G378">
        <f>'Index Pivots'!G378</f>
        <v>0</v>
      </c>
      <c r="H378">
        <f>'Index Pivots'!H378</f>
        <v>0</v>
      </c>
      <c r="I378">
        <f>'Index Pivots'!I378</f>
        <v>0</v>
      </c>
      <c r="J378">
        <f>'Index Pivots'!J378</f>
        <v>0</v>
      </c>
      <c r="K378">
        <f>'Index Pivots'!K378</f>
        <v>0</v>
      </c>
      <c r="L378">
        <f>'Index Pivots'!L378</f>
        <v>0</v>
      </c>
      <c r="M378" s="2">
        <f>'Index Pivots'!M378</f>
        <v>0</v>
      </c>
      <c r="N378" s="12">
        <f t="shared" si="308"/>
        <v>0</v>
      </c>
      <c r="O378" s="12">
        <f t="shared" si="309"/>
        <v>0</v>
      </c>
      <c r="P378" s="12">
        <f t="shared" si="310"/>
        <v>0</v>
      </c>
      <c r="Q378" s="12">
        <f t="shared" si="311"/>
        <v>0</v>
      </c>
      <c r="R378" s="12">
        <f t="shared" si="312"/>
        <v>0</v>
      </c>
      <c r="S378" s="12">
        <f t="shared" si="313"/>
        <v>0</v>
      </c>
      <c r="U378" t="str">
        <f t="shared" si="314"/>
        <v/>
      </c>
    </row>
    <row r="379" spans="1:21" x14ac:dyDescent="0.3">
      <c r="A379" s="39">
        <v>43801</v>
      </c>
      <c r="B379" s="10" t="s">
        <v>27</v>
      </c>
      <c r="C379">
        <f>'Index Pivots'!C379</f>
        <v>0</v>
      </c>
      <c r="D379">
        <f>'Index Pivots'!D379</f>
        <v>0</v>
      </c>
      <c r="E379">
        <f>'Index Pivots'!E379</f>
        <v>0</v>
      </c>
      <c r="F379">
        <f>'Index Pivots'!F379</f>
        <v>0</v>
      </c>
      <c r="G379">
        <f>'Index Pivots'!G379</f>
        <v>0</v>
      </c>
      <c r="H379">
        <f>'Index Pivots'!H379</f>
        <v>0</v>
      </c>
      <c r="I379">
        <f>'Index Pivots'!I379</f>
        <v>0</v>
      </c>
      <c r="J379">
        <f>'Index Pivots'!J379</f>
        <v>0</v>
      </c>
      <c r="K379">
        <f>'Index Pivots'!K379</f>
        <v>0</v>
      </c>
      <c r="L379">
        <f>'Index Pivots'!L379</f>
        <v>0</v>
      </c>
      <c r="M379" s="2">
        <f>'Index Pivots'!M379</f>
        <v>0</v>
      </c>
      <c r="N379" s="12">
        <f t="shared" si="308"/>
        <v>0</v>
      </c>
      <c r="O379" s="12">
        <f t="shared" si="309"/>
        <v>0</v>
      </c>
      <c r="P379" s="12">
        <f t="shared" si="310"/>
        <v>0</v>
      </c>
      <c r="Q379" s="12">
        <f t="shared" si="311"/>
        <v>0</v>
      </c>
      <c r="R379" s="12">
        <f t="shared" si="312"/>
        <v>0</v>
      </c>
      <c r="S379" s="12">
        <f t="shared" si="313"/>
        <v>0</v>
      </c>
      <c r="U379" t="str">
        <f t="shared" si="314"/>
        <v/>
      </c>
    </row>
    <row r="380" spans="1:21" x14ac:dyDescent="0.3">
      <c r="A380" s="39">
        <v>43802</v>
      </c>
      <c r="B380" s="10" t="s">
        <v>28</v>
      </c>
      <c r="C380">
        <f>'Index Pivots'!C380</f>
        <v>0</v>
      </c>
      <c r="D380">
        <f>'Index Pivots'!D380</f>
        <v>0</v>
      </c>
      <c r="E380">
        <f>'Index Pivots'!E380</f>
        <v>0</v>
      </c>
      <c r="F380">
        <f>'Index Pivots'!F380</f>
        <v>0</v>
      </c>
      <c r="G380">
        <f>'Index Pivots'!G380</f>
        <v>0</v>
      </c>
      <c r="H380">
        <f>'Index Pivots'!H380</f>
        <v>0</v>
      </c>
      <c r="I380">
        <f>'Index Pivots'!I380</f>
        <v>0</v>
      </c>
      <c r="J380">
        <f>'Index Pivots'!J380</f>
        <v>0</v>
      </c>
      <c r="K380">
        <f>'Index Pivots'!K380</f>
        <v>0</v>
      </c>
      <c r="L380">
        <f>'Index Pivots'!L380</f>
        <v>0</v>
      </c>
      <c r="M380" s="2">
        <f>'Index Pivots'!M380</f>
        <v>0</v>
      </c>
      <c r="N380" s="12">
        <f t="shared" si="308"/>
        <v>0</v>
      </c>
      <c r="O380" s="12">
        <f t="shared" si="309"/>
        <v>0</v>
      </c>
      <c r="P380" s="12">
        <f t="shared" si="310"/>
        <v>0</v>
      </c>
      <c r="Q380" s="12">
        <f t="shared" si="311"/>
        <v>0</v>
      </c>
      <c r="R380" s="12">
        <f t="shared" si="312"/>
        <v>0</v>
      </c>
      <c r="S380" s="12">
        <f t="shared" si="313"/>
        <v>0</v>
      </c>
      <c r="U380" t="str">
        <f t="shared" si="314"/>
        <v/>
      </c>
    </row>
    <row r="381" spans="1:21" x14ac:dyDescent="0.3">
      <c r="A381" s="39">
        <v>43803</v>
      </c>
      <c r="B381" s="10" t="s">
        <v>29</v>
      </c>
      <c r="C381">
        <f>'Index Pivots'!C381</f>
        <v>0</v>
      </c>
      <c r="D381">
        <f>'Index Pivots'!D381</f>
        <v>0</v>
      </c>
      <c r="E381">
        <f>'Index Pivots'!E381</f>
        <v>0</v>
      </c>
      <c r="F381">
        <f>'Index Pivots'!F381</f>
        <v>0</v>
      </c>
      <c r="G381">
        <f>'Index Pivots'!G381</f>
        <v>0</v>
      </c>
      <c r="H381">
        <f>'Index Pivots'!H381</f>
        <v>0</v>
      </c>
      <c r="I381">
        <f>'Index Pivots'!I381</f>
        <v>0</v>
      </c>
      <c r="J381">
        <f>'Index Pivots'!J381</f>
        <v>0</v>
      </c>
      <c r="K381">
        <f>'Index Pivots'!K381</f>
        <v>0</v>
      </c>
      <c r="L381">
        <f>'Index Pivots'!L381</f>
        <v>0</v>
      </c>
      <c r="M381" s="2">
        <f>'Index Pivots'!M381</f>
        <v>0</v>
      </c>
      <c r="N381" s="12">
        <f t="shared" si="308"/>
        <v>0</v>
      </c>
      <c r="O381" s="12">
        <f t="shared" si="309"/>
        <v>0</v>
      </c>
      <c r="P381" s="12">
        <f t="shared" si="310"/>
        <v>0</v>
      </c>
      <c r="Q381" s="12">
        <f t="shared" si="311"/>
        <v>0</v>
      </c>
      <c r="R381" s="12">
        <f t="shared" si="312"/>
        <v>0</v>
      </c>
      <c r="S381" s="12">
        <f t="shared" si="313"/>
        <v>0</v>
      </c>
      <c r="U381" t="str">
        <f t="shared" si="314"/>
        <v/>
      </c>
    </row>
    <row r="382" spans="1:21" x14ac:dyDescent="0.3">
      <c r="A382" s="39">
        <v>43804</v>
      </c>
      <c r="B382" s="10" t="s">
        <v>30</v>
      </c>
      <c r="C382">
        <f>'Index Pivots'!C382</f>
        <v>0</v>
      </c>
      <c r="D382">
        <f>'Index Pivots'!D382</f>
        <v>0</v>
      </c>
      <c r="E382">
        <f>'Index Pivots'!E382</f>
        <v>0</v>
      </c>
      <c r="F382">
        <f>'Index Pivots'!F382</f>
        <v>0</v>
      </c>
      <c r="G382">
        <f>'Index Pivots'!G382</f>
        <v>0</v>
      </c>
      <c r="H382">
        <f>'Index Pivots'!H382</f>
        <v>0</v>
      </c>
      <c r="I382">
        <f>'Index Pivots'!I382</f>
        <v>0</v>
      </c>
      <c r="J382">
        <f>'Index Pivots'!J382</f>
        <v>0</v>
      </c>
      <c r="K382">
        <f>'Index Pivots'!K382</f>
        <v>0</v>
      </c>
      <c r="L382">
        <f>'Index Pivots'!L382</f>
        <v>0</v>
      </c>
      <c r="M382" s="2">
        <f>'Index Pivots'!M382</f>
        <v>0</v>
      </c>
      <c r="N382" s="12">
        <f t="shared" si="308"/>
        <v>0</v>
      </c>
      <c r="O382" s="12">
        <f t="shared" si="309"/>
        <v>0</v>
      </c>
      <c r="P382" s="12">
        <f t="shared" si="310"/>
        <v>0</v>
      </c>
      <c r="Q382" s="12">
        <f t="shared" si="311"/>
        <v>0</v>
      </c>
      <c r="R382" s="12">
        <f t="shared" si="312"/>
        <v>0</v>
      </c>
      <c r="S382" s="12">
        <f t="shared" si="313"/>
        <v>0</v>
      </c>
      <c r="U382" t="str">
        <f t="shared" si="314"/>
        <v/>
      </c>
    </row>
    <row r="383" spans="1:21" x14ac:dyDescent="0.3">
      <c r="A383" s="39">
        <v>43805</v>
      </c>
      <c r="B383" s="10" t="s">
        <v>26</v>
      </c>
      <c r="C383">
        <f>'Index Pivots'!C383</f>
        <v>0</v>
      </c>
      <c r="D383">
        <f>'Index Pivots'!D383</f>
        <v>0</v>
      </c>
      <c r="E383">
        <f>'Index Pivots'!E383</f>
        <v>0</v>
      </c>
      <c r="F383">
        <f>'Index Pivots'!F383</f>
        <v>0</v>
      </c>
      <c r="G383">
        <f>'Index Pivots'!G383</f>
        <v>0</v>
      </c>
      <c r="H383">
        <f>'Index Pivots'!H383</f>
        <v>0</v>
      </c>
      <c r="I383">
        <f>'Index Pivots'!I383</f>
        <v>0</v>
      </c>
      <c r="J383">
        <f>'Index Pivots'!J383</f>
        <v>0</v>
      </c>
      <c r="K383">
        <f>'Index Pivots'!K383</f>
        <v>0</v>
      </c>
      <c r="L383">
        <f>'Index Pivots'!L383</f>
        <v>0</v>
      </c>
      <c r="M383" s="2">
        <f>'Index Pivots'!M383</f>
        <v>0</v>
      </c>
      <c r="N383" s="12">
        <f t="shared" si="308"/>
        <v>0</v>
      </c>
      <c r="O383" s="12">
        <f t="shared" si="309"/>
        <v>0</v>
      </c>
      <c r="P383" s="12">
        <f t="shared" si="310"/>
        <v>0</v>
      </c>
      <c r="Q383" s="12">
        <f t="shared" si="311"/>
        <v>0</v>
      </c>
      <c r="R383" s="12">
        <f t="shared" si="312"/>
        <v>0</v>
      </c>
      <c r="S383" s="12">
        <f t="shared" si="313"/>
        <v>0</v>
      </c>
      <c r="U383" t="str">
        <f t="shared" si="314"/>
        <v/>
      </c>
    </row>
    <row r="384" spans="1:21" x14ac:dyDescent="0.3">
      <c r="A384" s="39">
        <v>43808</v>
      </c>
      <c r="B384" s="10" t="s">
        <v>27</v>
      </c>
      <c r="C384">
        <f>'Index Pivots'!C384</f>
        <v>0</v>
      </c>
      <c r="D384">
        <f>'Index Pivots'!D384</f>
        <v>0</v>
      </c>
      <c r="E384">
        <f>'Index Pivots'!E384</f>
        <v>0</v>
      </c>
      <c r="F384">
        <f>'Index Pivots'!F384</f>
        <v>0</v>
      </c>
      <c r="G384">
        <f>'Index Pivots'!G384</f>
        <v>0</v>
      </c>
      <c r="H384">
        <f>'Index Pivots'!H384</f>
        <v>0</v>
      </c>
      <c r="I384">
        <f>'Index Pivots'!I384</f>
        <v>0</v>
      </c>
      <c r="J384">
        <f>'Index Pivots'!J384</f>
        <v>0</v>
      </c>
      <c r="K384">
        <f>'Index Pivots'!K384</f>
        <v>0</v>
      </c>
      <c r="L384">
        <f>'Index Pivots'!L384</f>
        <v>0</v>
      </c>
      <c r="M384" s="2">
        <f>'Index Pivots'!M384</f>
        <v>0</v>
      </c>
      <c r="N384" s="12">
        <f t="shared" si="308"/>
        <v>0</v>
      </c>
      <c r="O384" s="12">
        <f t="shared" si="309"/>
        <v>0</v>
      </c>
      <c r="P384" s="12">
        <f t="shared" si="310"/>
        <v>0</v>
      </c>
      <c r="Q384" s="12">
        <f t="shared" si="311"/>
        <v>0</v>
      </c>
      <c r="R384" s="12">
        <f t="shared" si="312"/>
        <v>0</v>
      </c>
      <c r="S384" s="12">
        <f t="shared" si="313"/>
        <v>0</v>
      </c>
      <c r="U384" t="str">
        <f t="shared" si="314"/>
        <v/>
      </c>
    </row>
    <row r="385" spans="1:21" x14ac:dyDescent="0.3">
      <c r="A385" s="39">
        <v>43809</v>
      </c>
      <c r="B385" s="10" t="s">
        <v>28</v>
      </c>
      <c r="C385">
        <f>'Index Pivots'!C385</f>
        <v>0</v>
      </c>
      <c r="D385">
        <f>'Index Pivots'!D385</f>
        <v>0</v>
      </c>
      <c r="E385">
        <f>'Index Pivots'!E385</f>
        <v>0</v>
      </c>
      <c r="F385">
        <f>'Index Pivots'!F385</f>
        <v>0</v>
      </c>
      <c r="G385">
        <f>'Index Pivots'!G385</f>
        <v>0</v>
      </c>
      <c r="H385">
        <f>'Index Pivots'!H385</f>
        <v>0</v>
      </c>
      <c r="I385">
        <f>'Index Pivots'!I385</f>
        <v>0</v>
      </c>
      <c r="J385">
        <f>'Index Pivots'!J385</f>
        <v>0</v>
      </c>
      <c r="K385">
        <f>'Index Pivots'!K385</f>
        <v>0</v>
      </c>
      <c r="L385">
        <f>'Index Pivots'!L385</f>
        <v>0</v>
      </c>
      <c r="M385" s="2">
        <f>'Index Pivots'!M385</f>
        <v>0</v>
      </c>
      <c r="N385" s="12">
        <f t="shared" si="308"/>
        <v>0</v>
      </c>
      <c r="O385" s="12">
        <f t="shared" si="309"/>
        <v>0</v>
      </c>
      <c r="P385" s="12">
        <f t="shared" si="310"/>
        <v>0</v>
      </c>
      <c r="Q385" s="12">
        <f t="shared" si="311"/>
        <v>0</v>
      </c>
      <c r="R385" s="12">
        <f t="shared" si="312"/>
        <v>0</v>
      </c>
      <c r="S385" s="12">
        <f t="shared" si="313"/>
        <v>0</v>
      </c>
      <c r="U385" t="str">
        <f t="shared" si="314"/>
        <v/>
      </c>
    </row>
    <row r="386" spans="1:21" x14ac:dyDescent="0.3">
      <c r="A386" s="39">
        <v>43810</v>
      </c>
      <c r="B386" s="10" t="s">
        <v>29</v>
      </c>
      <c r="C386">
        <f>'Index Pivots'!C386</f>
        <v>0</v>
      </c>
      <c r="D386">
        <f>'Index Pivots'!D386</f>
        <v>0</v>
      </c>
      <c r="E386">
        <f>'Index Pivots'!E386</f>
        <v>0</v>
      </c>
      <c r="F386">
        <f>'Index Pivots'!F386</f>
        <v>0</v>
      </c>
      <c r="G386">
        <f>'Index Pivots'!G386</f>
        <v>0</v>
      </c>
      <c r="H386">
        <f>'Index Pivots'!H386</f>
        <v>0</v>
      </c>
      <c r="I386">
        <f>'Index Pivots'!I386</f>
        <v>0</v>
      </c>
      <c r="J386">
        <f>'Index Pivots'!J386</f>
        <v>0</v>
      </c>
      <c r="K386">
        <f>'Index Pivots'!K386</f>
        <v>0</v>
      </c>
      <c r="L386">
        <f>'Index Pivots'!L386</f>
        <v>0</v>
      </c>
      <c r="M386" s="2">
        <f>'Index Pivots'!M386</f>
        <v>0</v>
      </c>
      <c r="N386" s="12">
        <f t="shared" si="308"/>
        <v>0</v>
      </c>
      <c r="O386" s="12">
        <f t="shared" si="309"/>
        <v>0</v>
      </c>
      <c r="P386" s="12">
        <f t="shared" si="310"/>
        <v>0</v>
      </c>
      <c r="Q386" s="12">
        <f t="shared" si="311"/>
        <v>0</v>
      </c>
      <c r="R386" s="12">
        <f t="shared" si="312"/>
        <v>0</v>
      </c>
      <c r="S386" s="12">
        <f t="shared" si="313"/>
        <v>0</v>
      </c>
      <c r="U386" t="str">
        <f t="shared" si="314"/>
        <v/>
      </c>
    </row>
    <row r="387" spans="1:21" x14ac:dyDescent="0.3">
      <c r="A387" s="39">
        <v>43811</v>
      </c>
      <c r="B387" s="10" t="s">
        <v>30</v>
      </c>
      <c r="C387">
        <f>'Index Pivots'!C387</f>
        <v>0</v>
      </c>
      <c r="D387">
        <f>'Index Pivots'!D387</f>
        <v>0</v>
      </c>
      <c r="E387">
        <f>'Index Pivots'!E387</f>
        <v>0</v>
      </c>
      <c r="F387">
        <f>'Index Pivots'!F387</f>
        <v>0</v>
      </c>
      <c r="G387">
        <f>'Index Pivots'!G387</f>
        <v>0</v>
      </c>
      <c r="H387">
        <f>'Index Pivots'!H387</f>
        <v>0</v>
      </c>
      <c r="I387">
        <f>'Index Pivots'!I387</f>
        <v>0</v>
      </c>
      <c r="J387">
        <f>'Index Pivots'!J387</f>
        <v>0</v>
      </c>
      <c r="K387">
        <f>'Index Pivots'!K387</f>
        <v>0</v>
      </c>
      <c r="L387">
        <f>'Index Pivots'!L387</f>
        <v>0</v>
      </c>
      <c r="M387" s="2">
        <f>'Index Pivots'!M387</f>
        <v>0</v>
      </c>
      <c r="N387" s="12">
        <f t="shared" si="308"/>
        <v>0</v>
      </c>
      <c r="O387" s="12">
        <f t="shared" si="309"/>
        <v>0</v>
      </c>
      <c r="P387" s="12">
        <f t="shared" si="310"/>
        <v>0</v>
      </c>
      <c r="Q387" s="12">
        <f t="shared" si="311"/>
        <v>0</v>
      </c>
      <c r="R387" s="12">
        <f t="shared" si="312"/>
        <v>0</v>
      </c>
      <c r="S387" s="12">
        <f t="shared" si="313"/>
        <v>0</v>
      </c>
      <c r="U387" t="str">
        <f t="shared" si="314"/>
        <v/>
      </c>
    </row>
    <row r="388" spans="1:21" x14ac:dyDescent="0.3">
      <c r="A388" s="39">
        <v>43812</v>
      </c>
      <c r="B388" s="10" t="s">
        <v>26</v>
      </c>
      <c r="C388">
        <f>'Index Pivots'!C388</f>
        <v>0</v>
      </c>
      <c r="D388">
        <f>'Index Pivots'!D388</f>
        <v>0</v>
      </c>
      <c r="E388">
        <f>'Index Pivots'!E388</f>
        <v>0</v>
      </c>
      <c r="F388">
        <f>'Index Pivots'!F388</f>
        <v>0</v>
      </c>
      <c r="G388">
        <f>'Index Pivots'!G388</f>
        <v>0</v>
      </c>
      <c r="H388">
        <f>'Index Pivots'!H388</f>
        <v>0</v>
      </c>
      <c r="I388">
        <f>'Index Pivots'!I388</f>
        <v>0</v>
      </c>
      <c r="J388">
        <f>'Index Pivots'!J388</f>
        <v>0</v>
      </c>
      <c r="K388">
        <f>'Index Pivots'!K388</f>
        <v>0</v>
      </c>
      <c r="L388">
        <f>'Index Pivots'!L388</f>
        <v>0</v>
      </c>
      <c r="M388" s="2">
        <f>'Index Pivots'!M388</f>
        <v>0</v>
      </c>
      <c r="N388" s="12">
        <f t="shared" si="308"/>
        <v>0</v>
      </c>
      <c r="O388" s="12">
        <f t="shared" si="309"/>
        <v>0</v>
      </c>
      <c r="P388" s="12">
        <f t="shared" si="310"/>
        <v>0</v>
      </c>
      <c r="Q388" s="12">
        <f t="shared" si="311"/>
        <v>0</v>
      </c>
      <c r="R388" s="12">
        <f t="shared" si="312"/>
        <v>0</v>
      </c>
      <c r="S388" s="12">
        <f t="shared" si="313"/>
        <v>0</v>
      </c>
      <c r="U388" t="str">
        <f t="shared" si="314"/>
        <v/>
      </c>
    </row>
    <row r="389" spans="1:21" x14ac:dyDescent="0.3">
      <c r="A389" s="39">
        <v>43815</v>
      </c>
      <c r="B389" s="10" t="s">
        <v>27</v>
      </c>
      <c r="C389">
        <f>'Index Pivots'!C389</f>
        <v>0</v>
      </c>
      <c r="D389">
        <f>'Index Pivots'!D389</f>
        <v>0</v>
      </c>
      <c r="E389">
        <f>'Index Pivots'!E389</f>
        <v>0</v>
      </c>
      <c r="F389">
        <f>'Index Pivots'!F389</f>
        <v>0</v>
      </c>
      <c r="G389">
        <f>'Index Pivots'!G389</f>
        <v>0</v>
      </c>
      <c r="H389">
        <f>'Index Pivots'!H389</f>
        <v>0</v>
      </c>
      <c r="I389">
        <f>'Index Pivots'!I389</f>
        <v>0</v>
      </c>
      <c r="J389">
        <f>'Index Pivots'!J389</f>
        <v>0</v>
      </c>
      <c r="K389">
        <f>'Index Pivots'!K389</f>
        <v>0</v>
      </c>
      <c r="L389">
        <f>'Index Pivots'!L389</f>
        <v>0</v>
      </c>
      <c r="M389" s="2">
        <f>'Index Pivots'!M389</f>
        <v>0</v>
      </c>
      <c r="N389" s="12">
        <f t="shared" si="308"/>
        <v>0</v>
      </c>
      <c r="O389" s="12">
        <f t="shared" si="309"/>
        <v>0</v>
      </c>
      <c r="P389" s="12">
        <f t="shared" si="310"/>
        <v>0</v>
      </c>
      <c r="Q389" s="12">
        <f t="shared" si="311"/>
        <v>0</v>
      </c>
      <c r="R389" s="12">
        <f t="shared" si="312"/>
        <v>0</v>
      </c>
      <c r="S389" s="12">
        <f t="shared" si="313"/>
        <v>0</v>
      </c>
      <c r="U389" t="str">
        <f t="shared" si="314"/>
        <v/>
      </c>
    </row>
    <row r="390" spans="1:21" x14ac:dyDescent="0.3">
      <c r="A390" s="39">
        <v>43816</v>
      </c>
      <c r="B390" s="10" t="s">
        <v>28</v>
      </c>
      <c r="C390">
        <f>'Index Pivots'!C390</f>
        <v>0</v>
      </c>
      <c r="D390">
        <f>'Index Pivots'!D390</f>
        <v>0</v>
      </c>
      <c r="E390">
        <f>'Index Pivots'!E390</f>
        <v>0</v>
      </c>
      <c r="F390">
        <f>'Index Pivots'!F390</f>
        <v>0</v>
      </c>
      <c r="G390">
        <f>'Index Pivots'!G390</f>
        <v>0</v>
      </c>
      <c r="H390">
        <f>'Index Pivots'!H390</f>
        <v>0</v>
      </c>
      <c r="I390">
        <f>'Index Pivots'!I390</f>
        <v>0</v>
      </c>
      <c r="J390">
        <f>'Index Pivots'!J390</f>
        <v>0</v>
      </c>
      <c r="K390">
        <f>'Index Pivots'!K390</f>
        <v>0</v>
      </c>
      <c r="L390">
        <f>'Index Pivots'!L390</f>
        <v>0</v>
      </c>
      <c r="M390" s="2">
        <f>'Index Pivots'!M390</f>
        <v>0</v>
      </c>
      <c r="N390" s="12">
        <f t="shared" si="308"/>
        <v>0</v>
      </c>
      <c r="O390" s="12">
        <f t="shared" si="309"/>
        <v>0</v>
      </c>
      <c r="P390" s="12">
        <f t="shared" si="310"/>
        <v>0</v>
      </c>
      <c r="Q390" s="12">
        <f t="shared" si="311"/>
        <v>0</v>
      </c>
      <c r="R390" s="12">
        <f t="shared" si="312"/>
        <v>0</v>
      </c>
      <c r="S390" s="12">
        <f t="shared" si="313"/>
        <v>0</v>
      </c>
      <c r="U390" t="str">
        <f t="shared" si="314"/>
        <v/>
      </c>
    </row>
    <row r="391" spans="1:21" x14ac:dyDescent="0.3">
      <c r="A391" s="39">
        <v>43817</v>
      </c>
      <c r="B391" s="10" t="s">
        <v>29</v>
      </c>
      <c r="C391">
        <f>'Index Pivots'!C391</f>
        <v>0</v>
      </c>
      <c r="D391">
        <f>'Index Pivots'!D391</f>
        <v>0</v>
      </c>
      <c r="E391">
        <f>'Index Pivots'!E391</f>
        <v>0</v>
      </c>
      <c r="F391">
        <f>'Index Pivots'!F391</f>
        <v>0</v>
      </c>
      <c r="G391">
        <f>'Index Pivots'!G391</f>
        <v>0</v>
      </c>
      <c r="H391">
        <f>'Index Pivots'!H391</f>
        <v>0</v>
      </c>
      <c r="I391">
        <f>'Index Pivots'!I391</f>
        <v>0</v>
      </c>
      <c r="J391">
        <f>'Index Pivots'!J391</f>
        <v>0</v>
      </c>
      <c r="K391">
        <f>'Index Pivots'!K391</f>
        <v>0</v>
      </c>
      <c r="L391">
        <f>'Index Pivots'!L391</f>
        <v>0</v>
      </c>
      <c r="M391" s="2">
        <f>'Index Pivots'!M391</f>
        <v>0</v>
      </c>
      <c r="N391" s="12">
        <f t="shared" si="308"/>
        <v>0</v>
      </c>
      <c r="O391" s="12">
        <f t="shared" si="309"/>
        <v>0</v>
      </c>
      <c r="P391" s="12">
        <f t="shared" si="310"/>
        <v>0</v>
      </c>
      <c r="Q391" s="12">
        <f t="shared" si="311"/>
        <v>0</v>
      </c>
      <c r="R391" s="12">
        <f t="shared" si="312"/>
        <v>0</v>
      </c>
      <c r="S391" s="12">
        <f t="shared" si="313"/>
        <v>0</v>
      </c>
      <c r="U391" t="str">
        <f t="shared" si="314"/>
        <v/>
      </c>
    </row>
    <row r="392" spans="1:21" x14ac:dyDescent="0.3">
      <c r="A392" s="39">
        <v>43818</v>
      </c>
      <c r="B392" s="10" t="s">
        <v>30</v>
      </c>
      <c r="C392">
        <f>'Index Pivots'!C392</f>
        <v>0</v>
      </c>
      <c r="D392">
        <f>'Index Pivots'!D392</f>
        <v>0</v>
      </c>
      <c r="E392">
        <f>'Index Pivots'!E392</f>
        <v>0</v>
      </c>
      <c r="F392">
        <f>'Index Pivots'!F392</f>
        <v>0</v>
      </c>
      <c r="G392">
        <f>'Index Pivots'!G392</f>
        <v>0</v>
      </c>
      <c r="H392">
        <f>'Index Pivots'!H392</f>
        <v>0</v>
      </c>
      <c r="I392">
        <f>'Index Pivots'!I392</f>
        <v>0</v>
      </c>
      <c r="J392">
        <f>'Index Pivots'!J392</f>
        <v>0</v>
      </c>
      <c r="K392">
        <f>'Index Pivots'!K392</f>
        <v>0</v>
      </c>
      <c r="L392">
        <f>'Index Pivots'!L392</f>
        <v>0</v>
      </c>
      <c r="M392" s="2">
        <f>'Index Pivots'!M392</f>
        <v>0</v>
      </c>
      <c r="N392" s="12">
        <f t="shared" si="308"/>
        <v>0</v>
      </c>
      <c r="O392" s="12">
        <f t="shared" si="309"/>
        <v>0</v>
      </c>
      <c r="P392" s="12">
        <f t="shared" si="310"/>
        <v>0</v>
      </c>
      <c r="Q392" s="12">
        <f t="shared" si="311"/>
        <v>0</v>
      </c>
      <c r="R392" s="12">
        <f t="shared" si="312"/>
        <v>0</v>
      </c>
      <c r="S392" s="12">
        <f t="shared" si="313"/>
        <v>0</v>
      </c>
      <c r="U392" t="str">
        <f t="shared" si="314"/>
        <v/>
      </c>
    </row>
    <row r="393" spans="1:21" x14ac:dyDescent="0.3">
      <c r="A393" s="39">
        <v>43819</v>
      </c>
      <c r="B393" s="10" t="s">
        <v>26</v>
      </c>
      <c r="C393">
        <f>'Index Pivots'!C393</f>
        <v>0</v>
      </c>
      <c r="D393">
        <f>'Index Pivots'!D393</f>
        <v>0</v>
      </c>
      <c r="E393">
        <f>'Index Pivots'!E393</f>
        <v>0</v>
      </c>
      <c r="F393">
        <f>'Index Pivots'!F393</f>
        <v>0</v>
      </c>
      <c r="G393">
        <f>'Index Pivots'!G393</f>
        <v>0</v>
      </c>
      <c r="H393">
        <f>'Index Pivots'!H393</f>
        <v>0</v>
      </c>
      <c r="I393">
        <f>'Index Pivots'!I393</f>
        <v>0</v>
      </c>
      <c r="J393">
        <f>'Index Pivots'!J393</f>
        <v>0</v>
      </c>
      <c r="K393">
        <f>'Index Pivots'!K393</f>
        <v>0</v>
      </c>
      <c r="L393">
        <f>'Index Pivots'!L393</f>
        <v>0</v>
      </c>
      <c r="M393" s="2">
        <f>'Index Pivots'!M393</f>
        <v>0</v>
      </c>
      <c r="N393" s="12">
        <f t="shared" si="308"/>
        <v>0</v>
      </c>
      <c r="O393" s="12">
        <f t="shared" si="309"/>
        <v>0</v>
      </c>
      <c r="P393" s="12">
        <f t="shared" si="310"/>
        <v>0</v>
      </c>
      <c r="Q393" s="12">
        <f t="shared" si="311"/>
        <v>0</v>
      </c>
      <c r="R393" s="12">
        <f t="shared" si="312"/>
        <v>0</v>
      </c>
      <c r="S393" s="12">
        <f t="shared" si="313"/>
        <v>0</v>
      </c>
      <c r="U393" t="str">
        <f t="shared" si="314"/>
        <v/>
      </c>
    </row>
    <row r="394" spans="1:21" x14ac:dyDescent="0.3">
      <c r="A394" s="39">
        <v>43822</v>
      </c>
      <c r="B394" s="10" t="s">
        <v>27</v>
      </c>
      <c r="C394">
        <f>'Index Pivots'!C394</f>
        <v>0</v>
      </c>
      <c r="D394">
        <f>'Index Pivots'!D394</f>
        <v>0</v>
      </c>
      <c r="E394">
        <f>'Index Pivots'!E394</f>
        <v>0</v>
      </c>
      <c r="F394">
        <f>'Index Pivots'!F394</f>
        <v>0</v>
      </c>
      <c r="G394">
        <f>'Index Pivots'!G394</f>
        <v>0</v>
      </c>
      <c r="H394">
        <f>'Index Pivots'!H394</f>
        <v>0</v>
      </c>
      <c r="I394">
        <f>'Index Pivots'!I394</f>
        <v>0</v>
      </c>
      <c r="J394">
        <f>'Index Pivots'!J394</f>
        <v>0</v>
      </c>
      <c r="K394">
        <f>'Index Pivots'!K394</f>
        <v>0</v>
      </c>
      <c r="L394">
        <f>'Index Pivots'!L394</f>
        <v>0</v>
      </c>
      <c r="M394" s="2">
        <f>'Index Pivots'!M394</f>
        <v>0</v>
      </c>
      <c r="N394" s="12">
        <f t="shared" si="308"/>
        <v>0</v>
      </c>
      <c r="O394" s="12">
        <f t="shared" si="309"/>
        <v>0</v>
      </c>
      <c r="P394" s="12">
        <f t="shared" si="310"/>
        <v>0</v>
      </c>
      <c r="Q394" s="12">
        <f t="shared" si="311"/>
        <v>0</v>
      </c>
      <c r="R394" s="12">
        <f t="shared" si="312"/>
        <v>0</v>
      </c>
      <c r="S394" s="12">
        <f t="shared" si="313"/>
        <v>0</v>
      </c>
      <c r="U394" t="str">
        <f t="shared" si="314"/>
        <v/>
      </c>
    </row>
    <row r="395" spans="1:21" x14ac:dyDescent="0.3">
      <c r="A395" s="39">
        <v>43823</v>
      </c>
      <c r="B395" s="10" t="s">
        <v>28</v>
      </c>
      <c r="C395">
        <f>'Index Pivots'!C395</f>
        <v>0</v>
      </c>
      <c r="D395">
        <f>'Index Pivots'!D395</f>
        <v>0</v>
      </c>
      <c r="E395">
        <f>'Index Pivots'!E395</f>
        <v>0</v>
      </c>
      <c r="F395">
        <f>'Index Pivots'!F395</f>
        <v>0</v>
      </c>
      <c r="G395">
        <f>'Index Pivots'!G395</f>
        <v>0</v>
      </c>
      <c r="H395">
        <f>'Index Pivots'!H395</f>
        <v>0</v>
      </c>
      <c r="I395">
        <f>'Index Pivots'!I395</f>
        <v>0</v>
      </c>
      <c r="J395">
        <f>'Index Pivots'!J395</f>
        <v>0</v>
      </c>
      <c r="K395">
        <f>'Index Pivots'!K395</f>
        <v>0</v>
      </c>
      <c r="L395">
        <f>'Index Pivots'!L395</f>
        <v>0</v>
      </c>
      <c r="M395" s="2">
        <f>'Index Pivots'!M395</f>
        <v>0</v>
      </c>
      <c r="N395" s="12">
        <f t="shared" si="308"/>
        <v>0</v>
      </c>
      <c r="O395" s="12">
        <f t="shared" si="309"/>
        <v>0</v>
      </c>
      <c r="P395" s="12">
        <f t="shared" si="310"/>
        <v>0</v>
      </c>
      <c r="Q395" s="12">
        <f t="shared" si="311"/>
        <v>0</v>
      </c>
      <c r="R395" s="12">
        <f t="shared" si="312"/>
        <v>0</v>
      </c>
      <c r="S395" s="12">
        <f t="shared" si="313"/>
        <v>0</v>
      </c>
      <c r="U395" t="str">
        <f t="shared" si="314"/>
        <v/>
      </c>
    </row>
    <row r="396" spans="1:21" x14ac:dyDescent="0.3">
      <c r="A396" s="39">
        <v>43825</v>
      </c>
      <c r="B396" s="10" t="s">
        <v>30</v>
      </c>
      <c r="C396">
        <f>'Index Pivots'!C396</f>
        <v>0</v>
      </c>
      <c r="D396">
        <f>'Index Pivots'!D396</f>
        <v>0</v>
      </c>
      <c r="E396">
        <f>'Index Pivots'!E396</f>
        <v>0</v>
      </c>
      <c r="F396">
        <f>'Index Pivots'!F396</f>
        <v>0</v>
      </c>
      <c r="G396">
        <f>'Index Pivots'!G396</f>
        <v>0</v>
      </c>
      <c r="H396">
        <f>'Index Pivots'!H396</f>
        <v>0</v>
      </c>
      <c r="I396">
        <f>'Index Pivots'!I396</f>
        <v>0</v>
      </c>
      <c r="J396">
        <f>'Index Pivots'!J396</f>
        <v>0</v>
      </c>
      <c r="K396">
        <f>'Index Pivots'!K396</f>
        <v>0</v>
      </c>
      <c r="L396">
        <f>'Index Pivots'!L396</f>
        <v>0</v>
      </c>
      <c r="M396" s="2">
        <f>'Index Pivots'!M396</f>
        <v>0</v>
      </c>
      <c r="N396" s="12">
        <f t="shared" si="308"/>
        <v>0</v>
      </c>
      <c r="O396" s="12">
        <f t="shared" si="309"/>
        <v>0</v>
      </c>
      <c r="P396" s="12">
        <f t="shared" si="310"/>
        <v>0</v>
      </c>
      <c r="Q396" s="12">
        <f t="shared" si="311"/>
        <v>0</v>
      </c>
      <c r="R396" s="12">
        <f t="shared" si="312"/>
        <v>0</v>
      </c>
      <c r="S396" s="12">
        <f t="shared" si="313"/>
        <v>0</v>
      </c>
      <c r="U396" t="str">
        <f t="shared" si="314"/>
        <v/>
      </c>
    </row>
    <row r="397" spans="1:21" x14ac:dyDescent="0.3">
      <c r="A397" s="39">
        <v>43826</v>
      </c>
      <c r="B397" s="10" t="s">
        <v>26</v>
      </c>
      <c r="C397">
        <f>'Index Pivots'!C397</f>
        <v>0</v>
      </c>
      <c r="D397">
        <f>'Index Pivots'!D397</f>
        <v>0</v>
      </c>
      <c r="E397">
        <f>'Index Pivots'!E397</f>
        <v>0</v>
      </c>
      <c r="F397">
        <f>'Index Pivots'!F397</f>
        <v>0</v>
      </c>
      <c r="G397">
        <f>'Index Pivots'!G397</f>
        <v>0</v>
      </c>
      <c r="H397">
        <f>'Index Pivots'!H397</f>
        <v>0</v>
      </c>
      <c r="I397">
        <f>'Index Pivots'!I397</f>
        <v>0</v>
      </c>
      <c r="J397">
        <f>'Index Pivots'!J397</f>
        <v>0</v>
      </c>
      <c r="K397">
        <f>'Index Pivots'!K397</f>
        <v>0</v>
      </c>
      <c r="L397">
        <f>'Index Pivots'!L397</f>
        <v>0</v>
      </c>
      <c r="M397" s="2">
        <f>'Index Pivots'!M397</f>
        <v>0</v>
      </c>
      <c r="N397" s="12">
        <f t="shared" si="308"/>
        <v>0</v>
      </c>
      <c r="O397" s="12">
        <f t="shared" si="309"/>
        <v>0</v>
      </c>
      <c r="P397" s="12">
        <f t="shared" si="310"/>
        <v>0</v>
      </c>
      <c r="Q397" s="12">
        <f t="shared" si="311"/>
        <v>0</v>
      </c>
      <c r="R397" s="12">
        <f t="shared" si="312"/>
        <v>0</v>
      </c>
      <c r="S397" s="12">
        <f t="shared" si="313"/>
        <v>0</v>
      </c>
      <c r="U397" t="str">
        <f t="shared" si="314"/>
        <v/>
      </c>
    </row>
    <row r="398" spans="1:21" x14ac:dyDescent="0.3">
      <c r="A398" s="39">
        <v>43829</v>
      </c>
      <c r="B398" s="10" t="s">
        <v>27</v>
      </c>
      <c r="C398">
        <f>'Index Pivots'!C398</f>
        <v>0</v>
      </c>
      <c r="D398">
        <f>'Index Pivots'!D398</f>
        <v>0</v>
      </c>
      <c r="E398">
        <f>'Index Pivots'!E398</f>
        <v>0</v>
      </c>
      <c r="F398">
        <f>'Index Pivots'!F398</f>
        <v>0</v>
      </c>
      <c r="G398">
        <f>'Index Pivots'!G398</f>
        <v>0</v>
      </c>
      <c r="H398">
        <f>'Index Pivots'!H398</f>
        <v>0</v>
      </c>
      <c r="I398">
        <f>'Index Pivots'!I398</f>
        <v>0</v>
      </c>
      <c r="J398">
        <f>'Index Pivots'!J398</f>
        <v>0</v>
      </c>
      <c r="K398">
        <f>'Index Pivots'!K398</f>
        <v>0</v>
      </c>
      <c r="L398">
        <f>'Index Pivots'!L398</f>
        <v>0</v>
      </c>
      <c r="M398" s="2">
        <f>'Index Pivots'!M398</f>
        <v>0</v>
      </c>
      <c r="N398" s="12">
        <f t="shared" si="308"/>
        <v>0</v>
      </c>
      <c r="O398" s="12">
        <f t="shared" si="309"/>
        <v>0</v>
      </c>
      <c r="P398" s="12">
        <f t="shared" si="310"/>
        <v>0</v>
      </c>
      <c r="Q398" s="12">
        <f t="shared" si="311"/>
        <v>0</v>
      </c>
      <c r="R398" s="12">
        <f t="shared" si="312"/>
        <v>0</v>
      </c>
      <c r="S398" s="12">
        <f t="shared" si="313"/>
        <v>0</v>
      </c>
      <c r="U398" t="str">
        <f t="shared" si="314"/>
        <v/>
      </c>
    </row>
    <row r="399" spans="1:21" x14ac:dyDescent="0.3">
      <c r="A399" s="39">
        <v>43830</v>
      </c>
      <c r="B399" s="10" t="s">
        <v>28</v>
      </c>
      <c r="C399">
        <f>'Index Pivots'!C399</f>
        <v>0</v>
      </c>
      <c r="D399">
        <f>'Index Pivots'!D399</f>
        <v>0</v>
      </c>
      <c r="E399">
        <f>'Index Pivots'!E399</f>
        <v>0</v>
      </c>
      <c r="F399">
        <f>'Index Pivots'!F399</f>
        <v>0</v>
      </c>
      <c r="G399">
        <f>'Index Pivots'!G399</f>
        <v>0</v>
      </c>
      <c r="H399">
        <f>'Index Pivots'!H399</f>
        <v>0</v>
      </c>
      <c r="I399">
        <f>'Index Pivots'!I399</f>
        <v>0</v>
      </c>
      <c r="J399">
        <f>'Index Pivots'!J399</f>
        <v>0</v>
      </c>
      <c r="K399">
        <f>'Index Pivots'!K399</f>
        <v>0</v>
      </c>
      <c r="L399">
        <f>'Index Pivots'!L399</f>
        <v>0</v>
      </c>
      <c r="M399" s="2">
        <f>'Index Pivots'!M399</f>
        <v>0</v>
      </c>
      <c r="N399" s="12">
        <f t="shared" si="308"/>
        <v>0</v>
      </c>
      <c r="O399" s="12">
        <f t="shared" si="309"/>
        <v>0</v>
      </c>
      <c r="P399" s="12">
        <f t="shared" si="310"/>
        <v>0</v>
      </c>
      <c r="Q399" s="12">
        <f t="shared" si="311"/>
        <v>0</v>
      </c>
      <c r="R399" s="12">
        <f t="shared" si="312"/>
        <v>0</v>
      </c>
      <c r="S399" s="12">
        <f t="shared" si="313"/>
        <v>0</v>
      </c>
      <c r="U399" t="str">
        <f t="shared" si="314"/>
        <v/>
      </c>
    </row>
  </sheetData>
  <conditionalFormatting sqref="N3:S89">
    <cfRule type="duplicateValues" dxfId="12" priority="7"/>
  </conditionalFormatting>
  <conditionalFormatting sqref="U2:U1048576">
    <cfRule type="containsText" dxfId="11" priority="5" operator="containsText" text="Tom">
      <formula>NOT(ISERROR(SEARCH("Tom",U2)))</formula>
    </cfRule>
  </conditionalFormatting>
  <conditionalFormatting sqref="U1">
    <cfRule type="containsText" dxfId="10" priority="4" operator="containsText" text="Next">
      <formula>NOT(ISERROR(SEARCH("Next",U1)))</formula>
    </cfRule>
  </conditionalFormatting>
  <conditionalFormatting sqref="B117:B118">
    <cfRule type="containsText" dxfId="9" priority="3" operator="containsText" text="Thursday">
      <formula>NOT(ISERROR(SEARCH("Thursday",B117)))</formula>
    </cfRule>
  </conditionalFormatting>
  <conditionalFormatting sqref="N90:S399">
    <cfRule type="duplicateValues" dxfId="8" priority="21"/>
  </conditionalFormatting>
  <conditionalFormatting sqref="B193:B197">
    <cfRule type="containsText" dxfId="7" priority="2" operator="containsText" text="Thursday">
      <formula>NOT(ISERROR(SEARCH("Thursday",B193)))</formula>
    </cfRule>
  </conditionalFormatting>
  <conditionalFormatting sqref="N1:S1048576">
    <cfRule type="cellIs" dxfId="0" priority="1" operator="equal">
      <formula>0</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99"/>
  <sheetViews>
    <sheetView workbookViewId="0">
      <pane xSplit="2" ySplit="1" topLeftCell="C275" activePane="bottomRight" state="frozen"/>
      <selection pane="topRight" activeCell="C1" sqref="C1"/>
      <selection pane="bottomLeft" activeCell="A2" sqref="A2"/>
      <selection pane="bottomRight" activeCell="C290" sqref="C290"/>
    </sheetView>
  </sheetViews>
  <sheetFormatPr defaultRowHeight="14.4" x14ac:dyDescent="0.3"/>
  <cols>
    <col min="1" max="1" width="9.88671875" style="40" bestFit="1" customWidth="1"/>
    <col min="2" max="2" width="10.44140625" bestFit="1" customWidth="1"/>
    <col min="13" max="13" width="8.88671875" style="2"/>
    <col min="14" max="14" width="8.88671875" style="34"/>
    <col min="15" max="19" width="8.88671875" style="12"/>
    <col min="21" max="21" width="16.44140625" bestFit="1" customWidth="1"/>
  </cols>
  <sheetData>
    <row r="1" spans="1:22" x14ac:dyDescent="0.3">
      <c r="A1" s="41" t="str">
        <f>'Index CPR'!A1</f>
        <v>Date</v>
      </c>
      <c r="B1" s="26" t="str">
        <f>'Index CPR'!B1</f>
        <v>Day</v>
      </c>
      <c r="C1" s="25" t="str">
        <f>'Index CPR'!N1</f>
        <v>Open</v>
      </c>
      <c r="D1" s="25" t="str">
        <f>'Index CPR'!O1</f>
        <v>High</v>
      </c>
      <c r="E1" s="25" t="str">
        <f>'Index CPR'!P1</f>
        <v>Low</v>
      </c>
      <c r="F1" s="25" t="str">
        <f>'Index CPR'!Q1</f>
        <v>Close</v>
      </c>
      <c r="G1" s="20" t="s">
        <v>219</v>
      </c>
      <c r="H1" s="19" t="s">
        <v>220</v>
      </c>
      <c r="I1" s="18" t="s">
        <v>221</v>
      </c>
      <c r="J1" s="21" t="s">
        <v>222</v>
      </c>
      <c r="K1" s="22" t="s">
        <v>223</v>
      </c>
      <c r="L1" s="23" t="s">
        <v>224</v>
      </c>
      <c r="M1" s="24" t="s">
        <v>225</v>
      </c>
      <c r="N1" t="s">
        <v>319</v>
      </c>
      <c r="O1" s="12" t="s">
        <v>317</v>
      </c>
      <c r="P1" s="12" t="s">
        <v>315</v>
      </c>
      <c r="Q1" s="12" t="s">
        <v>316</v>
      </c>
      <c r="R1" s="12" t="s">
        <v>320</v>
      </c>
      <c r="S1" s="30" t="s">
        <v>318</v>
      </c>
      <c r="T1" s="30" t="s">
        <v>381</v>
      </c>
      <c r="U1" s="30" t="s">
        <v>410</v>
      </c>
    </row>
    <row r="2" spans="1:22" x14ac:dyDescent="0.3">
      <c r="A2" s="40">
        <f>'Index Pivots'!A2</f>
        <v>43238</v>
      </c>
      <c r="B2" t="str">
        <f>'Index Pivots'!B2</f>
        <v>Friday</v>
      </c>
      <c r="C2">
        <f>'Index Pivots'!N2</f>
        <v>26025.599999999999</v>
      </c>
      <c r="D2">
        <f>'Index Pivots'!O2</f>
        <v>26032</v>
      </c>
      <c r="E2">
        <f>'Index Pivots'!P2</f>
        <v>25839</v>
      </c>
      <c r="F2">
        <f>'Index Pivots'!Q2</f>
        <v>25875.599999999999</v>
      </c>
      <c r="G2">
        <f>'Index Pivots'!R2</f>
        <v>25606.066666666673</v>
      </c>
      <c r="H2">
        <f>'Index Pivots'!S2</f>
        <v>25722.533333333336</v>
      </c>
      <c r="I2">
        <f>'Index Pivots'!T2</f>
        <v>25799.066666666673</v>
      </c>
      <c r="J2">
        <f>'Index Pivots'!U2</f>
        <v>25915.533333333336</v>
      </c>
      <c r="K2">
        <f>'Index Pivots'!V2</f>
        <v>25992.066666666673</v>
      </c>
      <c r="L2">
        <f>'Index Pivots'!W2</f>
        <v>26108.533333333336</v>
      </c>
      <c r="M2" s="2">
        <f>'Index Pivots'!X2</f>
        <v>26185.066666666673</v>
      </c>
    </row>
    <row r="3" spans="1:22" x14ac:dyDescent="0.3">
      <c r="A3" s="40">
        <f>'Index Pivots'!A3</f>
        <v>43241</v>
      </c>
      <c r="B3" t="str">
        <f>'Index Pivots'!B3</f>
        <v>Monday</v>
      </c>
      <c r="C3">
        <f>'Index Pivots'!N3</f>
        <v>26017.5</v>
      </c>
      <c r="D3">
        <f>'Index Pivots'!O3</f>
        <v>26066.75</v>
      </c>
      <c r="E3">
        <f>'Index Pivots'!P3</f>
        <v>25685.35</v>
      </c>
      <c r="F3">
        <f>'Index Pivots'!Q3</f>
        <v>25750.799999999999</v>
      </c>
      <c r="G3">
        <f>'Index Pivots'!R3</f>
        <v>25220.449999999997</v>
      </c>
      <c r="H3">
        <f>'Index Pivots'!S3</f>
        <v>25452.899999999998</v>
      </c>
      <c r="I3">
        <f>'Index Pivots'!T3</f>
        <v>25601.85</v>
      </c>
      <c r="J3">
        <f>'Index Pivots'!U3</f>
        <v>25834.3</v>
      </c>
      <c r="K3">
        <f>'Index Pivots'!V3</f>
        <v>25983.25</v>
      </c>
      <c r="L3">
        <f>'Index Pivots'!W3</f>
        <v>26215.7</v>
      </c>
      <c r="M3" s="2">
        <f>'Index Pivots'!X3</f>
        <v>26364.65</v>
      </c>
      <c r="N3" s="12">
        <f t="shared" ref="N3:N67" si="0">ABS(C3-H2)</f>
        <v>294.96666666666351</v>
      </c>
      <c r="O3" s="12">
        <f>ABS(C3-I2)</f>
        <v>218.43333333332703</v>
      </c>
      <c r="P3" s="12">
        <f>ABS(C3-J2)</f>
        <v>101.96666666666351</v>
      </c>
      <c r="Q3" s="12">
        <f>ABS(C3-K2)</f>
        <v>25.433333333327028</v>
      </c>
      <c r="R3" s="12">
        <f>ABS(C3-L2)</f>
        <v>91.033333333336486</v>
      </c>
      <c r="S3" s="12">
        <f>MIN(N3:R3)</f>
        <v>25.433333333327028</v>
      </c>
      <c r="T3" t="s">
        <v>297</v>
      </c>
      <c r="U3" t="str">
        <f t="shared" ref="U3:U65" si="1">IF(ABS(J3-J2)&lt;J3*0.0021,"Today-Tom Close","")</f>
        <v/>
      </c>
    </row>
    <row r="4" spans="1:22" x14ac:dyDescent="0.3">
      <c r="A4" s="40">
        <f>'Index Pivots'!A4</f>
        <v>43242</v>
      </c>
      <c r="B4" t="str">
        <f>'Index Pivots'!B4</f>
        <v>Tuesday</v>
      </c>
      <c r="C4">
        <f>'Index Pivots'!N4</f>
        <v>25780.25</v>
      </c>
      <c r="D4">
        <f>'Index Pivots'!O4</f>
        <v>25945.65</v>
      </c>
      <c r="E4">
        <f>'Index Pivots'!P4</f>
        <v>25701.35</v>
      </c>
      <c r="F4">
        <f>'Index Pivots'!Q4</f>
        <v>25777.7</v>
      </c>
      <c r="G4">
        <f>'Index Pivots'!R4</f>
        <v>25426.516666666663</v>
      </c>
      <c r="H4">
        <f>'Index Pivots'!S4</f>
        <v>25563.933333333331</v>
      </c>
      <c r="I4">
        <f>'Index Pivots'!T4</f>
        <v>25670.816666666666</v>
      </c>
      <c r="J4">
        <f>'Index Pivots'!U4</f>
        <v>25808.233333333334</v>
      </c>
      <c r="K4">
        <f>'Index Pivots'!V4</f>
        <v>25915.116666666669</v>
      </c>
      <c r="L4">
        <f>'Index Pivots'!W4</f>
        <v>26052.533333333336</v>
      </c>
      <c r="M4" s="2">
        <f>'Index Pivots'!X4</f>
        <v>26159.416666666672</v>
      </c>
      <c r="N4" s="12">
        <f t="shared" si="0"/>
        <v>327.35000000000218</v>
      </c>
      <c r="O4" s="12">
        <f t="shared" ref="O4:O67" si="2">ABS(C4-I3)</f>
        <v>178.40000000000146</v>
      </c>
      <c r="P4" s="12">
        <f t="shared" ref="P4:P67" si="3">ABS(C4-J3)</f>
        <v>54.049999999999272</v>
      </c>
      <c r="Q4" s="12">
        <f t="shared" ref="Q4:Q67" si="4">ABS(C4-K3)</f>
        <v>203</v>
      </c>
      <c r="R4" s="12">
        <f t="shared" ref="R4:R67" si="5">ABS(C4-L3)</f>
        <v>435.45000000000073</v>
      </c>
      <c r="S4" s="12">
        <f t="shared" ref="S4:S67" si="6">MIN(N4:R4)</f>
        <v>54.049999999999272</v>
      </c>
      <c r="T4" t="s">
        <v>310</v>
      </c>
      <c r="U4" t="str">
        <f t="shared" si="1"/>
        <v>Today-Tom Close</v>
      </c>
      <c r="V4" t="s">
        <v>382</v>
      </c>
    </row>
    <row r="5" spans="1:22" x14ac:dyDescent="0.3">
      <c r="A5" s="40">
        <f>'Index Pivots'!A5</f>
        <v>43243</v>
      </c>
      <c r="B5" t="str">
        <f>'Index Pivots'!B5</f>
        <v>Wednesday</v>
      </c>
      <c r="C5">
        <f>'Index Pivots'!N5</f>
        <v>25726.95</v>
      </c>
      <c r="D5">
        <f>'Index Pivots'!O5</f>
        <v>25903.9</v>
      </c>
      <c r="E5">
        <f>'Index Pivots'!P5</f>
        <v>25622.15</v>
      </c>
      <c r="F5">
        <f>'Index Pivots'!Q5</f>
        <v>25684.95</v>
      </c>
      <c r="G5">
        <f>'Index Pivots'!R5</f>
        <v>25288.35</v>
      </c>
      <c r="H5">
        <f>'Index Pivots'!S5</f>
        <v>25455.25</v>
      </c>
      <c r="I5">
        <f>'Index Pivots'!T5</f>
        <v>25570.1</v>
      </c>
      <c r="J5">
        <f>'Index Pivots'!U5</f>
        <v>25737</v>
      </c>
      <c r="K5">
        <f>'Index Pivots'!V5</f>
        <v>25851.85</v>
      </c>
      <c r="L5">
        <f>'Index Pivots'!W5</f>
        <v>26018.75</v>
      </c>
      <c r="M5" s="2">
        <f>'Index Pivots'!X5</f>
        <v>26133.599999999999</v>
      </c>
      <c r="N5" s="12">
        <f t="shared" si="0"/>
        <v>163.01666666667006</v>
      </c>
      <c r="O5" s="12">
        <f t="shared" si="2"/>
        <v>56.133333333335031</v>
      </c>
      <c r="P5" s="12">
        <f t="shared" si="3"/>
        <v>81.283333333332848</v>
      </c>
      <c r="Q5" s="12">
        <f t="shared" si="4"/>
        <v>188.16666666666788</v>
      </c>
      <c r="R5" s="12">
        <f t="shared" si="5"/>
        <v>325.58333333333576</v>
      </c>
      <c r="S5" s="12">
        <f t="shared" si="6"/>
        <v>56.133333333335031</v>
      </c>
      <c r="T5" t="s">
        <v>310</v>
      </c>
      <c r="U5" t="str">
        <f t="shared" si="1"/>
        <v/>
      </c>
    </row>
    <row r="6" spans="1:22" x14ac:dyDescent="0.3">
      <c r="A6" s="40">
        <f>'Index Pivots'!A6</f>
        <v>43244</v>
      </c>
      <c r="B6" t="str">
        <f>'Index Pivots'!B6</f>
        <v>Thursday</v>
      </c>
      <c r="C6">
        <f>'Index Pivots'!N6</f>
        <v>25722.9</v>
      </c>
      <c r="D6">
        <f>'Index Pivots'!O6</f>
        <v>26073.1</v>
      </c>
      <c r="E6">
        <f>'Index Pivots'!P6</f>
        <v>25658.400000000001</v>
      </c>
      <c r="F6">
        <f>'Index Pivots'!Q6</f>
        <v>26016.799999999999</v>
      </c>
      <c r="G6">
        <f>'Index Pivots'!R6</f>
        <v>25344.400000000009</v>
      </c>
      <c r="H6">
        <f>'Index Pivots'!S6</f>
        <v>25501.400000000005</v>
      </c>
      <c r="I6">
        <f>'Index Pivots'!T6</f>
        <v>25759.100000000006</v>
      </c>
      <c r="J6">
        <f>'Index Pivots'!U6</f>
        <v>25916.100000000002</v>
      </c>
      <c r="K6">
        <f>'Index Pivots'!V6</f>
        <v>26173.800000000003</v>
      </c>
      <c r="L6">
        <f>'Index Pivots'!W6</f>
        <v>26330.799999999999</v>
      </c>
      <c r="M6" s="2">
        <f>'Index Pivots'!X6</f>
        <v>26588.5</v>
      </c>
      <c r="N6" s="12">
        <f t="shared" si="0"/>
        <v>267.65000000000146</v>
      </c>
      <c r="O6" s="12">
        <f t="shared" si="2"/>
        <v>152.80000000000291</v>
      </c>
      <c r="P6" s="12">
        <f t="shared" si="3"/>
        <v>14.099999999998545</v>
      </c>
      <c r="Q6" s="12">
        <f t="shared" si="4"/>
        <v>128.94999999999709</v>
      </c>
      <c r="R6" s="12">
        <f t="shared" si="5"/>
        <v>295.84999999999854</v>
      </c>
      <c r="S6" s="12">
        <f t="shared" si="6"/>
        <v>14.099999999998545</v>
      </c>
      <c r="T6" t="s">
        <v>297</v>
      </c>
      <c r="U6" t="str">
        <f t="shared" si="1"/>
        <v/>
      </c>
    </row>
    <row r="7" spans="1:22" x14ac:dyDescent="0.3">
      <c r="A7" s="40">
        <f>'Index Pivots'!A7</f>
        <v>43245</v>
      </c>
      <c r="B7" t="str">
        <f>'Index Pivots'!B7</f>
        <v>Friday</v>
      </c>
      <c r="C7">
        <f>'Index Pivots'!N7</f>
        <v>26066.75</v>
      </c>
      <c r="D7">
        <f>'Index Pivots'!O7</f>
        <v>26325.55</v>
      </c>
      <c r="E7">
        <f>'Index Pivots'!P7</f>
        <v>26031.45</v>
      </c>
      <c r="F7">
        <f>'Index Pivots'!Q7</f>
        <v>26273.55</v>
      </c>
      <c r="G7">
        <f>'Index Pivots'!R7</f>
        <v>25800.716666666671</v>
      </c>
      <c r="H7">
        <f>'Index Pivots'!S7</f>
        <v>25916.083333333336</v>
      </c>
      <c r="I7">
        <f>'Index Pivots'!T7</f>
        <v>26094.816666666669</v>
      </c>
      <c r="J7">
        <f>'Index Pivots'!U7</f>
        <v>26210.183333333334</v>
      </c>
      <c r="K7">
        <f>'Index Pivots'!V7</f>
        <v>26388.916666666668</v>
      </c>
      <c r="L7">
        <f>'Index Pivots'!W7</f>
        <v>26504.283333333333</v>
      </c>
      <c r="M7" s="2">
        <f>'Index Pivots'!X7</f>
        <v>26683.016666666666</v>
      </c>
      <c r="N7" s="12">
        <f t="shared" si="0"/>
        <v>565.34999999999491</v>
      </c>
      <c r="O7" s="12">
        <f t="shared" si="2"/>
        <v>307.64999999999418</v>
      </c>
      <c r="P7" s="12">
        <f t="shared" si="3"/>
        <v>150.64999999999782</v>
      </c>
      <c r="Q7" s="12">
        <f t="shared" si="4"/>
        <v>107.05000000000291</v>
      </c>
      <c r="R7" s="12">
        <f t="shared" si="5"/>
        <v>264.04999999999927</v>
      </c>
      <c r="S7" s="12">
        <f t="shared" si="6"/>
        <v>107.05000000000291</v>
      </c>
      <c r="T7" t="s">
        <v>297</v>
      </c>
      <c r="U7" t="str">
        <f t="shared" si="1"/>
        <v/>
      </c>
    </row>
    <row r="8" spans="1:22" x14ac:dyDescent="0.3">
      <c r="A8" s="40">
        <f>'Index Pivots'!A8</f>
        <v>43248</v>
      </c>
      <c r="B8" t="str">
        <f>'Index Pivots'!B8</f>
        <v>Monday</v>
      </c>
      <c r="C8">
        <f>'Index Pivots'!N8</f>
        <v>26291.65</v>
      </c>
      <c r="D8">
        <f>'Index Pivots'!O8</f>
        <v>26713.65</v>
      </c>
      <c r="E8">
        <f>'Index Pivots'!P8</f>
        <v>26273.9</v>
      </c>
      <c r="F8">
        <f>'Index Pivots'!Q8</f>
        <v>26614.25</v>
      </c>
      <c r="G8">
        <f>'Index Pivots'!R8</f>
        <v>25914.466666666667</v>
      </c>
      <c r="H8">
        <f>'Index Pivots'!S8</f>
        <v>26094.183333333334</v>
      </c>
      <c r="I8">
        <f>'Index Pivots'!T8</f>
        <v>26354.216666666667</v>
      </c>
      <c r="J8">
        <f>'Index Pivots'!U8</f>
        <v>26533.933333333334</v>
      </c>
      <c r="K8">
        <f>'Index Pivots'!V8</f>
        <v>26793.966666666667</v>
      </c>
      <c r="L8">
        <f>'Index Pivots'!W8</f>
        <v>26973.683333333334</v>
      </c>
      <c r="M8" s="2">
        <f>'Index Pivots'!X8</f>
        <v>27233.716666666667</v>
      </c>
      <c r="N8" s="12">
        <f t="shared" si="0"/>
        <v>375.5666666666657</v>
      </c>
      <c r="O8" s="12">
        <f t="shared" si="2"/>
        <v>196.83333333333212</v>
      </c>
      <c r="P8" s="12">
        <f t="shared" si="3"/>
        <v>81.466666666667152</v>
      </c>
      <c r="Q8" s="12">
        <f t="shared" si="4"/>
        <v>97.266666666666424</v>
      </c>
      <c r="R8" s="12">
        <f t="shared" si="5"/>
        <v>212.63333333333139</v>
      </c>
      <c r="S8" s="12">
        <f t="shared" si="6"/>
        <v>81.466666666667152</v>
      </c>
      <c r="T8" t="s">
        <v>310</v>
      </c>
      <c r="U8" t="str">
        <f t="shared" si="1"/>
        <v/>
      </c>
    </row>
    <row r="9" spans="1:22" x14ac:dyDescent="0.3">
      <c r="A9" s="40">
        <f>'Index Pivots'!A9</f>
        <v>43249</v>
      </c>
      <c r="B9" t="str">
        <f>'Index Pivots'!B9</f>
        <v>Tuesday</v>
      </c>
      <c r="C9">
        <f>'Index Pivots'!N9</f>
        <v>26567.25</v>
      </c>
      <c r="D9">
        <f>'Index Pivots'!O9</f>
        <v>26570.95</v>
      </c>
      <c r="E9">
        <f>'Index Pivots'!P9</f>
        <v>26221.1</v>
      </c>
      <c r="F9">
        <f>'Index Pivots'!Q9</f>
        <v>26254.799999999999</v>
      </c>
      <c r="G9">
        <f>'Index Pivots'!R9</f>
        <v>25777.1</v>
      </c>
      <c r="H9">
        <f>'Index Pivots'!S9</f>
        <v>25999.1</v>
      </c>
      <c r="I9">
        <f>'Index Pivots'!T9</f>
        <v>26126.95</v>
      </c>
      <c r="J9">
        <f>'Index Pivots'!U9</f>
        <v>26348.95</v>
      </c>
      <c r="K9">
        <f>'Index Pivots'!V9</f>
        <v>26476.800000000003</v>
      </c>
      <c r="L9">
        <f>'Index Pivots'!W9</f>
        <v>26698.800000000003</v>
      </c>
      <c r="M9" s="2">
        <f>'Index Pivots'!X9</f>
        <v>26826.650000000005</v>
      </c>
      <c r="N9" s="12">
        <f t="shared" si="0"/>
        <v>473.0666666666657</v>
      </c>
      <c r="O9" s="12">
        <f t="shared" si="2"/>
        <v>213.03333333333285</v>
      </c>
      <c r="P9" s="12">
        <f t="shared" si="3"/>
        <v>33.316666666665697</v>
      </c>
      <c r="Q9" s="12">
        <f t="shared" si="4"/>
        <v>226.71666666666715</v>
      </c>
      <c r="R9" s="12">
        <f t="shared" si="5"/>
        <v>406.4333333333343</v>
      </c>
      <c r="S9" s="12">
        <f t="shared" si="6"/>
        <v>33.316666666665697</v>
      </c>
      <c r="T9" t="s">
        <v>297</v>
      </c>
      <c r="U9" t="str">
        <f t="shared" si="1"/>
        <v/>
      </c>
    </row>
    <row r="10" spans="1:22" x14ac:dyDescent="0.3">
      <c r="A10" s="40">
        <f>'Index Pivots'!A10</f>
        <v>43250</v>
      </c>
      <c r="B10" t="str">
        <f>'Index Pivots'!B10</f>
        <v>Wednesday</v>
      </c>
      <c r="C10">
        <f>'Index Pivots'!N10</f>
        <v>26039.9</v>
      </c>
      <c r="D10">
        <f>'Index Pivots'!O10</f>
        <v>26405.45</v>
      </c>
      <c r="E10">
        <f>'Index Pivots'!P10</f>
        <v>25980.85</v>
      </c>
      <c r="F10">
        <f>'Index Pivots'!Q10</f>
        <v>26327.8</v>
      </c>
      <c r="G10">
        <f>'Index Pivots'!R10</f>
        <v>25646.01666666667</v>
      </c>
      <c r="H10">
        <f>'Index Pivots'!S10</f>
        <v>25813.433333333334</v>
      </c>
      <c r="I10">
        <f>'Index Pivots'!T10</f>
        <v>26070.616666666672</v>
      </c>
      <c r="J10">
        <f>'Index Pivots'!U10</f>
        <v>26238.033333333336</v>
      </c>
      <c r="K10">
        <f>'Index Pivots'!V10</f>
        <v>26495.216666666674</v>
      </c>
      <c r="L10">
        <f>'Index Pivots'!W10</f>
        <v>26662.633333333339</v>
      </c>
      <c r="M10" s="2">
        <f>'Index Pivots'!X10</f>
        <v>26919.816666666677</v>
      </c>
      <c r="N10" s="12">
        <f t="shared" si="0"/>
        <v>40.80000000000291</v>
      </c>
      <c r="O10" s="12">
        <f t="shared" si="2"/>
        <v>87.049999999999272</v>
      </c>
      <c r="P10" s="12">
        <f t="shared" si="3"/>
        <v>309.04999999999927</v>
      </c>
      <c r="Q10" s="12">
        <f t="shared" si="4"/>
        <v>436.90000000000146</v>
      </c>
      <c r="R10" s="12">
        <f t="shared" si="5"/>
        <v>658.90000000000146</v>
      </c>
      <c r="S10" s="12">
        <f t="shared" si="6"/>
        <v>40.80000000000291</v>
      </c>
      <c r="T10" t="s">
        <v>297</v>
      </c>
      <c r="U10" t="str">
        <f t="shared" si="1"/>
        <v/>
      </c>
    </row>
    <row r="11" spans="1:22" x14ac:dyDescent="0.3">
      <c r="A11" s="40">
        <f>'Index Pivots'!A11</f>
        <v>43251</v>
      </c>
      <c r="B11" t="str">
        <f>'Index Pivots'!B11</f>
        <v>Thursday</v>
      </c>
      <c r="C11">
        <f>'Index Pivots'!N11</f>
        <v>26587</v>
      </c>
      <c r="D11">
        <f>'Index Pivots'!O11</f>
        <v>27164.55</v>
      </c>
      <c r="E11">
        <f>'Index Pivots'!P11</f>
        <v>26354.55</v>
      </c>
      <c r="F11">
        <f>'Index Pivots'!Q11</f>
        <v>26956.2</v>
      </c>
      <c r="G11">
        <f>'Index Pivots'!R11</f>
        <v>25675.650000000005</v>
      </c>
      <c r="H11">
        <f>'Index Pivots'!S11</f>
        <v>26015.100000000002</v>
      </c>
      <c r="I11">
        <f>'Index Pivots'!T11</f>
        <v>26485.650000000005</v>
      </c>
      <c r="J11">
        <f>'Index Pivots'!U11</f>
        <v>26825.100000000002</v>
      </c>
      <c r="K11">
        <f>'Index Pivots'!V11</f>
        <v>27295.650000000005</v>
      </c>
      <c r="L11">
        <f>'Index Pivots'!W11</f>
        <v>27635.100000000002</v>
      </c>
      <c r="M11" s="2">
        <f>'Index Pivots'!X11</f>
        <v>28105.650000000005</v>
      </c>
      <c r="N11" s="12">
        <f t="shared" si="0"/>
        <v>773.5666666666657</v>
      </c>
      <c r="O11" s="12">
        <f t="shared" si="2"/>
        <v>516.38333333332776</v>
      </c>
      <c r="P11" s="12">
        <f t="shared" si="3"/>
        <v>348.96666666666351</v>
      </c>
      <c r="Q11" s="12">
        <f t="shared" si="4"/>
        <v>91.783333333325572</v>
      </c>
      <c r="R11" s="12">
        <f t="shared" si="5"/>
        <v>75.633333333338669</v>
      </c>
      <c r="S11" s="12">
        <f t="shared" si="6"/>
        <v>75.633333333338669</v>
      </c>
      <c r="T11" t="s">
        <v>310</v>
      </c>
      <c r="U11" t="str">
        <f t="shared" si="1"/>
        <v/>
      </c>
    </row>
    <row r="12" spans="1:22" x14ac:dyDescent="0.3">
      <c r="A12" s="40">
        <f>'Index Pivots'!A12</f>
        <v>43252</v>
      </c>
      <c r="B12" t="str">
        <f>'Index Pivots'!B12</f>
        <v>Friday</v>
      </c>
      <c r="C12">
        <f>'Index Pivots'!N12</f>
        <v>26913.4</v>
      </c>
      <c r="D12">
        <f>'Index Pivots'!O12</f>
        <v>26996.799999999999</v>
      </c>
      <c r="E12">
        <f>'Index Pivots'!P12</f>
        <v>26658.55</v>
      </c>
      <c r="F12">
        <f>'Index Pivots'!Q12</f>
        <v>26692.799999999999</v>
      </c>
      <c r="G12">
        <f>'Index Pivots'!R12</f>
        <v>26230.383333333328</v>
      </c>
      <c r="H12">
        <f>'Index Pivots'!S12</f>
        <v>26444.466666666664</v>
      </c>
      <c r="I12">
        <f>'Index Pivots'!T12</f>
        <v>26568.633333333328</v>
      </c>
      <c r="J12">
        <f>'Index Pivots'!U12</f>
        <v>26782.716666666664</v>
      </c>
      <c r="K12">
        <f>'Index Pivots'!V12</f>
        <v>26906.883333333328</v>
      </c>
      <c r="L12">
        <f>'Index Pivots'!W12</f>
        <v>27120.966666666664</v>
      </c>
      <c r="M12" s="2">
        <f>'Index Pivots'!X12</f>
        <v>27245.133333333328</v>
      </c>
      <c r="N12" s="12">
        <f t="shared" si="0"/>
        <v>898.29999999999927</v>
      </c>
      <c r="O12" s="12">
        <f t="shared" si="2"/>
        <v>427.74999999999636</v>
      </c>
      <c r="P12" s="12">
        <f t="shared" si="3"/>
        <v>88.299999999999272</v>
      </c>
      <c r="Q12" s="12">
        <f t="shared" si="4"/>
        <v>382.25000000000364</v>
      </c>
      <c r="R12" s="12">
        <f t="shared" si="5"/>
        <v>721.70000000000073</v>
      </c>
      <c r="S12" s="12">
        <f t="shared" si="6"/>
        <v>88.299999999999272</v>
      </c>
      <c r="T12" t="s">
        <v>297</v>
      </c>
      <c r="U12" t="str">
        <f t="shared" si="1"/>
        <v>Today-Tom Close</v>
      </c>
    </row>
    <row r="13" spans="1:22" x14ac:dyDescent="0.3">
      <c r="A13" s="40">
        <f>'Index Pivots'!A13</f>
        <v>43255</v>
      </c>
      <c r="B13" t="str">
        <f>'Index Pivots'!B13</f>
        <v>Monday</v>
      </c>
      <c r="C13">
        <f>'Index Pivots'!N13</f>
        <v>27023.7</v>
      </c>
      <c r="D13">
        <f>'Index Pivots'!O13</f>
        <v>27047.55</v>
      </c>
      <c r="E13">
        <f>'Index Pivots'!P13</f>
        <v>26205.9</v>
      </c>
      <c r="F13">
        <f>'Index Pivots'!Q13</f>
        <v>26257.55</v>
      </c>
      <c r="G13">
        <f>'Index Pivots'!R13</f>
        <v>25118.133333333339</v>
      </c>
      <c r="H13">
        <f>'Index Pivots'!S13</f>
        <v>25662.01666666667</v>
      </c>
      <c r="I13">
        <f>'Index Pivots'!T13</f>
        <v>25959.783333333336</v>
      </c>
      <c r="J13">
        <f>'Index Pivots'!U13</f>
        <v>26503.666666666668</v>
      </c>
      <c r="K13">
        <f>'Index Pivots'!V13</f>
        <v>26801.433333333334</v>
      </c>
      <c r="L13">
        <f>'Index Pivots'!W13</f>
        <v>27345.316666666666</v>
      </c>
      <c r="M13" s="2">
        <f>'Index Pivots'!X13</f>
        <v>27643.083333333332</v>
      </c>
      <c r="N13" s="12">
        <f t="shared" si="0"/>
        <v>579.23333333333721</v>
      </c>
      <c r="O13" s="12">
        <f t="shared" si="2"/>
        <v>455.06666666667297</v>
      </c>
      <c r="P13" s="12">
        <f t="shared" si="3"/>
        <v>240.98333333333721</v>
      </c>
      <c r="Q13" s="12">
        <f t="shared" si="4"/>
        <v>116.81666666667297</v>
      </c>
      <c r="R13" s="12">
        <f t="shared" si="5"/>
        <v>97.266666666662786</v>
      </c>
      <c r="S13" s="12">
        <f t="shared" si="6"/>
        <v>97.266666666662786</v>
      </c>
      <c r="T13" t="s">
        <v>310</v>
      </c>
      <c r="U13" t="str">
        <f t="shared" si="1"/>
        <v/>
      </c>
    </row>
    <row r="14" spans="1:22" x14ac:dyDescent="0.3">
      <c r="A14" s="40">
        <f>'Index Pivots'!A14</f>
        <v>43256</v>
      </c>
      <c r="B14" t="str">
        <f>'Index Pivots'!B14</f>
        <v>Tuesday</v>
      </c>
      <c r="C14">
        <f>'Index Pivots'!N14</f>
        <v>26263</v>
      </c>
      <c r="D14">
        <f>'Index Pivots'!O14</f>
        <v>26342.400000000001</v>
      </c>
      <c r="E14">
        <f>'Index Pivots'!P14</f>
        <v>26069.55</v>
      </c>
      <c r="F14">
        <f>'Index Pivots'!Q14</f>
        <v>26251</v>
      </c>
      <c r="G14">
        <f>'Index Pivots'!R14</f>
        <v>25826.716666666664</v>
      </c>
      <c r="H14">
        <f>'Index Pivots'!S14</f>
        <v>25948.133333333331</v>
      </c>
      <c r="I14">
        <f>'Index Pivots'!T14</f>
        <v>26099.566666666666</v>
      </c>
      <c r="J14">
        <f>'Index Pivots'!U14</f>
        <v>26220.983333333334</v>
      </c>
      <c r="K14">
        <f>'Index Pivots'!V14</f>
        <v>26372.416666666668</v>
      </c>
      <c r="L14">
        <f>'Index Pivots'!W14</f>
        <v>26493.833333333336</v>
      </c>
      <c r="M14" s="2">
        <f>'Index Pivots'!X14</f>
        <v>26645.26666666667</v>
      </c>
      <c r="N14" s="12">
        <f t="shared" si="0"/>
        <v>600.98333333332994</v>
      </c>
      <c r="O14" s="12">
        <f t="shared" si="2"/>
        <v>303.21666666666351</v>
      </c>
      <c r="P14" s="12">
        <f t="shared" si="3"/>
        <v>240.66666666666788</v>
      </c>
      <c r="Q14" s="12">
        <f t="shared" si="4"/>
        <v>538.4333333333343</v>
      </c>
      <c r="R14" s="12">
        <f t="shared" si="5"/>
        <v>1082.3166666666657</v>
      </c>
      <c r="S14" s="12">
        <f t="shared" si="6"/>
        <v>240.66666666666788</v>
      </c>
      <c r="T14" t="s">
        <v>297</v>
      </c>
      <c r="U14" t="str">
        <f t="shared" si="1"/>
        <v/>
      </c>
    </row>
    <row r="15" spans="1:22" x14ac:dyDescent="0.3">
      <c r="A15" s="40">
        <f>'Index Pivots'!A15</f>
        <v>43257</v>
      </c>
      <c r="B15" t="str">
        <f>'Index Pivots'!B15</f>
        <v>Wednesday</v>
      </c>
      <c r="C15">
        <f>'Index Pivots'!N15</f>
        <v>26266.9</v>
      </c>
      <c r="D15">
        <f>'Index Pivots'!O15</f>
        <v>26425.200000000001</v>
      </c>
      <c r="E15">
        <f>'Index Pivots'!P15</f>
        <v>26147.8</v>
      </c>
      <c r="F15">
        <f>'Index Pivots'!Q15</f>
        <v>26367.599999999999</v>
      </c>
      <c r="G15">
        <f>'Index Pivots'!R15</f>
        <v>25924.466666666671</v>
      </c>
      <c r="H15">
        <f>'Index Pivots'!S15</f>
        <v>26036.133333333335</v>
      </c>
      <c r="I15">
        <f>'Index Pivots'!T15</f>
        <v>26201.866666666672</v>
      </c>
      <c r="J15">
        <f>'Index Pivots'!U15</f>
        <v>26313.533333333336</v>
      </c>
      <c r="K15">
        <f>'Index Pivots'!V15</f>
        <v>26479.266666666674</v>
      </c>
      <c r="L15">
        <f>'Index Pivots'!W15</f>
        <v>26590.933333333338</v>
      </c>
      <c r="M15" s="2">
        <f>'Index Pivots'!X15</f>
        <v>26756.666666666675</v>
      </c>
      <c r="N15" s="12">
        <f t="shared" si="0"/>
        <v>318.76666666667006</v>
      </c>
      <c r="O15" s="12">
        <f t="shared" si="2"/>
        <v>167.33333333333576</v>
      </c>
      <c r="P15" s="12">
        <f t="shared" si="3"/>
        <v>45.916666666667879</v>
      </c>
      <c r="Q15" s="12">
        <f t="shared" si="4"/>
        <v>105.51666666666642</v>
      </c>
      <c r="R15" s="12">
        <f t="shared" si="5"/>
        <v>226.9333333333343</v>
      </c>
      <c r="S15" s="12">
        <f t="shared" si="6"/>
        <v>45.916666666667879</v>
      </c>
      <c r="T15" t="s">
        <v>297</v>
      </c>
      <c r="U15" t="str">
        <f t="shared" si="1"/>
        <v/>
      </c>
    </row>
    <row r="16" spans="1:22" x14ac:dyDescent="0.3">
      <c r="A16" s="40">
        <f>'Index Pivots'!A16</f>
        <v>43258</v>
      </c>
      <c r="B16" t="str">
        <f>'Index Pivots'!B16</f>
        <v>Thursday</v>
      </c>
      <c r="C16">
        <f>'Index Pivots'!N16</f>
        <v>26577.95</v>
      </c>
      <c r="D16">
        <f>'Index Pivots'!O16</f>
        <v>26766.95</v>
      </c>
      <c r="E16">
        <f>'Index Pivots'!P16</f>
        <v>26483.9</v>
      </c>
      <c r="F16">
        <f>'Index Pivots'!Q16</f>
        <v>26517.8</v>
      </c>
      <c r="G16">
        <f>'Index Pivots'!R16</f>
        <v>26129.100000000006</v>
      </c>
      <c r="H16">
        <f>'Index Pivots'!S16</f>
        <v>26306.500000000004</v>
      </c>
      <c r="I16">
        <f>'Index Pivots'!T16</f>
        <v>26412.150000000005</v>
      </c>
      <c r="J16">
        <f>'Index Pivots'!U16</f>
        <v>26589.550000000003</v>
      </c>
      <c r="K16">
        <f>'Index Pivots'!V16</f>
        <v>26695.200000000004</v>
      </c>
      <c r="L16">
        <f>'Index Pivots'!W16</f>
        <v>26872.600000000002</v>
      </c>
      <c r="M16" s="2">
        <f>'Index Pivots'!X16</f>
        <v>26978.250000000004</v>
      </c>
      <c r="N16" s="12">
        <f t="shared" si="0"/>
        <v>541.8166666666657</v>
      </c>
      <c r="O16" s="12">
        <f t="shared" si="2"/>
        <v>376.08333333332848</v>
      </c>
      <c r="P16" s="12">
        <f t="shared" si="3"/>
        <v>264.41666666666424</v>
      </c>
      <c r="Q16" s="12">
        <f t="shared" si="4"/>
        <v>98.683333333327028</v>
      </c>
      <c r="R16" s="12">
        <f t="shared" si="5"/>
        <v>12.983333333337214</v>
      </c>
      <c r="S16" s="12">
        <f t="shared" si="6"/>
        <v>12.983333333337214</v>
      </c>
      <c r="T16" t="s">
        <v>297</v>
      </c>
      <c r="U16" t="str">
        <f t="shared" si="1"/>
        <v/>
      </c>
    </row>
    <row r="17" spans="1:21" x14ac:dyDescent="0.3">
      <c r="A17" s="40">
        <f>'Index Pivots'!A17</f>
        <v>43259</v>
      </c>
      <c r="B17" t="str">
        <f>'Index Pivots'!B17</f>
        <v>Friday</v>
      </c>
      <c r="C17">
        <f>'Index Pivots'!N17</f>
        <v>26457.25</v>
      </c>
      <c r="D17">
        <f>'Index Pivots'!O17</f>
        <v>26481</v>
      </c>
      <c r="E17">
        <f>'Index Pivots'!P17</f>
        <v>26284.2</v>
      </c>
      <c r="F17">
        <f>'Index Pivots'!Q17</f>
        <v>26451.35</v>
      </c>
      <c r="G17">
        <f>'Index Pivots'!R17</f>
        <v>26133.233333333326</v>
      </c>
      <c r="H17">
        <f>'Index Pivots'!S17</f>
        <v>26208.716666666664</v>
      </c>
      <c r="I17">
        <f>'Index Pivots'!T17</f>
        <v>26330.033333333326</v>
      </c>
      <c r="J17">
        <f>'Index Pivots'!U17</f>
        <v>26405.516666666663</v>
      </c>
      <c r="K17">
        <f>'Index Pivots'!V17</f>
        <v>26526.833333333325</v>
      </c>
      <c r="L17">
        <f>'Index Pivots'!W17</f>
        <v>26602.316666666662</v>
      </c>
      <c r="M17" s="2">
        <f>'Index Pivots'!X17</f>
        <v>26723.633333333324</v>
      </c>
      <c r="N17" s="12">
        <f t="shared" si="0"/>
        <v>150.74999999999636</v>
      </c>
      <c r="O17" s="12">
        <f t="shared" si="2"/>
        <v>45.099999999994907</v>
      </c>
      <c r="P17" s="12">
        <f t="shared" si="3"/>
        <v>132.30000000000291</v>
      </c>
      <c r="Q17" s="12">
        <f t="shared" si="4"/>
        <v>237.95000000000437</v>
      </c>
      <c r="R17" s="12">
        <f t="shared" si="5"/>
        <v>415.35000000000218</v>
      </c>
      <c r="S17" s="12">
        <f t="shared" si="6"/>
        <v>45.099999999994907</v>
      </c>
      <c r="T17" t="s">
        <v>297</v>
      </c>
      <c r="U17" t="str">
        <f t="shared" si="1"/>
        <v/>
      </c>
    </row>
    <row r="18" spans="1:21" x14ac:dyDescent="0.3">
      <c r="A18" s="40">
        <f>'Index Pivots'!A18</f>
        <v>43262</v>
      </c>
      <c r="B18" t="str">
        <f>'Index Pivots'!B18</f>
        <v>Monday</v>
      </c>
      <c r="C18">
        <f>'Index Pivots'!N18</f>
        <v>26473.200000000001</v>
      </c>
      <c r="D18">
        <f>'Index Pivots'!O18</f>
        <v>26653</v>
      </c>
      <c r="E18">
        <f>'Index Pivots'!P18</f>
        <v>26421.95</v>
      </c>
      <c r="F18">
        <f>'Index Pivots'!Q18</f>
        <v>26453.55</v>
      </c>
      <c r="G18">
        <f>'Index Pivots'!R18</f>
        <v>26134.95</v>
      </c>
      <c r="H18">
        <f>'Index Pivots'!S18</f>
        <v>26278.45</v>
      </c>
      <c r="I18">
        <f>'Index Pivots'!T18</f>
        <v>26366</v>
      </c>
      <c r="J18">
        <f>'Index Pivots'!U18</f>
        <v>26509.5</v>
      </c>
      <c r="K18">
        <f>'Index Pivots'!V18</f>
        <v>26597.05</v>
      </c>
      <c r="L18">
        <f>'Index Pivots'!W18</f>
        <v>26740.55</v>
      </c>
      <c r="M18" s="2">
        <f>'Index Pivots'!X18</f>
        <v>26828.1</v>
      </c>
      <c r="N18" s="12">
        <f t="shared" si="0"/>
        <v>264.48333333333721</v>
      </c>
      <c r="O18" s="12">
        <f t="shared" si="2"/>
        <v>143.16666666667516</v>
      </c>
      <c r="P18" s="12">
        <f t="shared" si="3"/>
        <v>67.683333333337941</v>
      </c>
      <c r="Q18" s="12">
        <f t="shared" si="4"/>
        <v>53.633333333324117</v>
      </c>
      <c r="R18" s="12">
        <f t="shared" si="5"/>
        <v>129.11666666666133</v>
      </c>
      <c r="S18" s="12">
        <f t="shared" si="6"/>
        <v>53.633333333324117</v>
      </c>
      <c r="T18" t="s">
        <v>297</v>
      </c>
      <c r="U18" t="str">
        <f t="shared" si="1"/>
        <v/>
      </c>
    </row>
    <row r="19" spans="1:21" x14ac:dyDescent="0.3">
      <c r="A19" s="40">
        <f>'Index Pivots'!A19</f>
        <v>43263</v>
      </c>
      <c r="B19" t="str">
        <f>'Index Pivots'!B19</f>
        <v>Tuesday</v>
      </c>
      <c r="C19">
        <f>'Index Pivots'!N19</f>
        <v>26566.6</v>
      </c>
      <c r="D19">
        <f>'Index Pivots'!O19</f>
        <v>26656.45</v>
      </c>
      <c r="E19">
        <f>'Index Pivots'!P19</f>
        <v>26449.85</v>
      </c>
      <c r="F19">
        <f>'Index Pivots'!Q19</f>
        <v>26607.1</v>
      </c>
      <c r="G19">
        <f>'Index Pivots'!R19</f>
        <v>26279.21666666666</v>
      </c>
      <c r="H19">
        <f>'Index Pivots'!S19</f>
        <v>26364.533333333329</v>
      </c>
      <c r="I19">
        <f>'Index Pivots'!T19</f>
        <v>26485.816666666662</v>
      </c>
      <c r="J19">
        <f>'Index Pivots'!U19</f>
        <v>26571.133333333331</v>
      </c>
      <c r="K19">
        <f>'Index Pivots'!V19</f>
        <v>26692.416666666664</v>
      </c>
      <c r="L19">
        <f>'Index Pivots'!W19</f>
        <v>26777.733333333334</v>
      </c>
      <c r="M19" s="2">
        <f>'Index Pivots'!X19</f>
        <v>26899.016666666666</v>
      </c>
      <c r="N19" s="12">
        <f t="shared" si="0"/>
        <v>288.14999999999782</v>
      </c>
      <c r="O19" s="12">
        <f t="shared" si="2"/>
        <v>200.59999999999854</v>
      </c>
      <c r="P19" s="12">
        <f t="shared" si="3"/>
        <v>57.099999999998545</v>
      </c>
      <c r="Q19" s="12">
        <f t="shared" si="4"/>
        <v>30.450000000000728</v>
      </c>
      <c r="R19" s="12">
        <f t="shared" si="5"/>
        <v>173.95000000000073</v>
      </c>
      <c r="S19" s="12">
        <f t="shared" si="6"/>
        <v>30.450000000000728</v>
      </c>
      <c r="T19" t="s">
        <v>297</v>
      </c>
      <c r="U19" t="str">
        <f t="shared" si="1"/>
        <v/>
      </c>
    </row>
    <row r="20" spans="1:21" x14ac:dyDescent="0.3">
      <c r="A20" s="40">
        <f>'Index Pivots'!A20</f>
        <v>43264</v>
      </c>
      <c r="B20" t="str">
        <f>'Index Pivots'!B20</f>
        <v>Wednesday</v>
      </c>
      <c r="C20">
        <f>'Index Pivots'!N20</f>
        <v>26721.95</v>
      </c>
      <c r="D20">
        <f>'Index Pivots'!O20</f>
        <v>26765.45</v>
      </c>
      <c r="E20">
        <f>'Index Pivots'!P20</f>
        <v>26598.2</v>
      </c>
      <c r="F20">
        <f>'Index Pivots'!Q20</f>
        <v>26642.799999999999</v>
      </c>
      <c r="G20">
        <f>'Index Pivots'!R20</f>
        <v>26404.933333333331</v>
      </c>
      <c r="H20">
        <f>'Index Pivots'!S20</f>
        <v>26501.566666666666</v>
      </c>
      <c r="I20">
        <f>'Index Pivots'!T20</f>
        <v>26572.183333333331</v>
      </c>
      <c r="J20">
        <f>'Index Pivots'!U20</f>
        <v>26668.816666666666</v>
      </c>
      <c r="K20">
        <f>'Index Pivots'!V20</f>
        <v>26739.433333333331</v>
      </c>
      <c r="L20">
        <f>'Index Pivots'!W20</f>
        <v>26836.066666666666</v>
      </c>
      <c r="M20" s="2">
        <f>'Index Pivots'!X20</f>
        <v>26906.683333333331</v>
      </c>
      <c r="N20" s="12">
        <f t="shared" si="0"/>
        <v>357.41666666667152</v>
      </c>
      <c r="O20" s="12">
        <f t="shared" si="2"/>
        <v>236.13333333333867</v>
      </c>
      <c r="P20" s="12">
        <f t="shared" si="3"/>
        <v>150.81666666666933</v>
      </c>
      <c r="Q20" s="12">
        <f t="shared" si="4"/>
        <v>29.533333333336486</v>
      </c>
      <c r="R20" s="12">
        <f t="shared" si="5"/>
        <v>55.783333333332848</v>
      </c>
      <c r="S20" s="12">
        <f t="shared" si="6"/>
        <v>29.533333333336486</v>
      </c>
      <c r="T20" t="s">
        <v>310</v>
      </c>
      <c r="U20" t="str">
        <f t="shared" si="1"/>
        <v/>
      </c>
    </row>
    <row r="21" spans="1:21" x14ac:dyDescent="0.3">
      <c r="A21" s="40">
        <f>'Index Pivots'!A21</f>
        <v>43265</v>
      </c>
      <c r="B21" t="str">
        <f>'Index Pivots'!B21</f>
        <v>Thursday</v>
      </c>
      <c r="C21">
        <f>'Index Pivots'!N21</f>
        <v>26612.3</v>
      </c>
      <c r="D21">
        <f>'Index Pivots'!O21</f>
        <v>26623.25</v>
      </c>
      <c r="E21">
        <f>'Index Pivots'!P21</f>
        <v>26503.1</v>
      </c>
      <c r="F21">
        <f>'Index Pivots'!Q21</f>
        <v>26562.25</v>
      </c>
      <c r="G21">
        <f>'Index Pivots'!R21</f>
        <v>26382.333333333336</v>
      </c>
      <c r="H21">
        <f>'Index Pivots'!S21</f>
        <v>26442.716666666667</v>
      </c>
      <c r="I21">
        <f>'Index Pivots'!T21</f>
        <v>26502.483333333337</v>
      </c>
      <c r="J21">
        <f>'Index Pivots'!U21</f>
        <v>26562.866666666669</v>
      </c>
      <c r="K21">
        <f>'Index Pivots'!V21</f>
        <v>26622.633333333339</v>
      </c>
      <c r="L21">
        <f>'Index Pivots'!W21</f>
        <v>26683.01666666667</v>
      </c>
      <c r="M21" s="2">
        <f>'Index Pivots'!X21</f>
        <v>26742.78333333334</v>
      </c>
      <c r="N21" s="12">
        <f t="shared" si="0"/>
        <v>110.73333333333358</v>
      </c>
      <c r="O21" s="12">
        <f t="shared" si="2"/>
        <v>40.116666666668607</v>
      </c>
      <c r="P21" s="12">
        <f t="shared" si="3"/>
        <v>56.516666666666424</v>
      </c>
      <c r="Q21" s="12">
        <f t="shared" si="4"/>
        <v>127.13333333333139</v>
      </c>
      <c r="R21" s="12">
        <f t="shared" si="5"/>
        <v>223.76666666666642</v>
      </c>
      <c r="S21" s="12">
        <f t="shared" si="6"/>
        <v>40.116666666668607</v>
      </c>
      <c r="T21" t="s">
        <v>297</v>
      </c>
      <c r="U21" t="str">
        <f t="shared" si="1"/>
        <v/>
      </c>
    </row>
    <row r="22" spans="1:21" x14ac:dyDescent="0.3">
      <c r="A22" s="40">
        <f>'Index Pivots'!A22</f>
        <v>43266</v>
      </c>
      <c r="B22" t="str">
        <f>'Index Pivots'!B22</f>
        <v>Friday</v>
      </c>
      <c r="C22">
        <f>'Index Pivots'!N22</f>
        <v>26513.7</v>
      </c>
      <c r="D22">
        <f>'Index Pivots'!O22</f>
        <v>26586.400000000001</v>
      </c>
      <c r="E22">
        <f>'Index Pivots'!P22</f>
        <v>26344.95</v>
      </c>
      <c r="F22">
        <f>'Index Pivots'!Q22</f>
        <v>26417.4</v>
      </c>
      <c r="G22">
        <f>'Index Pivots'!R22</f>
        <v>26071.316666666662</v>
      </c>
      <c r="H22">
        <f>'Index Pivots'!S22</f>
        <v>26208.133333333331</v>
      </c>
      <c r="I22">
        <f>'Index Pivots'!T22</f>
        <v>26312.766666666663</v>
      </c>
      <c r="J22">
        <f>'Index Pivots'!U22</f>
        <v>26449.583333333332</v>
      </c>
      <c r="K22">
        <f>'Index Pivots'!V22</f>
        <v>26554.216666666664</v>
      </c>
      <c r="L22">
        <f>'Index Pivots'!W22</f>
        <v>26691.033333333333</v>
      </c>
      <c r="M22" s="2">
        <f>'Index Pivots'!X22</f>
        <v>26795.666666666664</v>
      </c>
      <c r="N22" s="12">
        <f t="shared" si="0"/>
        <v>70.983333333333576</v>
      </c>
      <c r="O22" s="12">
        <f t="shared" si="2"/>
        <v>11.216666666663514</v>
      </c>
      <c r="P22" s="12">
        <f t="shared" si="3"/>
        <v>49.166666666667879</v>
      </c>
      <c r="Q22" s="12">
        <f t="shared" si="4"/>
        <v>108.93333333333794</v>
      </c>
      <c r="R22" s="12">
        <f t="shared" si="5"/>
        <v>169.31666666666933</v>
      </c>
      <c r="S22" s="12">
        <f t="shared" si="6"/>
        <v>11.216666666663514</v>
      </c>
      <c r="T22" t="s">
        <v>297</v>
      </c>
      <c r="U22" t="str">
        <f t="shared" si="1"/>
        <v/>
      </c>
    </row>
    <row r="23" spans="1:21" x14ac:dyDescent="0.3">
      <c r="A23" s="40">
        <f>'Index Pivots'!A23</f>
        <v>43269</v>
      </c>
      <c r="B23" t="str">
        <f>'Index Pivots'!B23</f>
        <v>Monday</v>
      </c>
      <c r="C23">
        <f>'Index Pivots'!N23</f>
        <v>26444.3</v>
      </c>
      <c r="D23">
        <f>'Index Pivots'!O23</f>
        <v>26477.5</v>
      </c>
      <c r="E23">
        <f>'Index Pivots'!P23</f>
        <v>26322.45</v>
      </c>
      <c r="F23">
        <f>'Index Pivots'!Q23</f>
        <v>26409.3</v>
      </c>
      <c r="G23">
        <f>'Index Pivots'!R23</f>
        <v>26173.616666666665</v>
      </c>
      <c r="H23">
        <f>'Index Pivots'!S23</f>
        <v>26248.033333333333</v>
      </c>
      <c r="I23">
        <f>'Index Pivots'!T23</f>
        <v>26328.666666666664</v>
      </c>
      <c r="J23">
        <f>'Index Pivots'!U23</f>
        <v>26403.083333333332</v>
      </c>
      <c r="K23">
        <f>'Index Pivots'!V23</f>
        <v>26483.716666666664</v>
      </c>
      <c r="L23">
        <f>'Index Pivots'!W23</f>
        <v>26558.133333333331</v>
      </c>
      <c r="M23" s="2">
        <f>'Index Pivots'!X23</f>
        <v>26638.766666666663</v>
      </c>
      <c r="N23" s="12">
        <f t="shared" si="0"/>
        <v>236.16666666666788</v>
      </c>
      <c r="O23" s="12">
        <f t="shared" si="2"/>
        <v>131.53333333333649</v>
      </c>
      <c r="P23" s="12">
        <f t="shared" si="3"/>
        <v>5.2833333333328483</v>
      </c>
      <c r="Q23" s="12">
        <f t="shared" si="4"/>
        <v>109.91666666666424</v>
      </c>
      <c r="R23" s="12">
        <f t="shared" si="5"/>
        <v>246.73333333333358</v>
      </c>
      <c r="S23" s="12">
        <f t="shared" si="6"/>
        <v>5.2833333333328483</v>
      </c>
      <c r="T23" t="s">
        <v>297</v>
      </c>
      <c r="U23" t="str">
        <f t="shared" si="1"/>
        <v>Today-Tom Close</v>
      </c>
    </row>
    <row r="24" spans="1:21" x14ac:dyDescent="0.3">
      <c r="A24" s="40">
        <f>'Index Pivots'!A24</f>
        <v>43270</v>
      </c>
      <c r="B24" t="str">
        <f>'Index Pivots'!B24</f>
        <v>Tuesday</v>
      </c>
      <c r="C24">
        <f>'Index Pivots'!N24</f>
        <v>26448.1</v>
      </c>
      <c r="D24">
        <f>'Index Pivots'!O24</f>
        <v>26448.1</v>
      </c>
      <c r="E24">
        <f>'Index Pivots'!P24</f>
        <v>26224.75</v>
      </c>
      <c r="F24">
        <f>'Index Pivots'!Q24</f>
        <v>26265.75</v>
      </c>
      <c r="G24">
        <f>'Index Pivots'!R24</f>
        <v>25954.28333333334</v>
      </c>
      <c r="H24">
        <f>'Index Pivots'!S24</f>
        <v>26089.51666666667</v>
      </c>
      <c r="I24">
        <f>'Index Pivots'!T24</f>
        <v>26177.633333333339</v>
      </c>
      <c r="J24">
        <f>'Index Pivots'!U24</f>
        <v>26312.866666666669</v>
      </c>
      <c r="K24">
        <f>'Index Pivots'!V24</f>
        <v>26400.983333333337</v>
      </c>
      <c r="L24">
        <f>'Index Pivots'!W24</f>
        <v>26536.216666666667</v>
      </c>
      <c r="M24" s="2">
        <f>'Index Pivots'!X24</f>
        <v>26624.333333333336</v>
      </c>
      <c r="N24" s="12">
        <f t="shared" si="0"/>
        <v>200.0666666666657</v>
      </c>
      <c r="O24" s="12">
        <f t="shared" si="2"/>
        <v>119.4333333333343</v>
      </c>
      <c r="P24" s="12">
        <f t="shared" si="3"/>
        <v>45.016666666666424</v>
      </c>
      <c r="Q24" s="12">
        <f t="shared" si="4"/>
        <v>35.616666666664969</v>
      </c>
      <c r="R24" s="12">
        <f t="shared" si="5"/>
        <v>110.03333333333285</v>
      </c>
      <c r="S24" s="12">
        <f t="shared" si="6"/>
        <v>35.616666666664969</v>
      </c>
      <c r="T24" t="s">
        <v>310</v>
      </c>
      <c r="U24" t="str">
        <f t="shared" si="1"/>
        <v/>
      </c>
    </row>
    <row r="25" spans="1:21" x14ac:dyDescent="0.3">
      <c r="A25" s="40">
        <f>'Index Pivots'!A25</f>
        <v>43271</v>
      </c>
      <c r="B25" t="str">
        <f>'Index Pivots'!B25</f>
        <v>Wednesday</v>
      </c>
      <c r="C25">
        <f>'Index Pivots'!N25</f>
        <v>26320.45</v>
      </c>
      <c r="D25">
        <f>'Index Pivots'!O25</f>
        <v>26574.75</v>
      </c>
      <c r="E25">
        <f>'Index Pivots'!P25</f>
        <v>26309.95</v>
      </c>
      <c r="F25">
        <f>'Index Pivots'!Q25</f>
        <v>26557.7</v>
      </c>
      <c r="G25">
        <f>'Index Pivots'!R25</f>
        <v>26122.05</v>
      </c>
      <c r="H25">
        <f>'Index Pivots'!S25</f>
        <v>26216</v>
      </c>
      <c r="I25">
        <f>'Index Pivots'!T25</f>
        <v>26386.85</v>
      </c>
      <c r="J25">
        <f>'Index Pivots'!U25</f>
        <v>26480.799999999999</v>
      </c>
      <c r="K25">
        <f>'Index Pivots'!V25</f>
        <v>26651.649999999998</v>
      </c>
      <c r="L25">
        <f>'Index Pivots'!W25</f>
        <v>26745.599999999999</v>
      </c>
      <c r="M25" s="2">
        <f>'Index Pivots'!X25</f>
        <v>26916.449999999997</v>
      </c>
      <c r="N25" s="12">
        <f t="shared" si="0"/>
        <v>230.93333333333067</v>
      </c>
      <c r="O25" s="12">
        <f t="shared" si="2"/>
        <v>142.81666666666206</v>
      </c>
      <c r="P25" s="12">
        <f t="shared" si="3"/>
        <v>7.5833333333321207</v>
      </c>
      <c r="Q25" s="12">
        <f t="shared" si="4"/>
        <v>80.533333333336486</v>
      </c>
      <c r="R25" s="12">
        <f t="shared" si="5"/>
        <v>215.76666666666642</v>
      </c>
      <c r="S25" s="12">
        <f t="shared" si="6"/>
        <v>7.5833333333321207</v>
      </c>
      <c r="T25" t="s">
        <v>297</v>
      </c>
      <c r="U25" t="str">
        <f t="shared" si="1"/>
        <v/>
      </c>
    </row>
    <row r="26" spans="1:21" x14ac:dyDescent="0.3">
      <c r="A26" s="40">
        <f>'Index Pivots'!A26</f>
        <v>43272</v>
      </c>
      <c r="B26" t="str">
        <f>'Index Pivots'!B26</f>
        <v>Thursday</v>
      </c>
      <c r="C26">
        <f>'Index Pivots'!N26</f>
        <v>26645.3</v>
      </c>
      <c r="D26">
        <f>'Index Pivots'!O26</f>
        <v>26682.95</v>
      </c>
      <c r="E26">
        <f>'Index Pivots'!P26</f>
        <v>26454.95</v>
      </c>
      <c r="F26">
        <f>'Index Pivots'!Q26</f>
        <v>26496.95</v>
      </c>
      <c r="G26">
        <f>'Index Pivots'!R26</f>
        <v>26178.95</v>
      </c>
      <c r="H26">
        <f>'Index Pivots'!S26</f>
        <v>26316.95</v>
      </c>
      <c r="I26">
        <f>'Index Pivots'!T26</f>
        <v>26406.95</v>
      </c>
      <c r="J26">
        <f>'Index Pivots'!U26</f>
        <v>26544.95</v>
      </c>
      <c r="K26">
        <f>'Index Pivots'!V26</f>
        <v>26634.95</v>
      </c>
      <c r="L26">
        <f>'Index Pivots'!W26</f>
        <v>26772.95</v>
      </c>
      <c r="M26" s="2">
        <f>'Index Pivots'!X26</f>
        <v>26862.95</v>
      </c>
      <c r="N26" s="12">
        <f t="shared" si="0"/>
        <v>429.29999999999927</v>
      </c>
      <c r="O26" s="12">
        <f t="shared" si="2"/>
        <v>258.45000000000073</v>
      </c>
      <c r="P26" s="12">
        <f t="shared" si="3"/>
        <v>164.5</v>
      </c>
      <c r="Q26" s="12">
        <f t="shared" si="4"/>
        <v>6.3499999999985448</v>
      </c>
      <c r="R26" s="12">
        <f t="shared" si="5"/>
        <v>100.29999999999927</v>
      </c>
      <c r="S26" s="12">
        <f t="shared" si="6"/>
        <v>6.3499999999985448</v>
      </c>
      <c r="T26" t="s">
        <v>297</v>
      </c>
      <c r="U26" t="str">
        <f t="shared" si="1"/>
        <v/>
      </c>
    </row>
    <row r="27" spans="1:21" x14ac:dyDescent="0.3">
      <c r="A27" s="40">
        <f>'Index Pivots'!A27</f>
        <v>43273</v>
      </c>
      <c r="B27" t="str">
        <f>'Index Pivots'!B27</f>
        <v>Friday</v>
      </c>
      <c r="C27">
        <f>'Index Pivots'!N27</f>
        <v>26518.400000000001</v>
      </c>
      <c r="D27">
        <f>'Index Pivots'!O27</f>
        <v>26806.55</v>
      </c>
      <c r="E27">
        <f>'Index Pivots'!P27</f>
        <v>26364.25</v>
      </c>
      <c r="F27">
        <f>'Index Pivots'!Q27</f>
        <v>26766.85</v>
      </c>
      <c r="G27">
        <f>'Index Pivots'!R27</f>
        <v>26042.916666666664</v>
      </c>
      <c r="H27">
        <f>'Index Pivots'!S27</f>
        <v>26203.583333333332</v>
      </c>
      <c r="I27">
        <f>'Index Pivots'!T27</f>
        <v>26485.216666666664</v>
      </c>
      <c r="J27">
        <f>'Index Pivots'!U27</f>
        <v>26645.883333333331</v>
      </c>
      <c r="K27">
        <f>'Index Pivots'!V27</f>
        <v>26927.516666666663</v>
      </c>
      <c r="L27">
        <f>'Index Pivots'!W27</f>
        <v>27088.183333333331</v>
      </c>
      <c r="M27" s="2">
        <f>'Index Pivots'!X27</f>
        <v>27369.816666666662</v>
      </c>
      <c r="N27" s="12">
        <f t="shared" si="0"/>
        <v>201.45000000000073</v>
      </c>
      <c r="O27" s="12">
        <f t="shared" si="2"/>
        <v>111.45000000000073</v>
      </c>
      <c r="P27" s="12">
        <f t="shared" si="3"/>
        <v>26.549999999999272</v>
      </c>
      <c r="Q27" s="12">
        <f t="shared" si="4"/>
        <v>116.54999999999927</v>
      </c>
      <c r="R27" s="12">
        <f t="shared" si="5"/>
        <v>254.54999999999927</v>
      </c>
      <c r="S27" s="12">
        <f t="shared" si="6"/>
        <v>26.549999999999272</v>
      </c>
      <c r="T27" t="s">
        <v>310</v>
      </c>
      <c r="U27" t="str">
        <f t="shared" si="1"/>
        <v/>
      </c>
    </row>
    <row r="28" spans="1:21" x14ac:dyDescent="0.3">
      <c r="A28" s="40">
        <f>'Index Pivots'!A28</f>
        <v>43276</v>
      </c>
      <c r="B28" t="str">
        <f>'Index Pivots'!B28</f>
        <v>Monday</v>
      </c>
      <c r="C28">
        <f>'Index Pivots'!N28</f>
        <v>26718.15</v>
      </c>
      <c r="D28">
        <f>'Index Pivots'!O28</f>
        <v>26804.9</v>
      </c>
      <c r="E28">
        <f>'Index Pivots'!P28</f>
        <v>26573</v>
      </c>
      <c r="F28">
        <f>'Index Pivots'!Q28</f>
        <v>26609.7</v>
      </c>
      <c r="G28">
        <f>'Index Pivots'!R28</f>
        <v>26288.26666666667</v>
      </c>
      <c r="H28">
        <f>'Index Pivots'!S28</f>
        <v>26430.633333333335</v>
      </c>
      <c r="I28">
        <f>'Index Pivots'!T28</f>
        <v>26520.166666666672</v>
      </c>
      <c r="J28">
        <f>'Index Pivots'!U28</f>
        <v>26662.533333333336</v>
      </c>
      <c r="K28">
        <f>'Index Pivots'!V28</f>
        <v>26752.066666666673</v>
      </c>
      <c r="L28">
        <f>'Index Pivots'!W28</f>
        <v>26894.433333333338</v>
      </c>
      <c r="M28" s="2">
        <f>'Index Pivots'!X28</f>
        <v>26983.966666666674</v>
      </c>
      <c r="N28" s="12">
        <f t="shared" si="0"/>
        <v>514.56666666666933</v>
      </c>
      <c r="O28" s="12">
        <f t="shared" si="2"/>
        <v>232.93333333333794</v>
      </c>
      <c r="P28" s="12">
        <f t="shared" si="3"/>
        <v>72.266666666670062</v>
      </c>
      <c r="Q28" s="12">
        <f t="shared" si="4"/>
        <v>209.36666666666133</v>
      </c>
      <c r="R28" s="12">
        <f t="shared" si="5"/>
        <v>370.03333333332921</v>
      </c>
      <c r="S28" s="12">
        <f t="shared" si="6"/>
        <v>72.266666666670062</v>
      </c>
      <c r="T28" t="s">
        <v>297</v>
      </c>
      <c r="U28" t="str">
        <f t="shared" si="1"/>
        <v>Today-Tom Close</v>
      </c>
    </row>
    <row r="29" spans="1:21" x14ac:dyDescent="0.3">
      <c r="A29" s="40">
        <f>'Index Pivots'!A29</f>
        <v>43277</v>
      </c>
      <c r="B29" t="str">
        <f>'Index Pivots'!B29</f>
        <v>Tuesday</v>
      </c>
      <c r="C29">
        <f>'Index Pivots'!N29</f>
        <v>26495.65</v>
      </c>
      <c r="D29">
        <f>'Index Pivots'!O29</f>
        <v>26712.6</v>
      </c>
      <c r="E29">
        <f>'Index Pivots'!P29</f>
        <v>26479.65</v>
      </c>
      <c r="F29">
        <f>'Index Pivots'!Q29</f>
        <v>26601.7</v>
      </c>
      <c r="G29">
        <f>'Index Pivots'!R29</f>
        <v>26250.416666666672</v>
      </c>
      <c r="H29">
        <f>'Index Pivots'!S29</f>
        <v>26365.033333333336</v>
      </c>
      <c r="I29">
        <f>'Index Pivots'!T29</f>
        <v>26483.366666666669</v>
      </c>
      <c r="J29">
        <f>'Index Pivots'!U29</f>
        <v>26597.983333333334</v>
      </c>
      <c r="K29">
        <f>'Index Pivots'!V29</f>
        <v>26716.316666666666</v>
      </c>
      <c r="L29">
        <f>'Index Pivots'!W29</f>
        <v>26830.933333333331</v>
      </c>
      <c r="M29" s="2">
        <f>'Index Pivots'!X29</f>
        <v>26949.266666666663</v>
      </c>
      <c r="N29" s="12">
        <f t="shared" si="0"/>
        <v>65.016666666666424</v>
      </c>
      <c r="O29" s="12">
        <f t="shared" si="2"/>
        <v>24.516666666670062</v>
      </c>
      <c r="P29" s="12">
        <f t="shared" si="3"/>
        <v>166.88333333333503</v>
      </c>
      <c r="Q29" s="12">
        <f t="shared" si="4"/>
        <v>256.41666666667152</v>
      </c>
      <c r="R29" s="12">
        <f t="shared" si="5"/>
        <v>398.78333333333649</v>
      </c>
      <c r="S29" s="12">
        <f t="shared" si="6"/>
        <v>24.516666666670062</v>
      </c>
      <c r="T29" t="s">
        <v>297</v>
      </c>
      <c r="U29" t="str">
        <f t="shared" si="1"/>
        <v/>
      </c>
    </row>
    <row r="30" spans="1:21" x14ac:dyDescent="0.3">
      <c r="A30" s="40">
        <f>'Index Pivots'!A30</f>
        <v>43278</v>
      </c>
      <c r="B30" t="str">
        <f>'Index Pivots'!B30</f>
        <v>Wednesday</v>
      </c>
      <c r="C30">
        <f>'Index Pivots'!N30</f>
        <v>26616.3</v>
      </c>
      <c r="D30">
        <f>'Index Pivots'!O30</f>
        <v>26634.3</v>
      </c>
      <c r="E30">
        <f>'Index Pivots'!P30</f>
        <v>26336.5</v>
      </c>
      <c r="F30">
        <f>'Index Pivots'!Q30</f>
        <v>26423.4</v>
      </c>
      <c r="G30">
        <f>'Index Pivots'!R30</f>
        <v>25997.366666666676</v>
      </c>
      <c r="H30">
        <f>'Index Pivots'!S30</f>
        <v>26166.933333333338</v>
      </c>
      <c r="I30">
        <f>'Index Pivots'!T30</f>
        <v>26295.166666666675</v>
      </c>
      <c r="J30">
        <f>'Index Pivots'!U30</f>
        <v>26464.733333333337</v>
      </c>
      <c r="K30">
        <f>'Index Pivots'!V30</f>
        <v>26592.966666666674</v>
      </c>
      <c r="L30">
        <f>'Index Pivots'!W30</f>
        <v>26762.533333333336</v>
      </c>
      <c r="M30" s="2">
        <f>'Index Pivots'!X30</f>
        <v>26890.766666666674</v>
      </c>
      <c r="N30" s="12">
        <f t="shared" si="0"/>
        <v>251.26666666666279</v>
      </c>
      <c r="O30" s="12">
        <f t="shared" si="2"/>
        <v>132.93333333333067</v>
      </c>
      <c r="P30" s="12">
        <f t="shared" si="3"/>
        <v>18.316666666665697</v>
      </c>
      <c r="Q30" s="12">
        <f t="shared" si="4"/>
        <v>100.01666666666642</v>
      </c>
      <c r="R30" s="12">
        <f t="shared" si="5"/>
        <v>214.63333333333139</v>
      </c>
      <c r="S30" s="12">
        <f t="shared" si="6"/>
        <v>18.316666666665697</v>
      </c>
      <c r="T30" t="s">
        <v>297</v>
      </c>
      <c r="U30" t="str">
        <f t="shared" si="1"/>
        <v/>
      </c>
    </row>
    <row r="31" spans="1:21" x14ac:dyDescent="0.3">
      <c r="A31" s="40">
        <f>'Index Pivots'!A31</f>
        <v>43279</v>
      </c>
      <c r="B31" t="str">
        <f>'Index Pivots'!B31</f>
        <v>Thursday</v>
      </c>
      <c r="C31">
        <f>'Index Pivots'!N31</f>
        <v>26398.1</v>
      </c>
      <c r="D31">
        <f>'Index Pivots'!O31</f>
        <v>26487.85</v>
      </c>
      <c r="E31">
        <f>'Index Pivots'!P31</f>
        <v>26161</v>
      </c>
      <c r="F31">
        <f>'Index Pivots'!Q31</f>
        <v>26324.6</v>
      </c>
      <c r="G31">
        <f>'Index Pivots'!R31</f>
        <v>25834.26666666667</v>
      </c>
      <c r="H31">
        <f>'Index Pivots'!S31</f>
        <v>25997.633333333335</v>
      </c>
      <c r="I31">
        <f>'Index Pivots'!T31</f>
        <v>26161.116666666669</v>
      </c>
      <c r="J31">
        <f>'Index Pivots'!U31</f>
        <v>26324.483333333334</v>
      </c>
      <c r="K31">
        <f>'Index Pivots'!V31</f>
        <v>26487.966666666667</v>
      </c>
      <c r="L31">
        <f>'Index Pivots'!W31</f>
        <v>26651.333333333332</v>
      </c>
      <c r="M31" s="2">
        <f>'Index Pivots'!X31</f>
        <v>26814.816666666666</v>
      </c>
      <c r="N31" s="12">
        <f t="shared" si="0"/>
        <v>231.1666666666606</v>
      </c>
      <c r="O31" s="12">
        <f t="shared" si="2"/>
        <v>102.93333333332339</v>
      </c>
      <c r="P31" s="12">
        <f t="shared" si="3"/>
        <v>66.633333333338669</v>
      </c>
      <c r="Q31" s="12">
        <f t="shared" si="4"/>
        <v>194.86666666667588</v>
      </c>
      <c r="R31" s="12">
        <f t="shared" si="5"/>
        <v>364.43333333333794</v>
      </c>
      <c r="S31" s="12">
        <f t="shared" si="6"/>
        <v>66.633333333338669</v>
      </c>
      <c r="T31" t="s">
        <v>297</v>
      </c>
      <c r="U31" t="str">
        <f t="shared" si="1"/>
        <v/>
      </c>
    </row>
    <row r="32" spans="1:21" x14ac:dyDescent="0.3">
      <c r="A32" s="40">
        <f>'Index Pivots'!A32</f>
        <v>43280</v>
      </c>
      <c r="B32" t="str">
        <f>'Index Pivots'!B32</f>
        <v>Friday</v>
      </c>
      <c r="C32">
        <f>'Index Pivots'!N32</f>
        <v>26312.7</v>
      </c>
      <c r="D32">
        <f>'Index Pivots'!O32</f>
        <v>26465</v>
      </c>
      <c r="E32">
        <f>'Index Pivots'!P32</f>
        <v>26291.35</v>
      </c>
      <c r="F32">
        <f>'Index Pivots'!Q32</f>
        <v>26364.2</v>
      </c>
      <c r="G32">
        <f>'Index Pivots'!R32</f>
        <v>26108.383333333331</v>
      </c>
      <c r="H32">
        <f>'Index Pivots'!S32</f>
        <v>26199.866666666665</v>
      </c>
      <c r="I32">
        <f>'Index Pivots'!T32</f>
        <v>26282.033333333333</v>
      </c>
      <c r="J32">
        <f>'Index Pivots'!U32</f>
        <v>26373.516666666666</v>
      </c>
      <c r="K32">
        <f>'Index Pivots'!V32</f>
        <v>26455.683333333334</v>
      </c>
      <c r="L32">
        <f>'Index Pivots'!W32</f>
        <v>26547.166666666668</v>
      </c>
      <c r="M32" s="2">
        <f>'Index Pivots'!X32</f>
        <v>26629.333333333336</v>
      </c>
      <c r="N32" s="12">
        <f t="shared" si="0"/>
        <v>315.0666666666657</v>
      </c>
      <c r="O32" s="12">
        <f t="shared" si="2"/>
        <v>151.58333333333212</v>
      </c>
      <c r="P32" s="12">
        <f t="shared" si="3"/>
        <v>11.783333333332848</v>
      </c>
      <c r="Q32" s="12">
        <f t="shared" si="4"/>
        <v>175.26666666666642</v>
      </c>
      <c r="R32" s="12">
        <f t="shared" si="5"/>
        <v>338.63333333333139</v>
      </c>
      <c r="S32" s="12">
        <f t="shared" si="6"/>
        <v>11.783333333332848</v>
      </c>
      <c r="T32" t="s">
        <v>297</v>
      </c>
      <c r="U32" t="str">
        <f t="shared" si="1"/>
        <v>Today-Tom Close</v>
      </c>
    </row>
    <row r="33" spans="1:21" x14ac:dyDescent="0.3">
      <c r="A33" s="40">
        <f>'Index Pivots'!A33</f>
        <v>43283</v>
      </c>
      <c r="B33" t="str">
        <f>'Index Pivots'!B33</f>
        <v>Monday</v>
      </c>
      <c r="C33">
        <f>'Index Pivots'!N33</f>
        <v>26364.45</v>
      </c>
      <c r="D33">
        <f>'Index Pivots'!O33</f>
        <v>26371.599999999999</v>
      </c>
      <c r="E33">
        <f>'Index Pivots'!P33</f>
        <v>26060.6</v>
      </c>
      <c r="F33">
        <f>'Index Pivots'!Q33</f>
        <v>26230.3</v>
      </c>
      <c r="G33">
        <f>'Index Pivots'!R33</f>
        <v>25759.066666666666</v>
      </c>
      <c r="H33">
        <f>'Index Pivots'!S33</f>
        <v>25909.833333333332</v>
      </c>
      <c r="I33">
        <f>'Index Pivots'!T33</f>
        <v>26070.066666666666</v>
      </c>
      <c r="J33">
        <f>'Index Pivots'!U33</f>
        <v>26220.833333333332</v>
      </c>
      <c r="K33">
        <f>'Index Pivots'!V33</f>
        <v>26381.066666666666</v>
      </c>
      <c r="L33">
        <f>'Index Pivots'!W33</f>
        <v>26531.833333333332</v>
      </c>
      <c r="M33" s="2">
        <f>'Index Pivots'!X33</f>
        <v>26692.066666666666</v>
      </c>
      <c r="N33" s="12">
        <f t="shared" si="0"/>
        <v>164.58333333333576</v>
      </c>
      <c r="O33" s="12">
        <f t="shared" si="2"/>
        <v>82.416666666667879</v>
      </c>
      <c r="P33" s="12">
        <f t="shared" si="3"/>
        <v>9.0666666666656965</v>
      </c>
      <c r="Q33" s="12">
        <f t="shared" si="4"/>
        <v>91.233333333333576</v>
      </c>
      <c r="R33" s="12">
        <f t="shared" si="5"/>
        <v>182.71666666666715</v>
      </c>
      <c r="S33" s="12">
        <f t="shared" si="6"/>
        <v>9.0666666666656965</v>
      </c>
      <c r="T33" t="s">
        <v>297</v>
      </c>
      <c r="U33" t="str">
        <f t="shared" si="1"/>
        <v/>
      </c>
    </row>
    <row r="34" spans="1:21" x14ac:dyDescent="0.3">
      <c r="A34" s="40">
        <f>'Index Pivots'!A34</f>
        <v>43284</v>
      </c>
      <c r="B34" t="str">
        <f>'Index Pivots'!B34</f>
        <v>Tuesday</v>
      </c>
      <c r="C34">
        <f>'Index Pivots'!N34</f>
        <v>26210.1</v>
      </c>
      <c r="D34">
        <f>'Index Pivots'!O34</f>
        <v>26316.1</v>
      </c>
      <c r="E34">
        <f>'Index Pivots'!P34</f>
        <v>26142</v>
      </c>
      <c r="F34">
        <f>'Index Pivots'!Q34</f>
        <v>26204.1</v>
      </c>
      <c r="G34">
        <f>'Index Pivots'!R34</f>
        <v>25951.26666666667</v>
      </c>
      <c r="H34">
        <f>'Index Pivots'!S34</f>
        <v>26046.633333333335</v>
      </c>
      <c r="I34">
        <f>'Index Pivots'!T34</f>
        <v>26125.366666666669</v>
      </c>
      <c r="J34">
        <f>'Index Pivots'!U34</f>
        <v>26220.733333333334</v>
      </c>
      <c r="K34">
        <f>'Index Pivots'!V34</f>
        <v>26299.466666666667</v>
      </c>
      <c r="L34">
        <f>'Index Pivots'!W34</f>
        <v>26394.833333333332</v>
      </c>
      <c r="M34" s="2">
        <f>'Index Pivots'!X34</f>
        <v>26473.566666666666</v>
      </c>
      <c r="N34" s="12">
        <f t="shared" si="0"/>
        <v>300.26666666666642</v>
      </c>
      <c r="O34" s="12">
        <f t="shared" si="2"/>
        <v>140.03333333333285</v>
      </c>
      <c r="P34" s="12">
        <f t="shared" si="3"/>
        <v>10.733333333333576</v>
      </c>
      <c r="Q34" s="12">
        <f t="shared" si="4"/>
        <v>170.96666666666715</v>
      </c>
      <c r="R34" s="12">
        <f t="shared" si="5"/>
        <v>321.73333333333358</v>
      </c>
      <c r="S34" s="12">
        <f t="shared" si="6"/>
        <v>10.733333333333576</v>
      </c>
      <c r="T34" t="s">
        <v>297</v>
      </c>
      <c r="U34" t="str">
        <f t="shared" si="1"/>
        <v>Today-Tom Close</v>
      </c>
    </row>
    <row r="35" spans="1:21" x14ac:dyDescent="0.3">
      <c r="A35" s="40">
        <f>'Index Pivots'!A35</f>
        <v>43285</v>
      </c>
      <c r="B35" t="str">
        <f>'Index Pivots'!B35</f>
        <v>Wednesday</v>
      </c>
      <c r="C35">
        <f>'Index Pivots'!N35</f>
        <v>26249.25</v>
      </c>
      <c r="D35">
        <f>'Index Pivots'!O35</f>
        <v>26480.5</v>
      </c>
      <c r="E35">
        <f>'Index Pivots'!P35</f>
        <v>26132.9</v>
      </c>
      <c r="F35">
        <f>'Index Pivots'!Q35</f>
        <v>26433.95</v>
      </c>
      <c r="G35">
        <f>'Index Pivots'!R35</f>
        <v>25870.133333333339</v>
      </c>
      <c r="H35">
        <f>'Index Pivots'!S35</f>
        <v>26001.51666666667</v>
      </c>
      <c r="I35">
        <f>'Index Pivots'!T35</f>
        <v>26217.733333333337</v>
      </c>
      <c r="J35">
        <f>'Index Pivots'!U35</f>
        <v>26349.116666666669</v>
      </c>
      <c r="K35">
        <f>'Index Pivots'!V35</f>
        <v>26565.333333333336</v>
      </c>
      <c r="L35">
        <f>'Index Pivots'!W35</f>
        <v>26696.716666666667</v>
      </c>
      <c r="M35" s="2">
        <f>'Index Pivots'!X35</f>
        <v>26912.933333333334</v>
      </c>
      <c r="N35" s="12">
        <f t="shared" si="0"/>
        <v>202.61666666666497</v>
      </c>
      <c r="O35" s="12">
        <f t="shared" si="2"/>
        <v>123.88333333333139</v>
      </c>
      <c r="P35" s="12">
        <f t="shared" si="3"/>
        <v>28.516666666666424</v>
      </c>
      <c r="Q35" s="12">
        <f t="shared" si="4"/>
        <v>50.216666666667152</v>
      </c>
      <c r="R35" s="12">
        <f t="shared" si="5"/>
        <v>145.58333333333212</v>
      </c>
      <c r="S35" s="12">
        <f t="shared" si="6"/>
        <v>28.516666666666424</v>
      </c>
      <c r="T35" t="s">
        <v>297</v>
      </c>
      <c r="U35" t="str">
        <f t="shared" si="1"/>
        <v/>
      </c>
    </row>
    <row r="36" spans="1:21" x14ac:dyDescent="0.3">
      <c r="A36" s="40">
        <f>'Index Pivots'!A36</f>
        <v>43286</v>
      </c>
      <c r="B36" t="str">
        <f>'Index Pivots'!B36</f>
        <v>Thursday</v>
      </c>
      <c r="C36">
        <f>'Index Pivots'!N36</f>
        <v>26481.55</v>
      </c>
      <c r="D36">
        <f>'Index Pivots'!O36</f>
        <v>26598.45</v>
      </c>
      <c r="E36">
        <f>'Index Pivots'!P36</f>
        <v>26415.200000000001</v>
      </c>
      <c r="F36">
        <f>'Index Pivots'!Q36</f>
        <v>26503.3</v>
      </c>
      <c r="G36">
        <f>'Index Pivots'!R36</f>
        <v>26229.599999999995</v>
      </c>
      <c r="H36">
        <f>'Index Pivots'!S36</f>
        <v>26322.399999999998</v>
      </c>
      <c r="I36">
        <f>'Index Pivots'!T36</f>
        <v>26412.849999999995</v>
      </c>
      <c r="J36">
        <f>'Index Pivots'!U36</f>
        <v>26505.649999999998</v>
      </c>
      <c r="K36">
        <f>'Index Pivots'!V36</f>
        <v>26596.099999999995</v>
      </c>
      <c r="L36">
        <f>'Index Pivots'!W36</f>
        <v>26688.899999999998</v>
      </c>
      <c r="M36" s="2">
        <f>'Index Pivots'!X36</f>
        <v>26779.349999999995</v>
      </c>
      <c r="N36" s="12">
        <f t="shared" si="0"/>
        <v>480.03333333332921</v>
      </c>
      <c r="O36" s="12">
        <f t="shared" si="2"/>
        <v>263.81666666666206</v>
      </c>
      <c r="P36" s="12">
        <f t="shared" si="3"/>
        <v>132.43333333333067</v>
      </c>
      <c r="Q36" s="12">
        <f t="shared" si="4"/>
        <v>83.783333333336486</v>
      </c>
      <c r="R36" s="12">
        <f t="shared" si="5"/>
        <v>215.16666666666788</v>
      </c>
      <c r="S36" s="12">
        <f t="shared" si="6"/>
        <v>83.783333333336486</v>
      </c>
      <c r="U36" t="str">
        <f t="shared" si="1"/>
        <v/>
      </c>
    </row>
    <row r="37" spans="1:21" x14ac:dyDescent="0.3">
      <c r="A37" s="40">
        <f>'Index Pivots'!A37</f>
        <v>43287</v>
      </c>
      <c r="B37" t="str">
        <f>'Index Pivots'!B37</f>
        <v>Friday</v>
      </c>
      <c r="C37">
        <f>'Index Pivots'!N37</f>
        <v>26427.55</v>
      </c>
      <c r="D37">
        <f>'Index Pivots'!O37</f>
        <v>26609.85</v>
      </c>
      <c r="E37">
        <f>'Index Pivots'!P37</f>
        <v>26410</v>
      </c>
      <c r="F37">
        <f>'Index Pivots'!Q37</f>
        <v>26493.85</v>
      </c>
      <c r="G37">
        <f>'Index Pivots'!R37</f>
        <v>26199.433333333334</v>
      </c>
      <c r="H37">
        <f>'Index Pivots'!S37</f>
        <v>26304.716666666667</v>
      </c>
      <c r="I37">
        <f>'Index Pivots'!T37</f>
        <v>26399.283333333333</v>
      </c>
      <c r="J37">
        <f>'Index Pivots'!U37</f>
        <v>26504.566666666666</v>
      </c>
      <c r="K37">
        <f>'Index Pivots'!V37</f>
        <v>26599.133333333331</v>
      </c>
      <c r="L37">
        <f>'Index Pivots'!W37</f>
        <v>26704.416666666664</v>
      </c>
      <c r="M37" s="2">
        <f>'Index Pivots'!X37</f>
        <v>26798.98333333333</v>
      </c>
      <c r="N37" s="12">
        <f t="shared" si="0"/>
        <v>105.15000000000146</v>
      </c>
      <c r="O37" s="12">
        <f t="shared" si="2"/>
        <v>14.700000000004366</v>
      </c>
      <c r="P37" s="12">
        <f t="shared" si="3"/>
        <v>78.099999999998545</v>
      </c>
      <c r="Q37" s="12">
        <f t="shared" si="4"/>
        <v>168.54999999999563</v>
      </c>
      <c r="R37" s="12">
        <f t="shared" si="5"/>
        <v>261.34999999999854</v>
      </c>
      <c r="S37" s="12">
        <f t="shared" si="6"/>
        <v>14.700000000004366</v>
      </c>
      <c r="U37" t="str">
        <f t="shared" si="1"/>
        <v>Today-Tom Close</v>
      </c>
    </row>
    <row r="38" spans="1:21" x14ac:dyDescent="0.3">
      <c r="A38" s="40">
        <f>'Index Pivots'!A38</f>
        <v>43290</v>
      </c>
      <c r="B38" t="str">
        <f>'Index Pivots'!B38</f>
        <v>Monday</v>
      </c>
      <c r="C38">
        <f>'Index Pivots'!N38</f>
        <v>26642.35</v>
      </c>
      <c r="D38">
        <f>'Index Pivots'!O38</f>
        <v>26781.200000000001</v>
      </c>
      <c r="E38">
        <f>'Index Pivots'!P38</f>
        <v>26611.55</v>
      </c>
      <c r="F38">
        <f>'Index Pivots'!Q38</f>
        <v>26753.3</v>
      </c>
      <c r="G38">
        <f>'Index Pivots'!R38</f>
        <v>26479.850000000002</v>
      </c>
      <c r="H38">
        <f>'Index Pivots'!S38</f>
        <v>26545.7</v>
      </c>
      <c r="I38">
        <f>'Index Pivots'!T38</f>
        <v>26649.500000000004</v>
      </c>
      <c r="J38">
        <f>'Index Pivots'!U38</f>
        <v>26715.350000000002</v>
      </c>
      <c r="K38">
        <f>'Index Pivots'!V38</f>
        <v>26819.150000000005</v>
      </c>
      <c r="L38">
        <f>'Index Pivots'!W38</f>
        <v>26885.000000000004</v>
      </c>
      <c r="M38" s="2">
        <f>'Index Pivots'!X38</f>
        <v>26988.800000000007</v>
      </c>
      <c r="N38" s="12">
        <f t="shared" si="0"/>
        <v>337.63333333333139</v>
      </c>
      <c r="O38" s="12">
        <f t="shared" si="2"/>
        <v>243.0666666666657</v>
      </c>
      <c r="P38" s="12">
        <f t="shared" si="3"/>
        <v>137.78333333333285</v>
      </c>
      <c r="Q38" s="12">
        <f t="shared" si="4"/>
        <v>43.216666666667152</v>
      </c>
      <c r="R38" s="12">
        <f t="shared" si="5"/>
        <v>62.066666666665697</v>
      </c>
      <c r="S38" s="12">
        <f t="shared" si="6"/>
        <v>43.216666666667152</v>
      </c>
      <c r="U38" t="str">
        <f t="shared" si="1"/>
        <v/>
      </c>
    </row>
    <row r="39" spans="1:21" x14ac:dyDescent="0.3">
      <c r="A39" s="40">
        <f>'Index Pivots'!A39</f>
        <v>43291</v>
      </c>
      <c r="B39" t="str">
        <f>'Index Pivots'!B39</f>
        <v>Tuesday</v>
      </c>
      <c r="C39">
        <f>'Index Pivots'!N39</f>
        <v>26844.55</v>
      </c>
      <c r="D39">
        <f>'Index Pivots'!O39</f>
        <v>26939.55</v>
      </c>
      <c r="E39">
        <f>'Index Pivots'!P39</f>
        <v>26778.5</v>
      </c>
      <c r="F39">
        <f>'Index Pivots'!Q39</f>
        <v>26894.55</v>
      </c>
      <c r="G39">
        <f>'Index Pivots'!R39</f>
        <v>26641.133333333339</v>
      </c>
      <c r="H39">
        <f>'Index Pivots'!S39</f>
        <v>26709.816666666669</v>
      </c>
      <c r="I39">
        <f>'Index Pivots'!T39</f>
        <v>26802.183333333338</v>
      </c>
      <c r="J39">
        <f>'Index Pivots'!U39</f>
        <v>26870.866666666669</v>
      </c>
      <c r="K39">
        <f>'Index Pivots'!V39</f>
        <v>26963.233333333337</v>
      </c>
      <c r="L39">
        <f>'Index Pivots'!W39</f>
        <v>27031.916666666668</v>
      </c>
      <c r="M39" s="2">
        <f>'Index Pivots'!X39</f>
        <v>27124.283333333336</v>
      </c>
      <c r="N39" s="12">
        <f t="shared" si="0"/>
        <v>298.84999999999854</v>
      </c>
      <c r="O39" s="12">
        <f t="shared" si="2"/>
        <v>195.04999999999563</v>
      </c>
      <c r="P39" s="12">
        <f t="shared" si="3"/>
        <v>129.19999999999709</v>
      </c>
      <c r="Q39" s="12">
        <f t="shared" si="4"/>
        <v>25.399999999994179</v>
      </c>
      <c r="R39" s="12">
        <f t="shared" si="5"/>
        <v>40.450000000004366</v>
      </c>
      <c r="S39" s="12">
        <f t="shared" si="6"/>
        <v>25.399999999994179</v>
      </c>
      <c r="U39" t="str">
        <f t="shared" si="1"/>
        <v/>
      </c>
    </row>
    <row r="40" spans="1:21" x14ac:dyDescent="0.3">
      <c r="A40" s="40">
        <f>'Index Pivots'!A40</f>
        <v>43292</v>
      </c>
      <c r="B40" t="str">
        <f>'Index Pivots'!B40</f>
        <v>Wednesday</v>
      </c>
      <c r="C40">
        <f>'Index Pivots'!N40</f>
        <v>26900.65</v>
      </c>
      <c r="D40">
        <f>'Index Pivots'!O40</f>
        <v>26938.85</v>
      </c>
      <c r="E40">
        <f>'Index Pivots'!P40</f>
        <v>26774.6</v>
      </c>
      <c r="F40">
        <f>'Index Pivots'!Q40</f>
        <v>26816.2</v>
      </c>
      <c r="G40">
        <f>'Index Pivots'!R40</f>
        <v>26583.333333333328</v>
      </c>
      <c r="H40">
        <f>'Index Pivots'!S40</f>
        <v>26678.966666666664</v>
      </c>
      <c r="I40">
        <f>'Index Pivots'!T40</f>
        <v>26747.583333333328</v>
      </c>
      <c r="J40">
        <f>'Index Pivots'!U40</f>
        <v>26843.216666666664</v>
      </c>
      <c r="K40">
        <f>'Index Pivots'!V40</f>
        <v>26911.833333333328</v>
      </c>
      <c r="L40">
        <f>'Index Pivots'!W40</f>
        <v>27007.466666666664</v>
      </c>
      <c r="M40" s="2">
        <f>'Index Pivots'!X40</f>
        <v>27076.083333333328</v>
      </c>
      <c r="N40" s="12">
        <f t="shared" si="0"/>
        <v>190.83333333333212</v>
      </c>
      <c r="O40" s="12">
        <f t="shared" si="2"/>
        <v>98.466666666663514</v>
      </c>
      <c r="P40" s="12">
        <f t="shared" si="3"/>
        <v>29.783333333332848</v>
      </c>
      <c r="Q40" s="12">
        <f t="shared" si="4"/>
        <v>62.583333333335759</v>
      </c>
      <c r="R40" s="12">
        <f t="shared" si="5"/>
        <v>131.26666666666642</v>
      </c>
      <c r="S40" s="12">
        <f t="shared" si="6"/>
        <v>29.783333333332848</v>
      </c>
      <c r="U40" t="str">
        <f t="shared" si="1"/>
        <v>Today-Tom Close</v>
      </c>
    </row>
    <row r="41" spans="1:21" x14ac:dyDescent="0.3">
      <c r="A41" s="40">
        <f>'Index Pivots'!A41</f>
        <v>43293</v>
      </c>
      <c r="B41" t="str">
        <f>'Index Pivots'!B41</f>
        <v>Thursday</v>
      </c>
      <c r="C41">
        <f>'Index Pivots'!N41</f>
        <v>26937.5</v>
      </c>
      <c r="D41">
        <f>'Index Pivots'!O41</f>
        <v>27164.799999999999</v>
      </c>
      <c r="E41">
        <f>'Index Pivots'!P41</f>
        <v>26936.05</v>
      </c>
      <c r="F41">
        <f>'Index Pivots'!Q41</f>
        <v>27026.55</v>
      </c>
      <c r="G41">
        <f>'Index Pivots'!R41</f>
        <v>26691.383333333328</v>
      </c>
      <c r="H41">
        <f>'Index Pivots'!S41</f>
        <v>26813.716666666664</v>
      </c>
      <c r="I41">
        <f>'Index Pivots'!T41</f>
        <v>26920.133333333328</v>
      </c>
      <c r="J41">
        <f>'Index Pivots'!U41</f>
        <v>27042.466666666664</v>
      </c>
      <c r="K41">
        <f>'Index Pivots'!V41</f>
        <v>27148.883333333328</v>
      </c>
      <c r="L41">
        <f>'Index Pivots'!W41</f>
        <v>27271.216666666664</v>
      </c>
      <c r="M41" s="2">
        <f>'Index Pivots'!X41</f>
        <v>27377.633333333328</v>
      </c>
      <c r="N41" s="12">
        <f t="shared" si="0"/>
        <v>258.53333333333649</v>
      </c>
      <c r="O41" s="12">
        <f t="shared" si="2"/>
        <v>189.91666666667152</v>
      </c>
      <c r="P41" s="12">
        <f t="shared" si="3"/>
        <v>94.283333333336486</v>
      </c>
      <c r="Q41" s="12">
        <f t="shared" si="4"/>
        <v>25.666666666671517</v>
      </c>
      <c r="R41" s="12">
        <f t="shared" si="5"/>
        <v>69.966666666663514</v>
      </c>
      <c r="S41" s="12">
        <f t="shared" si="6"/>
        <v>25.666666666671517</v>
      </c>
      <c r="U41" t="str">
        <f t="shared" si="1"/>
        <v/>
      </c>
    </row>
    <row r="42" spans="1:21" x14ac:dyDescent="0.3">
      <c r="A42" s="40">
        <f>'Index Pivots'!A42</f>
        <v>43294</v>
      </c>
      <c r="B42" t="str">
        <f>'Index Pivots'!B42</f>
        <v>Friday</v>
      </c>
      <c r="C42">
        <f>'Index Pivots'!N42</f>
        <v>27046.85</v>
      </c>
      <c r="D42">
        <f>'Index Pivots'!O42</f>
        <v>27102.35</v>
      </c>
      <c r="E42">
        <f>'Index Pivots'!P42</f>
        <v>26902.3</v>
      </c>
      <c r="F42">
        <f>'Index Pivots'!Q42</f>
        <v>26935.95</v>
      </c>
      <c r="G42">
        <f>'Index Pivots'!R42</f>
        <v>26657.999999999996</v>
      </c>
      <c r="H42">
        <f>'Index Pivots'!S42</f>
        <v>26780.149999999998</v>
      </c>
      <c r="I42">
        <f>'Index Pivots'!T42</f>
        <v>26858.049999999996</v>
      </c>
      <c r="J42">
        <f>'Index Pivots'!U42</f>
        <v>26980.199999999997</v>
      </c>
      <c r="K42">
        <f>'Index Pivots'!V42</f>
        <v>27058.099999999995</v>
      </c>
      <c r="L42">
        <f>'Index Pivots'!W42</f>
        <v>27180.249999999996</v>
      </c>
      <c r="M42" s="2">
        <f>'Index Pivots'!X42</f>
        <v>27258.149999999994</v>
      </c>
      <c r="N42" s="12">
        <f t="shared" si="0"/>
        <v>233.13333333333503</v>
      </c>
      <c r="O42" s="12">
        <f t="shared" si="2"/>
        <v>126.71666666667079</v>
      </c>
      <c r="P42" s="12">
        <f t="shared" si="3"/>
        <v>4.3833333333350311</v>
      </c>
      <c r="Q42" s="12">
        <f t="shared" si="4"/>
        <v>102.03333333332921</v>
      </c>
      <c r="R42" s="12">
        <f t="shared" si="5"/>
        <v>224.36666666666497</v>
      </c>
      <c r="S42" s="12">
        <f t="shared" si="6"/>
        <v>4.3833333333350311</v>
      </c>
      <c r="U42" t="str">
        <f t="shared" si="1"/>
        <v/>
      </c>
    </row>
    <row r="43" spans="1:21" x14ac:dyDescent="0.3">
      <c r="A43" s="40">
        <f>'Index Pivots'!A43</f>
        <v>43297</v>
      </c>
      <c r="B43" t="str">
        <f>'Index Pivots'!B43</f>
        <v>Monday</v>
      </c>
      <c r="C43">
        <f>'Index Pivots'!N43</f>
        <v>26914.5</v>
      </c>
      <c r="D43">
        <f>'Index Pivots'!O43</f>
        <v>26939.05</v>
      </c>
      <c r="E43">
        <f>'Index Pivots'!P43</f>
        <v>26643.95</v>
      </c>
      <c r="F43">
        <f>'Index Pivots'!Q43</f>
        <v>26679.8</v>
      </c>
      <c r="G43">
        <f>'Index Pivots'!R43</f>
        <v>26274.383333333335</v>
      </c>
      <c r="H43">
        <f>'Index Pivots'!S43</f>
        <v>26459.166666666668</v>
      </c>
      <c r="I43">
        <f>'Index Pivots'!T43</f>
        <v>26569.483333333334</v>
      </c>
      <c r="J43">
        <f>'Index Pivots'!U43</f>
        <v>26754.266666666666</v>
      </c>
      <c r="K43">
        <f>'Index Pivots'!V43</f>
        <v>26864.583333333332</v>
      </c>
      <c r="L43">
        <f>'Index Pivots'!W43</f>
        <v>27049.366666666665</v>
      </c>
      <c r="M43" s="2">
        <f>'Index Pivots'!X43</f>
        <v>27159.683333333331</v>
      </c>
      <c r="N43" s="12">
        <f t="shared" si="0"/>
        <v>134.35000000000218</v>
      </c>
      <c r="O43" s="12">
        <f t="shared" si="2"/>
        <v>56.450000000004366</v>
      </c>
      <c r="P43" s="12">
        <f t="shared" si="3"/>
        <v>65.69999999999709</v>
      </c>
      <c r="Q43" s="12">
        <f t="shared" si="4"/>
        <v>143.59999999999491</v>
      </c>
      <c r="R43" s="12">
        <f t="shared" si="5"/>
        <v>265.74999999999636</v>
      </c>
      <c r="S43" s="12">
        <f t="shared" si="6"/>
        <v>56.450000000004366</v>
      </c>
      <c r="U43" t="str">
        <f t="shared" si="1"/>
        <v/>
      </c>
    </row>
    <row r="44" spans="1:21" x14ac:dyDescent="0.3">
      <c r="A44" s="40">
        <f>'Index Pivots'!A44</f>
        <v>43298</v>
      </c>
      <c r="B44" t="str">
        <f>'Index Pivots'!B44</f>
        <v>Tuesday</v>
      </c>
      <c r="C44">
        <f>'Index Pivots'!N44</f>
        <v>26662.85</v>
      </c>
      <c r="D44">
        <f>'Index Pivots'!O44</f>
        <v>27041.35</v>
      </c>
      <c r="E44">
        <f>'Index Pivots'!P44</f>
        <v>26653.65</v>
      </c>
      <c r="F44">
        <f>'Index Pivots'!Q44</f>
        <v>27008.1</v>
      </c>
      <c r="G44">
        <f>'Index Pivots'!R44</f>
        <v>26373.016666666677</v>
      </c>
      <c r="H44">
        <f>'Index Pivots'!S44</f>
        <v>26513.333333333339</v>
      </c>
      <c r="I44">
        <f>'Index Pivots'!T44</f>
        <v>26760.716666666674</v>
      </c>
      <c r="J44">
        <f>'Index Pivots'!U44</f>
        <v>26901.033333333336</v>
      </c>
      <c r="K44">
        <f>'Index Pivots'!V44</f>
        <v>27148.416666666672</v>
      </c>
      <c r="L44">
        <f>'Index Pivots'!W44</f>
        <v>27288.733333333334</v>
      </c>
      <c r="M44" s="2">
        <f>'Index Pivots'!X44</f>
        <v>27536.116666666669</v>
      </c>
      <c r="N44" s="12">
        <f t="shared" si="0"/>
        <v>203.68333333333067</v>
      </c>
      <c r="O44" s="12">
        <f t="shared" si="2"/>
        <v>93.366666666664969</v>
      </c>
      <c r="P44" s="12">
        <f t="shared" si="3"/>
        <v>91.416666666667879</v>
      </c>
      <c r="Q44" s="12">
        <f t="shared" si="4"/>
        <v>201.73333333333358</v>
      </c>
      <c r="R44" s="12">
        <f t="shared" si="5"/>
        <v>386.51666666666642</v>
      </c>
      <c r="S44" s="12">
        <f t="shared" si="6"/>
        <v>91.416666666667879</v>
      </c>
      <c r="U44" t="str">
        <f t="shared" si="1"/>
        <v/>
      </c>
    </row>
    <row r="45" spans="1:21" x14ac:dyDescent="0.3">
      <c r="A45" s="40">
        <f>'Index Pivots'!A45</f>
        <v>43299</v>
      </c>
      <c r="B45" t="str">
        <f>'Index Pivots'!B45</f>
        <v>Wednesday</v>
      </c>
      <c r="C45">
        <f>'Index Pivots'!N45</f>
        <v>27107.35</v>
      </c>
      <c r="D45">
        <f>'Index Pivots'!O45</f>
        <v>27187.15</v>
      </c>
      <c r="E45">
        <f>'Index Pivots'!P45</f>
        <v>26834.45</v>
      </c>
      <c r="F45">
        <f>'Index Pivots'!Q45</f>
        <v>26880.9</v>
      </c>
      <c r="G45">
        <f>'Index Pivots'!R45</f>
        <v>26395.149999999998</v>
      </c>
      <c r="H45">
        <f>'Index Pivots'!S45</f>
        <v>26614.799999999999</v>
      </c>
      <c r="I45">
        <f>'Index Pivots'!T45</f>
        <v>26747.85</v>
      </c>
      <c r="J45">
        <f>'Index Pivots'!U45</f>
        <v>26967.5</v>
      </c>
      <c r="K45">
        <f>'Index Pivots'!V45</f>
        <v>27100.55</v>
      </c>
      <c r="L45">
        <f>'Index Pivots'!W45</f>
        <v>27320.2</v>
      </c>
      <c r="M45" s="2">
        <f>'Index Pivots'!X45</f>
        <v>27453.25</v>
      </c>
      <c r="N45" s="12">
        <f t="shared" si="0"/>
        <v>594.01666666665915</v>
      </c>
      <c r="O45" s="12">
        <f t="shared" si="2"/>
        <v>346.63333333332412</v>
      </c>
      <c r="P45" s="12">
        <f t="shared" si="3"/>
        <v>206.31666666666206</v>
      </c>
      <c r="Q45" s="12">
        <f t="shared" si="4"/>
        <v>41.066666666672972</v>
      </c>
      <c r="R45" s="12">
        <f t="shared" si="5"/>
        <v>181.38333333333503</v>
      </c>
      <c r="S45" s="12">
        <f t="shared" si="6"/>
        <v>41.066666666672972</v>
      </c>
      <c r="U45" t="str">
        <f t="shared" si="1"/>
        <v/>
      </c>
    </row>
    <row r="46" spans="1:21" x14ac:dyDescent="0.3">
      <c r="A46" s="40">
        <f>'Index Pivots'!A46</f>
        <v>43300</v>
      </c>
      <c r="B46" t="str">
        <f>'Index Pivots'!B46</f>
        <v>Thursday</v>
      </c>
      <c r="C46">
        <f>'Index Pivots'!N46</f>
        <v>26960.2</v>
      </c>
      <c r="D46">
        <f>'Index Pivots'!O46</f>
        <v>27025.45</v>
      </c>
      <c r="E46">
        <f>'Index Pivots'!P46</f>
        <v>26730.1</v>
      </c>
      <c r="F46">
        <f>'Index Pivots'!Q46</f>
        <v>26789.65</v>
      </c>
      <c r="G46">
        <f>'Index Pivots'!R46</f>
        <v>26376.000000000007</v>
      </c>
      <c r="H46">
        <f>'Index Pivots'!S46</f>
        <v>26553.050000000003</v>
      </c>
      <c r="I46">
        <f>'Index Pivots'!T46</f>
        <v>26671.350000000009</v>
      </c>
      <c r="J46">
        <f>'Index Pivots'!U46</f>
        <v>26848.400000000005</v>
      </c>
      <c r="K46">
        <f>'Index Pivots'!V46</f>
        <v>26966.700000000012</v>
      </c>
      <c r="L46">
        <f>'Index Pivots'!W46</f>
        <v>27143.750000000007</v>
      </c>
      <c r="M46" s="2">
        <f>'Index Pivots'!X46</f>
        <v>27262.050000000014</v>
      </c>
      <c r="N46" s="12">
        <f t="shared" si="0"/>
        <v>345.40000000000146</v>
      </c>
      <c r="O46" s="12">
        <f t="shared" si="2"/>
        <v>212.35000000000218</v>
      </c>
      <c r="P46" s="12">
        <f t="shared" si="3"/>
        <v>7.2999999999992724</v>
      </c>
      <c r="Q46" s="12">
        <f t="shared" si="4"/>
        <v>140.34999999999854</v>
      </c>
      <c r="R46" s="12">
        <f t="shared" si="5"/>
        <v>360</v>
      </c>
      <c r="S46" s="12">
        <f t="shared" si="6"/>
        <v>7.2999999999992724</v>
      </c>
      <c r="U46" t="str">
        <f t="shared" si="1"/>
        <v/>
      </c>
    </row>
    <row r="47" spans="1:21" x14ac:dyDescent="0.3">
      <c r="A47" s="40">
        <f>'Index Pivots'!A47</f>
        <v>43301</v>
      </c>
      <c r="B47" t="str">
        <f>'Index Pivots'!B47</f>
        <v>Friday</v>
      </c>
      <c r="C47">
        <f>'Index Pivots'!N47</f>
        <v>26764.400000000001</v>
      </c>
      <c r="D47">
        <f>'Index Pivots'!O47</f>
        <v>26946.55</v>
      </c>
      <c r="E47">
        <f>'Index Pivots'!P47</f>
        <v>26718.6</v>
      </c>
      <c r="F47">
        <f>'Index Pivots'!Q47</f>
        <v>26873.200000000001</v>
      </c>
      <c r="G47">
        <f>'Index Pivots'!R47</f>
        <v>26517.73333333333</v>
      </c>
      <c r="H47">
        <f>'Index Pivots'!S47</f>
        <v>26618.166666666664</v>
      </c>
      <c r="I47">
        <f>'Index Pivots'!T47</f>
        <v>26745.683333333331</v>
      </c>
      <c r="J47">
        <f>'Index Pivots'!U47</f>
        <v>26846.116666666665</v>
      </c>
      <c r="K47">
        <f>'Index Pivots'!V47</f>
        <v>26973.633333333331</v>
      </c>
      <c r="L47">
        <f>'Index Pivots'!W47</f>
        <v>27074.066666666666</v>
      </c>
      <c r="M47" s="2">
        <f>'Index Pivots'!X47</f>
        <v>27201.583333333332</v>
      </c>
      <c r="N47" s="12">
        <f t="shared" si="0"/>
        <v>211.34999999999854</v>
      </c>
      <c r="O47" s="12">
        <f t="shared" si="2"/>
        <v>93.049999999991996</v>
      </c>
      <c r="P47" s="12">
        <f t="shared" si="3"/>
        <v>84.000000000003638</v>
      </c>
      <c r="Q47" s="12">
        <f t="shared" si="4"/>
        <v>202.30000000001019</v>
      </c>
      <c r="R47" s="12">
        <f t="shared" si="5"/>
        <v>379.35000000000582</v>
      </c>
      <c r="S47" s="12">
        <f t="shared" si="6"/>
        <v>84.000000000003638</v>
      </c>
      <c r="U47" t="str">
        <f t="shared" si="1"/>
        <v>Today-Tom Close</v>
      </c>
    </row>
    <row r="48" spans="1:21" x14ac:dyDescent="0.3">
      <c r="A48" s="40">
        <f>'Index Pivots'!A48</f>
        <v>43304</v>
      </c>
      <c r="B48" t="str">
        <f>'Index Pivots'!B48</f>
        <v>Monday</v>
      </c>
      <c r="C48">
        <f>'Index Pivots'!N48</f>
        <v>26701.3</v>
      </c>
      <c r="D48">
        <f>'Index Pivots'!O48</f>
        <v>27040.1</v>
      </c>
      <c r="E48">
        <f>'Index Pivots'!P48</f>
        <v>26671.35</v>
      </c>
      <c r="F48">
        <f>'Index Pivots'!Q48</f>
        <v>27008.15</v>
      </c>
      <c r="G48">
        <f>'Index Pivots'!R48</f>
        <v>26404.216666666674</v>
      </c>
      <c r="H48">
        <f>'Index Pivots'!S48</f>
        <v>26537.783333333336</v>
      </c>
      <c r="I48">
        <f>'Index Pivots'!T48</f>
        <v>26772.966666666674</v>
      </c>
      <c r="J48">
        <f>'Index Pivots'!U48</f>
        <v>26906.533333333336</v>
      </c>
      <c r="K48">
        <f>'Index Pivots'!V48</f>
        <v>27141.716666666674</v>
      </c>
      <c r="L48">
        <f>'Index Pivots'!W48</f>
        <v>27275.283333333336</v>
      </c>
      <c r="M48" s="2">
        <f>'Index Pivots'!X48</f>
        <v>27510.466666666674</v>
      </c>
      <c r="N48" s="12">
        <f t="shared" si="0"/>
        <v>83.133333333335031</v>
      </c>
      <c r="O48" s="12">
        <f t="shared" si="2"/>
        <v>44.383333333331393</v>
      </c>
      <c r="P48" s="12">
        <f t="shared" si="3"/>
        <v>144.8166666666657</v>
      </c>
      <c r="Q48" s="12">
        <f t="shared" si="4"/>
        <v>272.33333333333212</v>
      </c>
      <c r="R48" s="12">
        <f t="shared" si="5"/>
        <v>372.76666666666642</v>
      </c>
      <c r="S48" s="12">
        <f t="shared" si="6"/>
        <v>44.383333333331393</v>
      </c>
      <c r="U48" t="str">
        <f t="shared" si="1"/>
        <v/>
      </c>
    </row>
    <row r="49" spans="1:21" x14ac:dyDescent="0.3">
      <c r="A49" s="40">
        <f>'Index Pivots'!A49</f>
        <v>43305</v>
      </c>
      <c r="B49" t="str">
        <f>'Index Pivots'!B49</f>
        <v>Tuesday</v>
      </c>
      <c r="C49">
        <f>'Index Pivots'!N49</f>
        <v>26984.15</v>
      </c>
      <c r="D49">
        <f>'Index Pivots'!O49</f>
        <v>27128</v>
      </c>
      <c r="E49">
        <f>'Index Pivots'!P49</f>
        <v>26868.15</v>
      </c>
      <c r="F49">
        <f>'Index Pivots'!Q49</f>
        <v>26974.400000000001</v>
      </c>
      <c r="G49">
        <f>'Index Pivots'!R49</f>
        <v>26592.51666666667</v>
      </c>
      <c r="H49">
        <f>'Index Pivots'!S49</f>
        <v>26730.333333333336</v>
      </c>
      <c r="I49">
        <f>'Index Pivots'!T49</f>
        <v>26852.366666666669</v>
      </c>
      <c r="J49">
        <f>'Index Pivots'!U49</f>
        <v>26990.183333333334</v>
      </c>
      <c r="K49">
        <f>'Index Pivots'!V49</f>
        <v>27112.216666666667</v>
      </c>
      <c r="L49">
        <f>'Index Pivots'!W49</f>
        <v>27250.033333333333</v>
      </c>
      <c r="M49" s="2">
        <f>'Index Pivots'!X49</f>
        <v>27372.066666666666</v>
      </c>
      <c r="N49" s="12">
        <f t="shared" si="0"/>
        <v>446.36666666666497</v>
      </c>
      <c r="O49" s="12">
        <f t="shared" si="2"/>
        <v>211.18333333332703</v>
      </c>
      <c r="P49" s="12">
        <f t="shared" si="3"/>
        <v>77.616666666664969</v>
      </c>
      <c r="Q49" s="12">
        <f t="shared" si="4"/>
        <v>157.56666666667297</v>
      </c>
      <c r="R49" s="12">
        <f t="shared" si="5"/>
        <v>291.13333333333503</v>
      </c>
      <c r="S49" s="12">
        <f t="shared" si="6"/>
        <v>77.616666666664969</v>
      </c>
      <c r="U49" t="str">
        <f t="shared" si="1"/>
        <v/>
      </c>
    </row>
    <row r="50" spans="1:21" x14ac:dyDescent="0.3">
      <c r="A50" s="40">
        <f>'Index Pivots'!A50</f>
        <v>43306</v>
      </c>
      <c r="B50" t="str">
        <f>'Index Pivots'!B50</f>
        <v>Wednesday</v>
      </c>
      <c r="C50">
        <f>'Index Pivots'!N50</f>
        <v>26992.55</v>
      </c>
      <c r="D50">
        <f>'Index Pivots'!O50</f>
        <v>27074</v>
      </c>
      <c r="E50">
        <f>'Index Pivots'!P50</f>
        <v>26939.35</v>
      </c>
      <c r="F50">
        <f>'Index Pivots'!Q50</f>
        <v>27031.3</v>
      </c>
      <c r="G50">
        <f>'Index Pivots'!R50</f>
        <v>26821.116666666661</v>
      </c>
      <c r="H50">
        <f>'Index Pivots'!S50</f>
        <v>26880.23333333333</v>
      </c>
      <c r="I50">
        <f>'Index Pivots'!T50</f>
        <v>26955.766666666663</v>
      </c>
      <c r="J50">
        <f>'Index Pivots'!U50</f>
        <v>27014.883333333331</v>
      </c>
      <c r="K50">
        <f>'Index Pivots'!V50</f>
        <v>27090.416666666664</v>
      </c>
      <c r="L50">
        <f>'Index Pivots'!W50</f>
        <v>27149.533333333333</v>
      </c>
      <c r="M50" s="2">
        <f>'Index Pivots'!X50</f>
        <v>27225.066666666666</v>
      </c>
      <c r="N50" s="12">
        <f t="shared" si="0"/>
        <v>262.21666666666351</v>
      </c>
      <c r="O50" s="12">
        <f t="shared" si="2"/>
        <v>140.18333333333067</v>
      </c>
      <c r="P50" s="12">
        <f t="shared" si="3"/>
        <v>2.3666666666649689</v>
      </c>
      <c r="Q50" s="12">
        <f t="shared" si="4"/>
        <v>119.66666666666788</v>
      </c>
      <c r="R50" s="12">
        <f t="shared" si="5"/>
        <v>257.48333333333358</v>
      </c>
      <c r="S50" s="12">
        <f t="shared" si="6"/>
        <v>2.3666666666649689</v>
      </c>
      <c r="U50" t="str">
        <f t="shared" si="1"/>
        <v>Today-Tom Close</v>
      </c>
    </row>
    <row r="51" spans="1:21" x14ac:dyDescent="0.3">
      <c r="A51" s="40">
        <f>'Index Pivots'!A51</f>
        <v>43307</v>
      </c>
      <c r="B51" t="str">
        <f>'Index Pivots'!B51</f>
        <v>Thursday</v>
      </c>
      <c r="C51">
        <f>'Index Pivots'!N51</f>
        <v>27054.7</v>
      </c>
      <c r="D51">
        <f>'Index Pivots'!O51</f>
        <v>27455.1</v>
      </c>
      <c r="E51">
        <f>'Index Pivots'!P51</f>
        <v>27045.05</v>
      </c>
      <c r="F51">
        <f>'Index Pivots'!Q51</f>
        <v>27406.400000000001</v>
      </c>
      <c r="G51">
        <f>'Index Pivots'!R51</f>
        <v>26739.216666666664</v>
      </c>
      <c r="H51">
        <f>'Index Pivots'!S51</f>
        <v>26892.133333333331</v>
      </c>
      <c r="I51">
        <f>'Index Pivots'!T51</f>
        <v>27149.266666666663</v>
      </c>
      <c r="J51">
        <f>'Index Pivots'!U51</f>
        <v>27302.183333333331</v>
      </c>
      <c r="K51">
        <f>'Index Pivots'!V51</f>
        <v>27559.316666666662</v>
      </c>
      <c r="L51">
        <f>'Index Pivots'!W51</f>
        <v>27712.23333333333</v>
      </c>
      <c r="M51" s="2">
        <f>'Index Pivots'!X51</f>
        <v>27969.366666666661</v>
      </c>
      <c r="N51" s="12">
        <f t="shared" si="0"/>
        <v>174.46666666667079</v>
      </c>
      <c r="O51" s="12">
        <f t="shared" si="2"/>
        <v>98.933333333337941</v>
      </c>
      <c r="P51" s="12">
        <f t="shared" si="3"/>
        <v>39.816666666669335</v>
      </c>
      <c r="Q51" s="12">
        <f t="shared" si="4"/>
        <v>35.716666666663514</v>
      </c>
      <c r="R51" s="12">
        <f t="shared" si="5"/>
        <v>94.833333333332121</v>
      </c>
      <c r="S51" s="12">
        <f t="shared" si="6"/>
        <v>35.716666666663514</v>
      </c>
      <c r="U51" t="str">
        <f t="shared" si="1"/>
        <v/>
      </c>
    </row>
    <row r="52" spans="1:21" x14ac:dyDescent="0.3">
      <c r="A52" s="40">
        <f>'Index Pivots'!A52</f>
        <v>43308</v>
      </c>
      <c r="B52" t="str">
        <f>'Index Pivots'!B52</f>
        <v>Friday</v>
      </c>
      <c r="C52">
        <f>'Index Pivots'!N52</f>
        <v>27497.8</v>
      </c>
      <c r="D52">
        <f>'Index Pivots'!O52</f>
        <v>27661.05</v>
      </c>
      <c r="E52">
        <f>'Index Pivots'!P52</f>
        <v>27455</v>
      </c>
      <c r="F52">
        <f>'Index Pivots'!Q52</f>
        <v>27634.400000000001</v>
      </c>
      <c r="G52">
        <f>'Index Pivots'!R52</f>
        <v>27299.866666666676</v>
      </c>
      <c r="H52">
        <f>'Index Pivots'!S52</f>
        <v>27377.433333333338</v>
      </c>
      <c r="I52">
        <f>'Index Pivots'!T52</f>
        <v>27505.916666666675</v>
      </c>
      <c r="J52">
        <f>'Index Pivots'!U52</f>
        <v>27583.483333333337</v>
      </c>
      <c r="K52">
        <f>'Index Pivots'!V52</f>
        <v>27711.966666666674</v>
      </c>
      <c r="L52">
        <f>'Index Pivots'!W52</f>
        <v>27789.533333333336</v>
      </c>
      <c r="M52" s="2">
        <f>'Index Pivots'!X52</f>
        <v>27918.016666666674</v>
      </c>
      <c r="N52" s="12">
        <f t="shared" si="0"/>
        <v>605.66666666666788</v>
      </c>
      <c r="O52" s="12">
        <f t="shared" si="2"/>
        <v>348.53333333333649</v>
      </c>
      <c r="P52" s="12">
        <f t="shared" si="3"/>
        <v>195.61666666666861</v>
      </c>
      <c r="Q52" s="12">
        <f t="shared" si="4"/>
        <v>61.516666666662786</v>
      </c>
      <c r="R52" s="12">
        <f t="shared" si="5"/>
        <v>214.43333333333067</v>
      </c>
      <c r="S52" s="12">
        <f t="shared" si="6"/>
        <v>61.516666666662786</v>
      </c>
      <c r="U52" t="str">
        <f t="shared" si="1"/>
        <v/>
      </c>
    </row>
    <row r="53" spans="1:21" x14ac:dyDescent="0.3">
      <c r="A53" s="40">
        <f>'Index Pivots'!A53</f>
        <v>43311</v>
      </c>
      <c r="B53" t="str">
        <f>'Index Pivots'!B53</f>
        <v>Monday</v>
      </c>
      <c r="C53">
        <f>'Index Pivots'!N53</f>
        <v>27767.65</v>
      </c>
      <c r="D53">
        <f>'Index Pivots'!O53</f>
        <v>27873.7</v>
      </c>
      <c r="E53">
        <f>'Index Pivots'!P53</f>
        <v>27607.95</v>
      </c>
      <c r="F53">
        <f>'Index Pivots'!Q53</f>
        <v>27842.6</v>
      </c>
      <c r="G53">
        <f>'Index Pivots'!R53</f>
        <v>27410.05</v>
      </c>
      <c r="H53">
        <f>'Index Pivots'!S53</f>
        <v>27509</v>
      </c>
      <c r="I53">
        <f>'Index Pivots'!T53</f>
        <v>27675.8</v>
      </c>
      <c r="J53">
        <f>'Index Pivots'!U53</f>
        <v>27774.75</v>
      </c>
      <c r="K53">
        <f>'Index Pivots'!V53</f>
        <v>27941.55</v>
      </c>
      <c r="L53">
        <f>'Index Pivots'!W53</f>
        <v>28040.5</v>
      </c>
      <c r="M53" s="2">
        <f>'Index Pivots'!X53</f>
        <v>28207.3</v>
      </c>
      <c r="N53" s="12">
        <f t="shared" si="0"/>
        <v>390.21666666666351</v>
      </c>
      <c r="O53" s="12">
        <f t="shared" si="2"/>
        <v>261.7333333333263</v>
      </c>
      <c r="P53" s="12">
        <f t="shared" si="3"/>
        <v>184.16666666666424</v>
      </c>
      <c r="Q53" s="12">
        <f t="shared" si="4"/>
        <v>55.683333333327028</v>
      </c>
      <c r="R53" s="12">
        <f t="shared" si="5"/>
        <v>21.883333333335031</v>
      </c>
      <c r="S53" s="12">
        <f t="shared" si="6"/>
        <v>21.883333333335031</v>
      </c>
      <c r="U53" t="str">
        <f t="shared" si="1"/>
        <v/>
      </c>
    </row>
    <row r="54" spans="1:21" x14ac:dyDescent="0.3">
      <c r="A54" s="40">
        <f>'Index Pivots'!A54</f>
        <v>43312</v>
      </c>
      <c r="B54" t="str">
        <f>'Index Pivots'!B54</f>
        <v>Tuesday</v>
      </c>
      <c r="C54">
        <f>'Index Pivots'!N54</f>
        <v>27797.200000000001</v>
      </c>
      <c r="D54">
        <f>'Index Pivots'!O54</f>
        <v>27839.200000000001</v>
      </c>
      <c r="E54">
        <f>'Index Pivots'!P54</f>
        <v>27651.3</v>
      </c>
      <c r="F54">
        <f>'Index Pivots'!Q54</f>
        <v>27764.15</v>
      </c>
      <c r="G54">
        <f>'Index Pivots'!R54</f>
        <v>27475.999999999996</v>
      </c>
      <c r="H54">
        <f>'Index Pivots'!S54</f>
        <v>27563.649999999998</v>
      </c>
      <c r="I54">
        <f>'Index Pivots'!T54</f>
        <v>27663.899999999998</v>
      </c>
      <c r="J54">
        <f>'Index Pivots'!U54</f>
        <v>27751.55</v>
      </c>
      <c r="K54">
        <f>'Index Pivots'!V54</f>
        <v>27851.8</v>
      </c>
      <c r="L54">
        <f>'Index Pivots'!W54</f>
        <v>27939.45</v>
      </c>
      <c r="M54" s="2">
        <f>'Index Pivots'!X54</f>
        <v>28039.7</v>
      </c>
      <c r="N54" s="12">
        <f t="shared" si="0"/>
        <v>288.20000000000073</v>
      </c>
      <c r="O54" s="12">
        <f t="shared" si="2"/>
        <v>121.40000000000146</v>
      </c>
      <c r="P54" s="12">
        <f t="shared" si="3"/>
        <v>22.450000000000728</v>
      </c>
      <c r="Q54" s="12">
        <f t="shared" si="4"/>
        <v>144.34999999999854</v>
      </c>
      <c r="R54" s="12">
        <f t="shared" si="5"/>
        <v>243.29999999999927</v>
      </c>
      <c r="S54" s="12">
        <f t="shared" si="6"/>
        <v>22.450000000000728</v>
      </c>
      <c r="U54" t="str">
        <f t="shared" si="1"/>
        <v>Today-Tom Close</v>
      </c>
    </row>
    <row r="55" spans="1:21" x14ac:dyDescent="0.3">
      <c r="A55" s="40">
        <f>'Index Pivots'!A55</f>
        <v>43313</v>
      </c>
      <c r="B55" t="str">
        <f>'Index Pivots'!B55</f>
        <v>Wednesday</v>
      </c>
      <c r="C55">
        <f>'Index Pivots'!N55</f>
        <v>27684.799999999999</v>
      </c>
      <c r="D55">
        <f>'Index Pivots'!O55</f>
        <v>27820.15</v>
      </c>
      <c r="E55">
        <f>'Index Pivots'!P55</f>
        <v>27477.9</v>
      </c>
      <c r="F55">
        <f>'Index Pivots'!Q55</f>
        <v>27596.6</v>
      </c>
      <c r="G55">
        <f>'Index Pivots'!R55</f>
        <v>27100.699999999997</v>
      </c>
      <c r="H55">
        <f>'Index Pivots'!S55</f>
        <v>27289.3</v>
      </c>
      <c r="I55">
        <f>'Index Pivots'!T55</f>
        <v>27442.949999999997</v>
      </c>
      <c r="J55">
        <f>'Index Pivots'!U55</f>
        <v>27631.55</v>
      </c>
      <c r="K55">
        <f>'Index Pivots'!V55</f>
        <v>27785.199999999997</v>
      </c>
      <c r="L55">
        <f>'Index Pivots'!W55</f>
        <v>27973.8</v>
      </c>
      <c r="M55" s="2">
        <f>'Index Pivots'!X55</f>
        <v>28127.449999999997</v>
      </c>
      <c r="N55" s="12">
        <f t="shared" si="0"/>
        <v>121.15000000000146</v>
      </c>
      <c r="O55" s="12">
        <f t="shared" si="2"/>
        <v>20.900000000001455</v>
      </c>
      <c r="P55" s="12">
        <f t="shared" si="3"/>
        <v>66.75</v>
      </c>
      <c r="Q55" s="12">
        <f t="shared" si="4"/>
        <v>167</v>
      </c>
      <c r="R55" s="12">
        <f t="shared" si="5"/>
        <v>254.65000000000146</v>
      </c>
      <c r="S55" s="12">
        <f t="shared" si="6"/>
        <v>20.900000000001455</v>
      </c>
      <c r="U55" t="str">
        <f t="shared" si="1"/>
        <v/>
      </c>
    </row>
    <row r="56" spans="1:21" x14ac:dyDescent="0.3">
      <c r="A56" s="40">
        <f>'Index Pivots'!A56</f>
        <v>43314</v>
      </c>
      <c r="B56" t="str">
        <f>'Index Pivots'!B56</f>
        <v>Thursday</v>
      </c>
      <c r="C56">
        <f>'Index Pivots'!N56</f>
        <v>27469.5</v>
      </c>
      <c r="D56">
        <f>'Index Pivots'!O56</f>
        <v>27487.9</v>
      </c>
      <c r="E56">
        <f>'Index Pivots'!P56</f>
        <v>27327.95</v>
      </c>
      <c r="F56">
        <f>'Index Pivots'!Q56</f>
        <v>27355.95</v>
      </c>
      <c r="G56">
        <f>'Index Pivots'!R56</f>
        <v>27133.350000000002</v>
      </c>
      <c r="H56">
        <f>'Index Pivots'!S56</f>
        <v>27230.65</v>
      </c>
      <c r="I56">
        <f>'Index Pivots'!T56</f>
        <v>27293.300000000003</v>
      </c>
      <c r="J56">
        <f>'Index Pivots'!U56</f>
        <v>27390.600000000002</v>
      </c>
      <c r="K56">
        <f>'Index Pivots'!V56</f>
        <v>27453.250000000004</v>
      </c>
      <c r="L56">
        <f>'Index Pivots'!W56</f>
        <v>27550.550000000003</v>
      </c>
      <c r="M56" s="2">
        <f>'Index Pivots'!X56</f>
        <v>27613.200000000004</v>
      </c>
      <c r="N56" s="12">
        <f t="shared" si="0"/>
        <v>180.20000000000073</v>
      </c>
      <c r="O56" s="12">
        <f t="shared" si="2"/>
        <v>26.55000000000291</v>
      </c>
      <c r="P56" s="12">
        <f t="shared" si="3"/>
        <v>162.04999999999927</v>
      </c>
      <c r="Q56" s="12">
        <f t="shared" si="4"/>
        <v>315.69999999999709</v>
      </c>
      <c r="R56" s="12">
        <f t="shared" si="5"/>
        <v>504.29999999999927</v>
      </c>
      <c r="S56" s="12">
        <f t="shared" si="6"/>
        <v>26.55000000000291</v>
      </c>
      <c r="U56" t="str">
        <f t="shared" si="1"/>
        <v/>
      </c>
    </row>
    <row r="57" spans="1:21" x14ac:dyDescent="0.3">
      <c r="A57" s="40">
        <f>'Index Pivots'!A57</f>
        <v>43315</v>
      </c>
      <c r="B57" t="str">
        <f>'Index Pivots'!B57</f>
        <v>Friday</v>
      </c>
      <c r="C57">
        <f>'Index Pivots'!N57</f>
        <v>27471.95</v>
      </c>
      <c r="D57">
        <f>'Index Pivots'!O57</f>
        <v>27723</v>
      </c>
      <c r="E57">
        <f>'Index Pivots'!P57</f>
        <v>27448.15</v>
      </c>
      <c r="F57">
        <f>'Index Pivots'!Q57</f>
        <v>27695.5</v>
      </c>
      <c r="G57">
        <f>'Index Pivots'!R57</f>
        <v>27246.583333333328</v>
      </c>
      <c r="H57">
        <f>'Index Pivots'!S57</f>
        <v>27347.366666666665</v>
      </c>
      <c r="I57">
        <f>'Index Pivots'!T57</f>
        <v>27521.433333333327</v>
      </c>
      <c r="J57">
        <f>'Index Pivots'!U57</f>
        <v>27622.216666666664</v>
      </c>
      <c r="K57">
        <f>'Index Pivots'!V57</f>
        <v>27796.283333333326</v>
      </c>
      <c r="L57">
        <f>'Index Pivots'!W57</f>
        <v>27897.066666666662</v>
      </c>
      <c r="M57" s="2">
        <f>'Index Pivots'!X57</f>
        <v>28071.133333333324</v>
      </c>
      <c r="N57" s="12">
        <f t="shared" si="0"/>
        <v>241.29999999999927</v>
      </c>
      <c r="O57" s="12">
        <f t="shared" si="2"/>
        <v>178.64999999999782</v>
      </c>
      <c r="P57" s="12">
        <f t="shared" si="3"/>
        <v>81.349999999998545</v>
      </c>
      <c r="Q57" s="12">
        <f t="shared" si="4"/>
        <v>18.69999999999709</v>
      </c>
      <c r="R57" s="12">
        <f t="shared" si="5"/>
        <v>78.600000000002183</v>
      </c>
      <c r="S57" s="12">
        <f t="shared" si="6"/>
        <v>18.69999999999709</v>
      </c>
      <c r="U57" t="str">
        <f t="shared" si="1"/>
        <v/>
      </c>
    </row>
    <row r="58" spans="1:21" x14ac:dyDescent="0.3">
      <c r="A58" s="40">
        <f>'Index Pivots'!A58</f>
        <v>43318</v>
      </c>
      <c r="B58" t="str">
        <f>'Index Pivots'!B58</f>
        <v>Monday</v>
      </c>
      <c r="C58">
        <f>'Index Pivots'!N58</f>
        <v>27769.55</v>
      </c>
      <c r="D58">
        <f>'Index Pivots'!O58</f>
        <v>27994</v>
      </c>
      <c r="E58">
        <f>'Index Pivots'!P58</f>
        <v>27766.05</v>
      </c>
      <c r="F58">
        <f>'Index Pivots'!Q58</f>
        <v>27898.5</v>
      </c>
      <c r="G58">
        <f>'Index Pivots'!R58</f>
        <v>27550.416666666668</v>
      </c>
      <c r="H58">
        <f>'Index Pivots'!S58</f>
        <v>27658.233333333334</v>
      </c>
      <c r="I58">
        <f>'Index Pivots'!T58</f>
        <v>27778.366666666669</v>
      </c>
      <c r="J58">
        <f>'Index Pivots'!U58</f>
        <v>27886.183333333334</v>
      </c>
      <c r="K58">
        <f>'Index Pivots'!V58</f>
        <v>28006.316666666669</v>
      </c>
      <c r="L58">
        <f>'Index Pivots'!W58</f>
        <v>28114.133333333335</v>
      </c>
      <c r="M58" s="2">
        <f>'Index Pivots'!X58</f>
        <v>28234.26666666667</v>
      </c>
      <c r="N58" s="12">
        <f t="shared" si="0"/>
        <v>422.1833333333343</v>
      </c>
      <c r="O58" s="12">
        <f t="shared" si="2"/>
        <v>248.11666666667224</v>
      </c>
      <c r="P58" s="12">
        <f t="shared" si="3"/>
        <v>147.33333333333576</v>
      </c>
      <c r="Q58" s="12">
        <f t="shared" si="4"/>
        <v>26.7333333333263</v>
      </c>
      <c r="R58" s="12">
        <f t="shared" si="5"/>
        <v>127.51666666666279</v>
      </c>
      <c r="S58" s="12">
        <f t="shared" si="6"/>
        <v>26.7333333333263</v>
      </c>
      <c r="U58" t="str">
        <f t="shared" si="1"/>
        <v/>
      </c>
    </row>
    <row r="59" spans="1:21" x14ac:dyDescent="0.3">
      <c r="A59" s="40">
        <f>'Index Pivots'!A59</f>
        <v>43319</v>
      </c>
      <c r="B59" t="str">
        <f>'Index Pivots'!B59</f>
        <v>Tuesday</v>
      </c>
      <c r="C59">
        <f>'Index Pivots'!N59</f>
        <v>27972.95</v>
      </c>
      <c r="D59">
        <f>'Index Pivots'!O59</f>
        <v>27988.2</v>
      </c>
      <c r="E59">
        <f>'Index Pivots'!P59</f>
        <v>27827.3</v>
      </c>
      <c r="F59">
        <f>'Index Pivots'!Q59</f>
        <v>27875.9</v>
      </c>
      <c r="G59">
        <f>'Index Pivots'!R59</f>
        <v>27645.166666666661</v>
      </c>
      <c r="H59">
        <f>'Index Pivots'!S59</f>
        <v>27736.23333333333</v>
      </c>
      <c r="I59">
        <f>'Index Pivots'!T59</f>
        <v>27806.066666666662</v>
      </c>
      <c r="J59">
        <f>'Index Pivots'!U59</f>
        <v>27897.133333333331</v>
      </c>
      <c r="K59">
        <f>'Index Pivots'!V59</f>
        <v>27966.966666666664</v>
      </c>
      <c r="L59">
        <f>'Index Pivots'!W59</f>
        <v>28058.033333333333</v>
      </c>
      <c r="M59" s="2">
        <f>'Index Pivots'!X59</f>
        <v>28127.866666666665</v>
      </c>
      <c r="N59" s="12">
        <f t="shared" si="0"/>
        <v>314.71666666666715</v>
      </c>
      <c r="O59" s="12">
        <f t="shared" si="2"/>
        <v>194.58333333333212</v>
      </c>
      <c r="P59" s="12">
        <f t="shared" si="3"/>
        <v>86.766666666666424</v>
      </c>
      <c r="Q59" s="12">
        <f t="shared" si="4"/>
        <v>33.366666666668607</v>
      </c>
      <c r="R59" s="12">
        <f t="shared" si="5"/>
        <v>141.1833333333343</v>
      </c>
      <c r="S59" s="12">
        <f t="shared" si="6"/>
        <v>33.366666666668607</v>
      </c>
      <c r="U59" t="str">
        <f t="shared" si="1"/>
        <v>Today-Tom Close</v>
      </c>
    </row>
    <row r="60" spans="1:21" x14ac:dyDescent="0.3">
      <c r="A60" s="40">
        <f>'Index Pivots'!A60</f>
        <v>43320</v>
      </c>
      <c r="B60" t="str">
        <f>'Index Pivots'!B60</f>
        <v>Wednesday</v>
      </c>
      <c r="C60">
        <f>'Index Pivots'!N60</f>
        <v>27930.55</v>
      </c>
      <c r="D60">
        <f>'Index Pivots'!O60</f>
        <v>28128.65</v>
      </c>
      <c r="E60">
        <f>'Index Pivots'!P60</f>
        <v>27858.75</v>
      </c>
      <c r="F60">
        <f>'Index Pivots'!Q60</f>
        <v>28062.45</v>
      </c>
      <c r="G60">
        <f>'Index Pivots'!R60</f>
        <v>27634.683333333334</v>
      </c>
      <c r="H60">
        <f>'Index Pivots'!S60</f>
        <v>27746.716666666667</v>
      </c>
      <c r="I60">
        <f>'Index Pivots'!T60</f>
        <v>27904.583333333336</v>
      </c>
      <c r="J60">
        <f>'Index Pivots'!U60</f>
        <v>28016.616666666669</v>
      </c>
      <c r="K60">
        <f>'Index Pivots'!V60</f>
        <v>28174.483333333337</v>
      </c>
      <c r="L60">
        <f>'Index Pivots'!W60</f>
        <v>28286.51666666667</v>
      </c>
      <c r="M60" s="2">
        <f>'Index Pivots'!X60</f>
        <v>28444.383333333339</v>
      </c>
      <c r="N60" s="12">
        <f t="shared" si="0"/>
        <v>194.31666666666933</v>
      </c>
      <c r="O60" s="12">
        <f t="shared" si="2"/>
        <v>124.48333333333721</v>
      </c>
      <c r="P60" s="12">
        <f t="shared" si="3"/>
        <v>33.416666666667879</v>
      </c>
      <c r="Q60" s="12">
        <f t="shared" si="4"/>
        <v>36.416666666664241</v>
      </c>
      <c r="R60" s="12">
        <f t="shared" si="5"/>
        <v>127.48333333333358</v>
      </c>
      <c r="S60" s="12">
        <f t="shared" si="6"/>
        <v>33.416666666667879</v>
      </c>
      <c r="U60" t="str">
        <f t="shared" si="1"/>
        <v/>
      </c>
    </row>
    <row r="61" spans="1:21" x14ac:dyDescent="0.3">
      <c r="A61" s="40">
        <f>'Index Pivots'!A61</f>
        <v>43321</v>
      </c>
      <c r="B61" t="str">
        <f>'Index Pivots'!B61</f>
        <v>Thursday</v>
      </c>
      <c r="C61">
        <f>'Index Pivots'!N61</f>
        <v>28173.65</v>
      </c>
      <c r="D61">
        <f>'Index Pivots'!O61</f>
        <v>28363.4</v>
      </c>
      <c r="E61">
        <f>'Index Pivots'!P61</f>
        <v>28132</v>
      </c>
      <c r="F61">
        <f>'Index Pivots'!Q61</f>
        <v>28320</v>
      </c>
      <c r="G61">
        <f>'Index Pivots'!R61</f>
        <v>27948.799999999996</v>
      </c>
      <c r="H61">
        <f>'Index Pivots'!S61</f>
        <v>28040.399999999998</v>
      </c>
      <c r="I61">
        <f>'Index Pivots'!T61</f>
        <v>28180.199999999997</v>
      </c>
      <c r="J61">
        <f>'Index Pivots'!U61</f>
        <v>28271.8</v>
      </c>
      <c r="K61">
        <f>'Index Pivots'!V61</f>
        <v>28411.599999999999</v>
      </c>
      <c r="L61">
        <f>'Index Pivots'!W61</f>
        <v>28503.200000000001</v>
      </c>
      <c r="M61" s="2">
        <f>'Index Pivots'!X61</f>
        <v>28643</v>
      </c>
      <c r="N61" s="12">
        <f t="shared" si="0"/>
        <v>426.9333333333343</v>
      </c>
      <c r="O61" s="12">
        <f t="shared" si="2"/>
        <v>269.0666666666657</v>
      </c>
      <c r="P61" s="12">
        <f t="shared" si="3"/>
        <v>157.03333333333285</v>
      </c>
      <c r="Q61" s="12">
        <f t="shared" si="4"/>
        <v>0.83333333333575865</v>
      </c>
      <c r="R61" s="12">
        <f t="shared" si="5"/>
        <v>112.86666666666861</v>
      </c>
      <c r="S61" s="12">
        <f t="shared" si="6"/>
        <v>0.83333333333575865</v>
      </c>
      <c r="U61" t="str">
        <f t="shared" si="1"/>
        <v/>
      </c>
    </row>
    <row r="62" spans="1:21" x14ac:dyDescent="0.3">
      <c r="A62" s="40">
        <f>'Index Pivots'!A62</f>
        <v>43322</v>
      </c>
      <c r="B62" t="str">
        <f>'Index Pivots'!B62</f>
        <v>Friday</v>
      </c>
      <c r="C62">
        <f>'Index Pivots'!N62</f>
        <v>28348.95</v>
      </c>
      <c r="D62">
        <f>'Index Pivots'!O62</f>
        <v>28377.9</v>
      </c>
      <c r="E62">
        <f>'Index Pivots'!P62</f>
        <v>28087.65</v>
      </c>
      <c r="F62">
        <f>'Index Pivots'!Q62</f>
        <v>28124.25</v>
      </c>
      <c r="G62">
        <f>'Index Pivots'!R62</f>
        <v>27725.050000000003</v>
      </c>
      <c r="H62">
        <f>'Index Pivots'!S62</f>
        <v>27906.350000000002</v>
      </c>
      <c r="I62">
        <f>'Index Pivots'!T62</f>
        <v>28015.300000000003</v>
      </c>
      <c r="J62">
        <f>'Index Pivots'!U62</f>
        <v>28196.600000000002</v>
      </c>
      <c r="K62">
        <f>'Index Pivots'!V62</f>
        <v>28305.550000000003</v>
      </c>
      <c r="L62">
        <f>'Index Pivots'!W62</f>
        <v>28486.850000000002</v>
      </c>
      <c r="M62" s="2">
        <f>'Index Pivots'!X62</f>
        <v>28595.800000000003</v>
      </c>
      <c r="N62" s="12">
        <f t="shared" si="0"/>
        <v>308.55000000000291</v>
      </c>
      <c r="O62" s="12">
        <f t="shared" si="2"/>
        <v>168.75000000000364</v>
      </c>
      <c r="P62" s="12">
        <f t="shared" si="3"/>
        <v>77.150000000001455</v>
      </c>
      <c r="Q62" s="12">
        <f t="shared" si="4"/>
        <v>62.649999999997817</v>
      </c>
      <c r="R62" s="12">
        <f t="shared" si="5"/>
        <v>154.25</v>
      </c>
      <c r="S62" s="12">
        <f t="shared" si="6"/>
        <v>62.649999999997817</v>
      </c>
      <c r="U62" t="str">
        <f t="shared" si="1"/>
        <v/>
      </c>
    </row>
    <row r="63" spans="1:21" x14ac:dyDescent="0.3">
      <c r="A63" s="40">
        <f>'Index Pivots'!A63</f>
        <v>43325</v>
      </c>
      <c r="B63" t="str">
        <f>'Index Pivots'!B63</f>
        <v>Monday</v>
      </c>
      <c r="C63">
        <f>'Index Pivots'!N63</f>
        <v>27760.799999999999</v>
      </c>
      <c r="D63">
        <f>'Index Pivots'!O63</f>
        <v>27911.85</v>
      </c>
      <c r="E63">
        <f>'Index Pivots'!P63</f>
        <v>27739.5</v>
      </c>
      <c r="F63">
        <f>'Index Pivots'!Q63</f>
        <v>27794.400000000001</v>
      </c>
      <c r="G63">
        <f>'Index Pivots'!R63</f>
        <v>27546.300000000003</v>
      </c>
      <c r="H63">
        <f>'Index Pivots'!S63</f>
        <v>27642.9</v>
      </c>
      <c r="I63">
        <f>'Index Pivots'!T63</f>
        <v>27718.65</v>
      </c>
      <c r="J63">
        <f>'Index Pivots'!U63</f>
        <v>27815.25</v>
      </c>
      <c r="K63">
        <f>'Index Pivots'!V63</f>
        <v>27891</v>
      </c>
      <c r="L63">
        <f>'Index Pivots'!W63</f>
        <v>27987.599999999999</v>
      </c>
      <c r="M63" s="2">
        <f>'Index Pivots'!X63</f>
        <v>28063.35</v>
      </c>
      <c r="N63" s="12">
        <f t="shared" si="0"/>
        <v>145.55000000000291</v>
      </c>
      <c r="O63" s="12">
        <f t="shared" si="2"/>
        <v>254.50000000000364</v>
      </c>
      <c r="P63" s="12">
        <f t="shared" si="3"/>
        <v>435.80000000000291</v>
      </c>
      <c r="Q63" s="12">
        <f t="shared" si="4"/>
        <v>544.75000000000364</v>
      </c>
      <c r="R63" s="12">
        <f t="shared" si="5"/>
        <v>726.05000000000291</v>
      </c>
      <c r="S63" s="12">
        <f t="shared" si="6"/>
        <v>145.55000000000291</v>
      </c>
      <c r="U63" t="str">
        <f t="shared" si="1"/>
        <v/>
      </c>
    </row>
    <row r="64" spans="1:21" x14ac:dyDescent="0.3">
      <c r="A64" s="40">
        <f>'Index Pivots'!A64</f>
        <v>43326</v>
      </c>
      <c r="B64" t="str">
        <f>'Index Pivots'!B64</f>
        <v>Tuesday</v>
      </c>
      <c r="C64">
        <f>'Index Pivots'!N64</f>
        <v>27864.400000000001</v>
      </c>
      <c r="D64">
        <f>'Index Pivots'!O64</f>
        <v>28053.05</v>
      </c>
      <c r="E64">
        <f>'Index Pivots'!P64</f>
        <v>27854.9</v>
      </c>
      <c r="F64">
        <f>'Index Pivots'!Q64</f>
        <v>28021.7</v>
      </c>
      <c r="G64">
        <f>'Index Pivots'!R64</f>
        <v>27701.9</v>
      </c>
      <c r="H64">
        <f>'Index Pivots'!S64</f>
        <v>27778.400000000001</v>
      </c>
      <c r="I64">
        <f>'Index Pivots'!T64</f>
        <v>27900.05</v>
      </c>
      <c r="J64">
        <f>'Index Pivots'!U64</f>
        <v>27976.55</v>
      </c>
      <c r="K64">
        <f>'Index Pivots'!V64</f>
        <v>28098.199999999997</v>
      </c>
      <c r="L64">
        <f>'Index Pivots'!W64</f>
        <v>28174.699999999997</v>
      </c>
      <c r="M64" s="2">
        <f>'Index Pivots'!X64</f>
        <v>28296.349999999995</v>
      </c>
      <c r="N64" s="12">
        <f t="shared" si="0"/>
        <v>221.5</v>
      </c>
      <c r="O64" s="12">
        <f t="shared" si="2"/>
        <v>145.75</v>
      </c>
      <c r="P64" s="12">
        <f t="shared" si="3"/>
        <v>49.150000000001455</v>
      </c>
      <c r="Q64" s="12">
        <f t="shared" si="4"/>
        <v>26.599999999998545</v>
      </c>
      <c r="R64" s="12">
        <f t="shared" si="5"/>
        <v>123.19999999999709</v>
      </c>
      <c r="S64" s="12">
        <f t="shared" si="6"/>
        <v>26.599999999998545</v>
      </c>
      <c r="U64" t="str">
        <f t="shared" si="1"/>
        <v/>
      </c>
    </row>
    <row r="65" spans="1:21" x14ac:dyDescent="0.3">
      <c r="A65" s="40">
        <f>'Index Pivots'!A65</f>
        <v>43328</v>
      </c>
      <c r="B65" t="str">
        <f>'Index Pivots'!B65</f>
        <v>Thursday</v>
      </c>
      <c r="C65">
        <f>'Index Pivots'!N65</f>
        <v>27836.15</v>
      </c>
      <c r="D65">
        <f>'Index Pivots'!O65</f>
        <v>28013.1</v>
      </c>
      <c r="E65">
        <f>'Index Pivots'!P65</f>
        <v>27779.5</v>
      </c>
      <c r="F65">
        <f>'Index Pivots'!Q65</f>
        <v>27826.55</v>
      </c>
      <c r="G65">
        <f>'Index Pivots'!R65</f>
        <v>27499.4</v>
      </c>
      <c r="H65">
        <f>'Index Pivots'!S65</f>
        <v>27639.45</v>
      </c>
      <c r="I65">
        <f>'Index Pivots'!T65</f>
        <v>27733</v>
      </c>
      <c r="J65">
        <f>'Index Pivots'!U65</f>
        <v>27873.05</v>
      </c>
      <c r="K65">
        <f>'Index Pivots'!V65</f>
        <v>27966.6</v>
      </c>
      <c r="L65">
        <f>'Index Pivots'!W65</f>
        <v>28106.649999999998</v>
      </c>
      <c r="M65" s="2">
        <f>'Index Pivots'!X65</f>
        <v>28200.199999999997</v>
      </c>
      <c r="N65" s="12">
        <f t="shared" si="0"/>
        <v>57.75</v>
      </c>
      <c r="O65" s="12">
        <f t="shared" si="2"/>
        <v>63.899999999997817</v>
      </c>
      <c r="P65" s="12">
        <f t="shared" si="3"/>
        <v>140.39999999999782</v>
      </c>
      <c r="Q65" s="12">
        <f t="shared" si="4"/>
        <v>262.04999999999563</v>
      </c>
      <c r="R65" s="12">
        <f t="shared" si="5"/>
        <v>338.54999999999563</v>
      </c>
      <c r="S65" s="12">
        <f t="shared" si="6"/>
        <v>57.75</v>
      </c>
      <c r="U65" t="str">
        <f t="shared" si="1"/>
        <v/>
      </c>
    </row>
    <row r="66" spans="1:21" x14ac:dyDescent="0.3">
      <c r="A66" s="40">
        <f>'Index Pivots'!A66</f>
        <v>43329</v>
      </c>
      <c r="B66" t="str">
        <f>'Index Pivots'!B66</f>
        <v>Friday</v>
      </c>
      <c r="C66">
        <f>'Index Pivots'!N66</f>
        <v>27991.75</v>
      </c>
      <c r="D66">
        <f>'Index Pivots'!O66</f>
        <v>28178.15</v>
      </c>
      <c r="E66">
        <f>'Index Pivots'!P66</f>
        <v>27953.8</v>
      </c>
      <c r="F66">
        <f>'Index Pivots'!Q66</f>
        <v>28128.55</v>
      </c>
      <c r="G66">
        <f>'Index Pivots'!R66</f>
        <v>27771.166666666661</v>
      </c>
      <c r="H66">
        <f>'Index Pivots'!S66</f>
        <v>27862.48333333333</v>
      </c>
      <c r="I66">
        <f>'Index Pivots'!T66</f>
        <v>27995.516666666663</v>
      </c>
      <c r="J66">
        <f>'Index Pivots'!U66</f>
        <v>28086.833333333332</v>
      </c>
      <c r="K66">
        <f>'Index Pivots'!V66</f>
        <v>28219.866666666665</v>
      </c>
      <c r="L66">
        <f>'Index Pivots'!W66</f>
        <v>28311.183333333334</v>
      </c>
      <c r="M66" s="2">
        <f>'Index Pivots'!X66</f>
        <v>28444.216666666667</v>
      </c>
      <c r="N66" s="12">
        <f t="shared" si="0"/>
        <v>352.29999999999927</v>
      </c>
      <c r="O66" s="12">
        <f t="shared" si="2"/>
        <v>258.75</v>
      </c>
      <c r="P66" s="12">
        <f t="shared" si="3"/>
        <v>118.70000000000073</v>
      </c>
      <c r="Q66" s="12">
        <f t="shared" si="4"/>
        <v>25.150000000001455</v>
      </c>
      <c r="R66" s="12">
        <f t="shared" si="5"/>
        <v>114.89999999999782</v>
      </c>
      <c r="S66" s="12">
        <f t="shared" si="6"/>
        <v>25.150000000001455</v>
      </c>
      <c r="U66" t="str">
        <f t="shared" ref="U66:U129" si="7">IF(ABS(J66-J65)&lt;J66*0.0021,"Today-Tom Close","")</f>
        <v/>
      </c>
    </row>
    <row r="67" spans="1:21" x14ac:dyDescent="0.3">
      <c r="A67" s="40">
        <f>'Index Pivots'!A67</f>
        <v>43332</v>
      </c>
      <c r="B67" t="str">
        <f>'Index Pivots'!B67</f>
        <v>Monday</v>
      </c>
      <c r="C67">
        <f>'Index Pivots'!N67</f>
        <v>28171.65</v>
      </c>
      <c r="D67">
        <f>'Index Pivots'!O67</f>
        <v>28322.3</v>
      </c>
      <c r="E67">
        <f>'Index Pivots'!P67</f>
        <v>28171.65</v>
      </c>
      <c r="F67">
        <f>'Index Pivots'!Q67</f>
        <v>28274.25</v>
      </c>
      <c r="G67">
        <f>'Index Pivots'!R67</f>
        <v>28039.183333333334</v>
      </c>
      <c r="H67">
        <f>'Index Pivots'!S67</f>
        <v>28105.416666666668</v>
      </c>
      <c r="I67">
        <f>'Index Pivots'!T67</f>
        <v>28189.833333333332</v>
      </c>
      <c r="J67">
        <f>'Index Pivots'!U67</f>
        <v>28256.066666666666</v>
      </c>
      <c r="K67">
        <f>'Index Pivots'!V67</f>
        <v>28340.48333333333</v>
      </c>
      <c r="L67">
        <f>'Index Pivots'!W67</f>
        <v>28406.716666666664</v>
      </c>
      <c r="M67" s="2">
        <f>'Index Pivots'!X67</f>
        <v>28491.133333333328</v>
      </c>
      <c r="N67" s="12">
        <f t="shared" si="0"/>
        <v>309.16666666667152</v>
      </c>
      <c r="O67" s="12">
        <f t="shared" si="2"/>
        <v>176.13333333333867</v>
      </c>
      <c r="P67" s="12">
        <f t="shared" si="3"/>
        <v>84.816666666669335</v>
      </c>
      <c r="Q67" s="12">
        <f t="shared" si="4"/>
        <v>48.216666666663514</v>
      </c>
      <c r="R67" s="12">
        <f t="shared" si="5"/>
        <v>139.53333333333285</v>
      </c>
      <c r="S67" s="12">
        <f t="shared" si="6"/>
        <v>48.216666666663514</v>
      </c>
      <c r="U67" t="str">
        <f t="shared" si="7"/>
        <v/>
      </c>
    </row>
    <row r="68" spans="1:21" x14ac:dyDescent="0.3">
      <c r="A68" s="40">
        <f>'Index Pivots'!A68</f>
        <v>43333</v>
      </c>
      <c r="B68" t="str">
        <f>'Index Pivots'!B68</f>
        <v>Tuesday</v>
      </c>
      <c r="C68">
        <f>'Index Pivots'!N68</f>
        <v>28295.85</v>
      </c>
      <c r="D68">
        <f>'Index Pivots'!O68</f>
        <v>28305.95</v>
      </c>
      <c r="E68">
        <f>'Index Pivots'!P68</f>
        <v>28151.9</v>
      </c>
      <c r="F68">
        <f>'Index Pivots'!Q68</f>
        <v>28305.95</v>
      </c>
      <c r="G68">
        <f>'Index Pivots'!R68</f>
        <v>28049.200000000004</v>
      </c>
      <c r="H68">
        <f>'Index Pivots'!S68</f>
        <v>28100.550000000003</v>
      </c>
      <c r="I68">
        <f>'Index Pivots'!T68</f>
        <v>28203.250000000004</v>
      </c>
      <c r="J68">
        <f>'Index Pivots'!U68</f>
        <v>28254.600000000002</v>
      </c>
      <c r="K68">
        <f>'Index Pivots'!V68</f>
        <v>28357.300000000003</v>
      </c>
      <c r="L68">
        <f>'Index Pivots'!W68</f>
        <v>28408.65</v>
      </c>
      <c r="M68" s="2">
        <f>'Index Pivots'!X68</f>
        <v>28511.350000000002</v>
      </c>
      <c r="N68" s="12">
        <f t="shared" ref="N68:N75" si="8">ABS(C68-H67)</f>
        <v>190.43333333333067</v>
      </c>
      <c r="O68" s="12">
        <f t="shared" ref="O68:O93" si="9">ABS(C68-I67)</f>
        <v>106.01666666666642</v>
      </c>
      <c r="P68" s="12">
        <f t="shared" ref="P68:P93" si="10">ABS(C68-J67)</f>
        <v>39.783333333332848</v>
      </c>
      <c r="Q68" s="12">
        <f t="shared" ref="Q68:Q93" si="11">ABS(C68-K67)</f>
        <v>44.633333333331393</v>
      </c>
      <c r="R68" s="12">
        <f t="shared" ref="R68:R93" si="12">ABS(C68-L67)</f>
        <v>110.86666666666497</v>
      </c>
      <c r="S68" s="12">
        <f t="shared" ref="S68:S93" si="13">MIN(N68:R68)</f>
        <v>39.783333333332848</v>
      </c>
      <c r="U68" t="str">
        <f t="shared" si="7"/>
        <v>Today-Tom Close</v>
      </c>
    </row>
    <row r="69" spans="1:21" x14ac:dyDescent="0.3">
      <c r="A69" s="40">
        <f>'Index Pivots'!A69</f>
        <v>43335</v>
      </c>
      <c r="B69" t="str">
        <f>'Index Pivots'!B69</f>
        <v>Thursday</v>
      </c>
      <c r="C69">
        <f>'Index Pivots'!N69</f>
        <v>28321.95</v>
      </c>
      <c r="D69">
        <f>'Index Pivots'!O69</f>
        <v>28325.45</v>
      </c>
      <c r="E69">
        <f>'Index Pivots'!P69</f>
        <v>27965.35</v>
      </c>
      <c r="F69">
        <f>'Index Pivots'!Q69</f>
        <v>28027.9</v>
      </c>
      <c r="G69">
        <f>'Index Pivots'!R69</f>
        <v>27526.916666666672</v>
      </c>
      <c r="H69">
        <f>'Index Pivots'!S69</f>
        <v>27746.133333333335</v>
      </c>
      <c r="I69">
        <f>'Index Pivots'!T69</f>
        <v>27887.016666666674</v>
      </c>
      <c r="J69">
        <f>'Index Pivots'!U69</f>
        <v>28106.233333333337</v>
      </c>
      <c r="K69">
        <f>'Index Pivots'!V69</f>
        <v>28247.116666666676</v>
      </c>
      <c r="L69">
        <f>'Index Pivots'!W69</f>
        <v>28466.333333333339</v>
      </c>
      <c r="M69" s="2">
        <f>'Index Pivots'!X69</f>
        <v>28607.216666666678</v>
      </c>
      <c r="N69" s="12">
        <f t="shared" si="8"/>
        <v>221.39999999999782</v>
      </c>
      <c r="O69" s="12">
        <f t="shared" si="9"/>
        <v>118.69999999999709</v>
      </c>
      <c r="P69" s="12">
        <f t="shared" si="10"/>
        <v>67.349999999998545</v>
      </c>
      <c r="Q69" s="12">
        <f t="shared" si="11"/>
        <v>35.350000000002183</v>
      </c>
      <c r="R69" s="12">
        <f t="shared" si="12"/>
        <v>86.700000000000728</v>
      </c>
      <c r="S69" s="12">
        <f t="shared" si="13"/>
        <v>35.350000000002183</v>
      </c>
      <c r="U69" t="str">
        <f t="shared" si="7"/>
        <v/>
      </c>
    </row>
    <row r="70" spans="1:21" x14ac:dyDescent="0.3">
      <c r="A70" s="40">
        <f>'Index Pivots'!A70</f>
        <v>43336</v>
      </c>
      <c r="B70" t="str">
        <f>'Index Pivots'!B70</f>
        <v>Friday</v>
      </c>
      <c r="C70">
        <f>'Index Pivots'!N70</f>
        <v>27954.25</v>
      </c>
      <c r="D70">
        <f>'Index Pivots'!O70</f>
        <v>28122.75</v>
      </c>
      <c r="E70">
        <f>'Index Pivots'!P70</f>
        <v>27782.799999999999</v>
      </c>
      <c r="F70">
        <f>'Index Pivots'!Q70</f>
        <v>27834.7</v>
      </c>
      <c r="G70">
        <f>'Index Pivots'!R70</f>
        <v>27364.133333333335</v>
      </c>
      <c r="H70">
        <f>'Index Pivots'!S70</f>
        <v>27573.466666666667</v>
      </c>
      <c r="I70">
        <f>'Index Pivots'!T70</f>
        <v>27704.083333333336</v>
      </c>
      <c r="J70">
        <f>'Index Pivots'!U70</f>
        <v>27913.416666666668</v>
      </c>
      <c r="K70">
        <f>'Index Pivots'!V70</f>
        <v>28044.033333333336</v>
      </c>
      <c r="L70">
        <f>'Index Pivots'!W70</f>
        <v>28253.366666666669</v>
      </c>
      <c r="M70" s="2">
        <f>'Index Pivots'!X70</f>
        <v>28383.983333333337</v>
      </c>
      <c r="N70" s="12">
        <f t="shared" si="8"/>
        <v>208.11666666666497</v>
      </c>
      <c r="O70" s="12">
        <f t="shared" si="9"/>
        <v>67.2333333333263</v>
      </c>
      <c r="P70" s="12">
        <f t="shared" si="10"/>
        <v>151.98333333333721</v>
      </c>
      <c r="Q70" s="12">
        <f t="shared" si="11"/>
        <v>292.86666666667588</v>
      </c>
      <c r="R70" s="12">
        <f t="shared" si="12"/>
        <v>512.0833333333394</v>
      </c>
      <c r="S70" s="12">
        <f t="shared" si="13"/>
        <v>67.2333333333263</v>
      </c>
      <c r="U70" t="str">
        <f t="shared" si="7"/>
        <v/>
      </c>
    </row>
    <row r="71" spans="1:21" x14ac:dyDescent="0.3">
      <c r="A71" s="40">
        <f>'Index Pivots'!A71</f>
        <v>43339</v>
      </c>
      <c r="B71" t="str">
        <f>'Index Pivots'!B71</f>
        <v>Monday</v>
      </c>
      <c r="C71">
        <f>'Index Pivots'!N71</f>
        <v>27971.25</v>
      </c>
      <c r="D71">
        <f>'Index Pivots'!O71</f>
        <v>28317.75</v>
      </c>
      <c r="E71">
        <f>'Index Pivots'!P71</f>
        <v>27958.2</v>
      </c>
      <c r="F71">
        <f>'Index Pivots'!Q71</f>
        <v>28264.2</v>
      </c>
      <c r="G71">
        <f>'Index Pivots'!R71</f>
        <v>27682.799999999999</v>
      </c>
      <c r="H71">
        <f>'Index Pivots'!S71</f>
        <v>27820.5</v>
      </c>
      <c r="I71">
        <f>'Index Pivots'!T71</f>
        <v>28042.35</v>
      </c>
      <c r="J71">
        <f>'Index Pivots'!U71</f>
        <v>28180.05</v>
      </c>
      <c r="K71">
        <f>'Index Pivots'!V71</f>
        <v>28401.899999999998</v>
      </c>
      <c r="L71">
        <f>'Index Pivots'!W71</f>
        <v>28539.599999999999</v>
      </c>
      <c r="M71" s="2">
        <f>'Index Pivots'!X71</f>
        <v>28761.449999999997</v>
      </c>
      <c r="N71" s="12">
        <f t="shared" si="8"/>
        <v>397.78333333333285</v>
      </c>
      <c r="O71" s="12">
        <f t="shared" si="9"/>
        <v>267.16666666666424</v>
      </c>
      <c r="P71" s="12">
        <f t="shared" si="10"/>
        <v>57.833333333332121</v>
      </c>
      <c r="Q71" s="12">
        <f t="shared" si="11"/>
        <v>72.783333333336486</v>
      </c>
      <c r="R71" s="12">
        <f t="shared" si="12"/>
        <v>282.11666666666861</v>
      </c>
      <c r="S71" s="12">
        <f t="shared" si="13"/>
        <v>57.833333333332121</v>
      </c>
      <c r="U71" t="str">
        <f t="shared" si="7"/>
        <v/>
      </c>
    </row>
    <row r="72" spans="1:21" x14ac:dyDescent="0.3">
      <c r="A72" s="40">
        <f>'Index Pivots'!A72</f>
        <v>43340</v>
      </c>
      <c r="B72" t="str">
        <f>'Index Pivots'!B72</f>
        <v>Tuesday</v>
      </c>
      <c r="C72">
        <f>'Index Pivots'!N72</f>
        <v>28379.9</v>
      </c>
      <c r="D72">
        <f>'Index Pivots'!O72</f>
        <v>28388.65</v>
      </c>
      <c r="E72">
        <f>'Index Pivots'!P72</f>
        <v>28152.7</v>
      </c>
      <c r="F72">
        <f>'Index Pivots'!Q72</f>
        <v>28269.65</v>
      </c>
      <c r="G72">
        <f>'Index Pivots'!R72</f>
        <v>27916.066666666662</v>
      </c>
      <c r="H72">
        <f>'Index Pivots'!S72</f>
        <v>28034.383333333331</v>
      </c>
      <c r="I72">
        <f>'Index Pivots'!T72</f>
        <v>28152.016666666663</v>
      </c>
      <c r="J72">
        <f>'Index Pivots'!U72</f>
        <v>28270.333333333332</v>
      </c>
      <c r="K72">
        <f>'Index Pivots'!V72</f>
        <v>28387.966666666664</v>
      </c>
      <c r="L72">
        <f>'Index Pivots'!W72</f>
        <v>28506.283333333333</v>
      </c>
      <c r="M72" s="2">
        <f>'Index Pivots'!X72</f>
        <v>28623.916666666664</v>
      </c>
      <c r="N72" s="12">
        <f t="shared" si="8"/>
        <v>559.40000000000146</v>
      </c>
      <c r="O72" s="12">
        <f t="shared" si="9"/>
        <v>337.55000000000291</v>
      </c>
      <c r="P72" s="12">
        <f t="shared" si="10"/>
        <v>199.85000000000218</v>
      </c>
      <c r="Q72" s="12">
        <f t="shared" si="11"/>
        <v>21.999999999996362</v>
      </c>
      <c r="R72" s="12">
        <f t="shared" si="12"/>
        <v>159.69999999999709</v>
      </c>
      <c r="S72" s="12">
        <f t="shared" si="13"/>
        <v>21.999999999996362</v>
      </c>
      <c r="U72" t="str">
        <f t="shared" si="7"/>
        <v/>
      </c>
    </row>
    <row r="73" spans="1:21" x14ac:dyDescent="0.3">
      <c r="A73" s="40">
        <f>'Index Pivots'!A73</f>
        <v>43341</v>
      </c>
      <c r="B73" t="str">
        <f>'Index Pivots'!B73</f>
        <v>Wednesday</v>
      </c>
      <c r="C73">
        <f>'Index Pivots'!N73</f>
        <v>28233.4</v>
      </c>
      <c r="D73">
        <f>'Index Pivots'!O73</f>
        <v>28344.1</v>
      </c>
      <c r="E73">
        <f>'Index Pivots'!P73</f>
        <v>28167.8</v>
      </c>
      <c r="F73">
        <f>'Index Pivots'!Q73</f>
        <v>28224.1</v>
      </c>
      <c r="G73">
        <f>'Index Pivots'!R73</f>
        <v>27970.266666666666</v>
      </c>
      <c r="H73">
        <f>'Index Pivots'!S73</f>
        <v>28069.033333333333</v>
      </c>
      <c r="I73">
        <f>'Index Pivots'!T73</f>
        <v>28146.566666666666</v>
      </c>
      <c r="J73">
        <f>'Index Pivots'!U73</f>
        <v>28245.333333333332</v>
      </c>
      <c r="K73">
        <f>'Index Pivots'!V73</f>
        <v>28322.866666666665</v>
      </c>
      <c r="L73">
        <f>'Index Pivots'!W73</f>
        <v>28421.633333333331</v>
      </c>
      <c r="M73" s="2">
        <f>'Index Pivots'!X73</f>
        <v>28499.166666666664</v>
      </c>
      <c r="N73" s="12">
        <f t="shared" si="8"/>
        <v>199.01666666667006</v>
      </c>
      <c r="O73" s="12">
        <f t="shared" si="9"/>
        <v>81.383333333338669</v>
      </c>
      <c r="P73" s="12">
        <f t="shared" si="10"/>
        <v>36.933333333330665</v>
      </c>
      <c r="Q73" s="12">
        <f t="shared" si="11"/>
        <v>154.56666666666206</v>
      </c>
      <c r="R73" s="12">
        <f t="shared" si="12"/>
        <v>272.88333333333139</v>
      </c>
      <c r="S73" s="12">
        <f t="shared" si="13"/>
        <v>36.933333333330665</v>
      </c>
      <c r="U73" t="str">
        <f t="shared" si="7"/>
        <v>Today-Tom Close</v>
      </c>
    </row>
    <row r="74" spans="1:21" x14ac:dyDescent="0.3">
      <c r="A74" s="40">
        <f>'Index Pivots'!A74</f>
        <v>43342</v>
      </c>
      <c r="B74" t="str">
        <f>'Index Pivots'!B74</f>
        <v>Thursday</v>
      </c>
      <c r="C74">
        <f>'Index Pivots'!N74</f>
        <v>28233.7</v>
      </c>
      <c r="D74">
        <f>'Index Pivots'!O74</f>
        <v>28233.7</v>
      </c>
      <c r="E74">
        <f>'Index Pivots'!P74</f>
        <v>27961.75</v>
      </c>
      <c r="F74">
        <f>'Index Pivots'!Q74</f>
        <v>28103.25</v>
      </c>
      <c r="G74">
        <f>'Index Pivots'!R74</f>
        <v>27693.48333333333</v>
      </c>
      <c r="H74">
        <f>'Index Pivots'!S74</f>
        <v>27827.616666666665</v>
      </c>
      <c r="I74">
        <f>'Index Pivots'!T74</f>
        <v>27965.433333333331</v>
      </c>
      <c r="J74">
        <f>'Index Pivots'!U74</f>
        <v>28099.566666666666</v>
      </c>
      <c r="K74">
        <f>'Index Pivots'!V74</f>
        <v>28237.383333333331</v>
      </c>
      <c r="L74">
        <f>'Index Pivots'!W74</f>
        <v>28371.516666666666</v>
      </c>
      <c r="M74" s="2">
        <f>'Index Pivots'!X74</f>
        <v>28509.333333333332</v>
      </c>
      <c r="N74" s="12">
        <f t="shared" si="8"/>
        <v>164.66666666666788</v>
      </c>
      <c r="O74" s="12">
        <f t="shared" si="9"/>
        <v>87.133333333335031</v>
      </c>
      <c r="P74" s="12">
        <f t="shared" si="10"/>
        <v>11.633333333331393</v>
      </c>
      <c r="Q74" s="12">
        <f t="shared" si="11"/>
        <v>89.166666666664241</v>
      </c>
      <c r="R74" s="12">
        <f t="shared" si="12"/>
        <v>187.93333333333067</v>
      </c>
      <c r="S74" s="12">
        <f t="shared" si="13"/>
        <v>11.633333333331393</v>
      </c>
      <c r="U74" t="str">
        <f t="shared" si="7"/>
        <v/>
      </c>
    </row>
    <row r="75" spans="1:21" x14ac:dyDescent="0.3">
      <c r="A75" s="40">
        <f>'Index Pivots'!A75</f>
        <v>43343</v>
      </c>
      <c r="B75" t="str">
        <f>'Index Pivots'!B75</f>
        <v>Friday</v>
      </c>
      <c r="C75">
        <f>'Index Pivots'!N75</f>
        <v>27998</v>
      </c>
      <c r="D75">
        <f>'Index Pivots'!O75</f>
        <v>28157.35</v>
      </c>
      <c r="E75">
        <f>'Index Pivots'!P75</f>
        <v>27940.95</v>
      </c>
      <c r="F75">
        <f>'Index Pivots'!Q75</f>
        <v>28061.75</v>
      </c>
      <c r="G75">
        <f>'Index Pivots'!R75</f>
        <v>27732.950000000008</v>
      </c>
      <c r="H75">
        <f>'Index Pivots'!S75</f>
        <v>27836.950000000004</v>
      </c>
      <c r="I75">
        <f>'Index Pivots'!T75</f>
        <v>27949.350000000006</v>
      </c>
      <c r="J75">
        <f>'Index Pivots'!U75</f>
        <v>28053.350000000002</v>
      </c>
      <c r="K75">
        <f>'Index Pivots'!V75</f>
        <v>28165.750000000004</v>
      </c>
      <c r="L75">
        <f>'Index Pivots'!W75</f>
        <v>28269.75</v>
      </c>
      <c r="M75" s="2">
        <f>'Index Pivots'!X75</f>
        <v>28382.15</v>
      </c>
      <c r="N75" s="12">
        <f t="shared" si="8"/>
        <v>170.38333333333503</v>
      </c>
      <c r="O75" s="12">
        <f t="shared" si="9"/>
        <v>32.566666666669335</v>
      </c>
      <c r="P75" s="12">
        <f t="shared" si="10"/>
        <v>101.5666666666657</v>
      </c>
      <c r="Q75" s="12">
        <f t="shared" si="11"/>
        <v>239.38333333333139</v>
      </c>
      <c r="R75" s="12">
        <f t="shared" si="12"/>
        <v>373.51666666666642</v>
      </c>
      <c r="S75" s="12">
        <f t="shared" si="13"/>
        <v>32.566666666669335</v>
      </c>
      <c r="U75" t="str">
        <f t="shared" si="7"/>
        <v>Today-Tom Close</v>
      </c>
    </row>
    <row r="76" spans="1:21" x14ac:dyDescent="0.3">
      <c r="A76" s="40">
        <f>'Index Pivots'!A76</f>
        <v>43346</v>
      </c>
      <c r="B76" t="str">
        <f>'Index Pivots'!B76</f>
        <v>Monday</v>
      </c>
      <c r="C76">
        <f>'Index Pivots'!N76</f>
        <v>28199.45</v>
      </c>
      <c r="D76">
        <f>'Index Pivots'!O76</f>
        <v>28203.200000000001</v>
      </c>
      <c r="E76">
        <f>'Index Pivots'!P76</f>
        <v>27777.4</v>
      </c>
      <c r="F76">
        <f>'Index Pivots'!Q76</f>
        <v>27819.5</v>
      </c>
      <c r="G76">
        <f>'Index Pivots'!R76</f>
        <v>27237.733333333337</v>
      </c>
      <c r="H76">
        <f>'Index Pivots'!S76</f>
        <v>27507.566666666669</v>
      </c>
      <c r="I76">
        <f>'Index Pivots'!T76</f>
        <v>27663.533333333336</v>
      </c>
      <c r="J76">
        <f>'Index Pivots'!U76</f>
        <v>27933.366666666669</v>
      </c>
      <c r="K76">
        <f>'Index Pivots'!V76</f>
        <v>28089.333333333336</v>
      </c>
      <c r="L76">
        <f>'Index Pivots'!W76</f>
        <v>28359.166666666668</v>
      </c>
      <c r="M76" s="2">
        <f>'Index Pivots'!X76</f>
        <v>28515.133333333335</v>
      </c>
      <c r="N76" s="12">
        <f>ABS(C76-H75)</f>
        <v>362.49999999999636</v>
      </c>
      <c r="O76" s="12">
        <f t="shared" si="9"/>
        <v>250.09999999999491</v>
      </c>
      <c r="P76" s="12">
        <f t="shared" si="10"/>
        <v>146.09999999999854</v>
      </c>
      <c r="Q76" s="12">
        <f t="shared" si="11"/>
        <v>33.69999999999709</v>
      </c>
      <c r="R76" s="12">
        <f t="shared" si="12"/>
        <v>70.299999999999272</v>
      </c>
      <c r="S76" s="12">
        <f t="shared" si="13"/>
        <v>33.69999999999709</v>
      </c>
      <c r="U76" t="str">
        <f t="shared" si="7"/>
        <v/>
      </c>
    </row>
    <row r="77" spans="1:21" x14ac:dyDescent="0.3">
      <c r="A77" s="40">
        <f>'Index Pivots'!A77</f>
        <v>43347</v>
      </c>
      <c r="B77" t="str">
        <f>'Index Pivots'!B77</f>
        <v>Tuesday</v>
      </c>
      <c r="C77">
        <f>'Index Pivots'!N77</f>
        <v>27845.55</v>
      </c>
      <c r="D77">
        <f>'Index Pivots'!O77</f>
        <v>27875.15</v>
      </c>
      <c r="E77">
        <f>'Index Pivots'!P77</f>
        <v>27835.85</v>
      </c>
      <c r="F77">
        <f>'Index Pivots'!Q77</f>
        <v>27430.75</v>
      </c>
      <c r="G77">
        <f>'Index Pivots'!R77</f>
        <v>27513.383333333331</v>
      </c>
      <c r="H77">
        <f>'Index Pivots'!S77</f>
        <v>27674.616666666665</v>
      </c>
      <c r="I77">
        <f>'Index Pivots'!T77</f>
        <v>27552.683333333334</v>
      </c>
      <c r="J77">
        <f>'Index Pivots'!U77</f>
        <v>27713.916666666668</v>
      </c>
      <c r="K77">
        <f>'Index Pivots'!V77</f>
        <v>27591.983333333337</v>
      </c>
      <c r="L77">
        <f>'Index Pivots'!W77</f>
        <v>27753.216666666671</v>
      </c>
      <c r="M77" s="2">
        <f>'Index Pivots'!X77</f>
        <v>27631.28333333334</v>
      </c>
      <c r="N77" s="12">
        <f t="shared" ref="N77:N93" si="14">ABS(C77-H76)</f>
        <v>337.98333333332994</v>
      </c>
      <c r="O77" s="12">
        <f t="shared" si="9"/>
        <v>182.01666666666279</v>
      </c>
      <c r="P77" s="12">
        <f t="shared" si="10"/>
        <v>87.816666666669335</v>
      </c>
      <c r="Q77" s="12">
        <f t="shared" si="11"/>
        <v>243.78333333333649</v>
      </c>
      <c r="R77" s="12">
        <f t="shared" si="12"/>
        <v>513.61666666666861</v>
      </c>
      <c r="S77" s="12">
        <f t="shared" si="13"/>
        <v>87.816666666669335</v>
      </c>
      <c r="U77" t="str">
        <f t="shared" si="7"/>
        <v/>
      </c>
    </row>
    <row r="78" spans="1:21" x14ac:dyDescent="0.3">
      <c r="A78" s="40">
        <f>'Index Pivots'!A78</f>
        <v>43348</v>
      </c>
      <c r="B78" t="str">
        <f>'Index Pivots'!B78</f>
        <v>Wednesday</v>
      </c>
      <c r="C78">
        <f>'Index Pivots'!N78</f>
        <v>27409.3</v>
      </c>
      <c r="D78">
        <f>'Index Pivots'!O78</f>
        <v>27506.3</v>
      </c>
      <c r="E78">
        <f>'Index Pivots'!P78</f>
        <v>27136.05</v>
      </c>
      <c r="F78">
        <f>'Index Pivots'!Q78</f>
        <v>27376.05</v>
      </c>
      <c r="G78">
        <f>'Index Pivots'!R78</f>
        <v>26802.383333333328</v>
      </c>
      <c r="H78">
        <f>'Index Pivots'!S78</f>
        <v>26969.216666666664</v>
      </c>
      <c r="I78">
        <f>'Index Pivots'!T78</f>
        <v>27172.633333333328</v>
      </c>
      <c r="J78">
        <f>'Index Pivots'!U78</f>
        <v>27339.466666666664</v>
      </c>
      <c r="K78">
        <f>'Index Pivots'!V78</f>
        <v>27542.883333333328</v>
      </c>
      <c r="L78">
        <f>'Index Pivots'!W78</f>
        <v>27709.716666666664</v>
      </c>
      <c r="M78" s="2">
        <f>'Index Pivots'!X78</f>
        <v>27913.133333333328</v>
      </c>
      <c r="N78" s="12">
        <f t="shared" si="14"/>
        <v>265.3166666666657</v>
      </c>
      <c r="O78" s="12">
        <f t="shared" si="9"/>
        <v>143.38333333333503</v>
      </c>
      <c r="P78" s="12">
        <f t="shared" si="10"/>
        <v>304.61666666666861</v>
      </c>
      <c r="Q78" s="12">
        <f t="shared" si="11"/>
        <v>182.68333333333794</v>
      </c>
      <c r="R78" s="12">
        <f t="shared" si="12"/>
        <v>343.91666666667152</v>
      </c>
      <c r="S78" s="12">
        <f t="shared" si="13"/>
        <v>143.38333333333503</v>
      </c>
      <c r="U78" t="str">
        <f t="shared" si="7"/>
        <v/>
      </c>
    </row>
    <row r="79" spans="1:21" x14ac:dyDescent="0.3">
      <c r="A79" s="40">
        <f>'Index Pivots'!A79</f>
        <v>43349</v>
      </c>
      <c r="B79" t="str">
        <f>'Index Pivots'!B79</f>
        <v>Thursday</v>
      </c>
      <c r="C79">
        <f>'Index Pivots'!N79</f>
        <v>27464.25</v>
      </c>
      <c r="D79">
        <f>'Index Pivots'!O79</f>
        <v>27552.799999999999</v>
      </c>
      <c r="E79">
        <f>'Index Pivots'!P79</f>
        <v>27246.25</v>
      </c>
      <c r="F79">
        <f>'Index Pivots'!Q79</f>
        <v>27468.7</v>
      </c>
      <c r="G79">
        <f>'Index Pivots'!R79</f>
        <v>26985.816666666666</v>
      </c>
      <c r="H79">
        <f>'Index Pivots'!S79</f>
        <v>27116.033333333333</v>
      </c>
      <c r="I79">
        <f>'Index Pivots'!T79</f>
        <v>27292.366666666665</v>
      </c>
      <c r="J79">
        <f>'Index Pivots'!U79</f>
        <v>27422.583333333332</v>
      </c>
      <c r="K79">
        <f>'Index Pivots'!V79</f>
        <v>27598.916666666664</v>
      </c>
      <c r="L79">
        <f>'Index Pivots'!W79</f>
        <v>27729.133333333331</v>
      </c>
      <c r="M79" s="2">
        <f>'Index Pivots'!X79</f>
        <v>27905.466666666664</v>
      </c>
      <c r="N79" s="12">
        <f t="shared" si="14"/>
        <v>495.03333333333649</v>
      </c>
      <c r="O79" s="12">
        <f t="shared" si="9"/>
        <v>291.61666666667224</v>
      </c>
      <c r="P79" s="12">
        <f t="shared" si="10"/>
        <v>124.78333333333649</v>
      </c>
      <c r="Q79" s="12">
        <f t="shared" si="11"/>
        <v>78.633333333327755</v>
      </c>
      <c r="R79" s="12">
        <f t="shared" si="12"/>
        <v>245.46666666666351</v>
      </c>
      <c r="S79" s="12">
        <f t="shared" si="13"/>
        <v>78.633333333327755</v>
      </c>
      <c r="U79" t="str">
        <f t="shared" si="7"/>
        <v/>
      </c>
    </row>
    <row r="80" spans="1:21" x14ac:dyDescent="0.3">
      <c r="A80" s="40">
        <f>'Index Pivots'!A80</f>
        <v>43350</v>
      </c>
      <c r="B80" t="str">
        <f>'Index Pivots'!B80</f>
        <v>Friday</v>
      </c>
      <c r="C80">
        <f>'Index Pivots'!N80</f>
        <v>27439.25</v>
      </c>
      <c r="D80">
        <f>'Index Pivots'!O80</f>
        <v>27512.5</v>
      </c>
      <c r="E80">
        <f>'Index Pivots'!P80</f>
        <v>27232.799999999999</v>
      </c>
      <c r="F80">
        <f>'Index Pivots'!Q80</f>
        <v>27481.45</v>
      </c>
      <c r="G80">
        <f>'Index Pivots'!R80</f>
        <v>27025.633333333335</v>
      </c>
      <c r="H80">
        <f>'Index Pivots'!S80</f>
        <v>27129.216666666667</v>
      </c>
      <c r="I80">
        <f>'Index Pivots'!T80</f>
        <v>27305.333333333336</v>
      </c>
      <c r="J80">
        <f>'Index Pivots'!U80</f>
        <v>27408.916666666668</v>
      </c>
      <c r="K80">
        <f>'Index Pivots'!V80</f>
        <v>27585.033333333336</v>
      </c>
      <c r="L80">
        <f>'Index Pivots'!W80</f>
        <v>27688.616666666669</v>
      </c>
      <c r="M80" s="2">
        <f>'Index Pivots'!X80</f>
        <v>27864.733333333337</v>
      </c>
      <c r="N80" s="12">
        <f t="shared" si="14"/>
        <v>323.21666666666715</v>
      </c>
      <c r="O80" s="12">
        <f t="shared" si="9"/>
        <v>146.88333333333503</v>
      </c>
      <c r="P80" s="12">
        <f t="shared" si="10"/>
        <v>16.666666666667879</v>
      </c>
      <c r="Q80" s="12">
        <f t="shared" si="11"/>
        <v>159.66666666666424</v>
      </c>
      <c r="R80" s="12">
        <f t="shared" si="12"/>
        <v>289.88333333333139</v>
      </c>
      <c r="S80" s="12">
        <f t="shared" si="13"/>
        <v>16.666666666667879</v>
      </c>
      <c r="U80" t="str">
        <f t="shared" si="7"/>
        <v>Today-Tom Close</v>
      </c>
    </row>
    <row r="81" spans="1:21" x14ac:dyDescent="0.3">
      <c r="A81" s="40">
        <f>'Index Pivots'!A81</f>
        <v>43353</v>
      </c>
      <c r="B81" t="str">
        <f>'Index Pivots'!B81</f>
        <v>Monday</v>
      </c>
      <c r="C81">
        <f>'Index Pivots'!N81</f>
        <v>27395.200000000001</v>
      </c>
      <c r="D81">
        <f>'Index Pivots'!O81</f>
        <v>27404.85</v>
      </c>
      <c r="E81">
        <f>'Index Pivots'!P81</f>
        <v>27142.55</v>
      </c>
      <c r="F81">
        <f>'Index Pivots'!Q81</f>
        <v>27201.75</v>
      </c>
      <c r="G81">
        <f>'Index Pivots'!R81</f>
        <v>26832.283333333329</v>
      </c>
      <c r="H81">
        <f>'Index Pivots'!S81</f>
        <v>26987.416666666664</v>
      </c>
      <c r="I81">
        <f>'Index Pivots'!T81</f>
        <v>27094.583333333328</v>
      </c>
      <c r="J81">
        <f>'Index Pivots'!U81</f>
        <v>27249.716666666664</v>
      </c>
      <c r="K81">
        <f>'Index Pivots'!V81</f>
        <v>27356.883333333328</v>
      </c>
      <c r="L81">
        <f>'Index Pivots'!W81</f>
        <v>27512.016666666663</v>
      </c>
      <c r="M81" s="2">
        <f>'Index Pivots'!X81</f>
        <v>27619.183333333327</v>
      </c>
      <c r="N81" s="12">
        <f t="shared" si="14"/>
        <v>265.98333333333358</v>
      </c>
      <c r="O81" s="12">
        <f t="shared" si="9"/>
        <v>89.866666666664969</v>
      </c>
      <c r="P81" s="12">
        <f t="shared" si="10"/>
        <v>13.716666666667152</v>
      </c>
      <c r="Q81" s="12">
        <f t="shared" si="11"/>
        <v>189.83333333333576</v>
      </c>
      <c r="R81" s="12">
        <f t="shared" si="12"/>
        <v>293.41666666666788</v>
      </c>
      <c r="S81" s="12">
        <f t="shared" si="13"/>
        <v>13.716666666667152</v>
      </c>
      <c r="U81" t="str">
        <f t="shared" si="7"/>
        <v/>
      </c>
    </row>
    <row r="82" spans="1:21" x14ac:dyDescent="0.3">
      <c r="A82" s="40">
        <f>'Index Pivots'!A82</f>
        <v>43354</v>
      </c>
      <c r="B82" t="str">
        <f>'Index Pivots'!B82</f>
        <v>Tuesday</v>
      </c>
      <c r="C82">
        <f>'Index Pivots'!N82</f>
        <v>27295.200000000001</v>
      </c>
      <c r="D82">
        <f>'Index Pivots'!O82</f>
        <v>27318.45</v>
      </c>
      <c r="E82">
        <f>'Index Pivots'!P82</f>
        <v>26772.25</v>
      </c>
      <c r="F82">
        <f>'Index Pivots'!Q82</f>
        <v>26807.5</v>
      </c>
      <c r="G82">
        <f>'Index Pivots'!R82</f>
        <v>26067.48333333333</v>
      </c>
      <c r="H82">
        <f>'Index Pivots'!S82</f>
        <v>26419.866666666665</v>
      </c>
      <c r="I82">
        <f>'Index Pivots'!T82</f>
        <v>26613.683333333331</v>
      </c>
      <c r="J82">
        <f>'Index Pivots'!U82</f>
        <v>26966.066666666666</v>
      </c>
      <c r="K82">
        <f>'Index Pivots'!V82</f>
        <v>27159.883333333331</v>
      </c>
      <c r="L82">
        <f>'Index Pivots'!W82</f>
        <v>27512.266666666666</v>
      </c>
      <c r="M82" s="2">
        <f>'Index Pivots'!X82</f>
        <v>27706.083333333332</v>
      </c>
      <c r="N82" s="12">
        <f t="shared" si="14"/>
        <v>307.78333333333649</v>
      </c>
      <c r="O82" s="12">
        <f t="shared" si="9"/>
        <v>200.61666666667224</v>
      </c>
      <c r="P82" s="12">
        <f t="shared" si="10"/>
        <v>45.483333333337214</v>
      </c>
      <c r="Q82" s="12">
        <f t="shared" si="11"/>
        <v>61.683333333327028</v>
      </c>
      <c r="R82" s="12">
        <f t="shared" si="12"/>
        <v>216.81666666666206</v>
      </c>
      <c r="S82" s="12">
        <f t="shared" si="13"/>
        <v>45.483333333337214</v>
      </c>
      <c r="U82" t="str">
        <f t="shared" si="7"/>
        <v/>
      </c>
    </row>
    <row r="83" spans="1:21" x14ac:dyDescent="0.3">
      <c r="A83" s="40">
        <f>'Index Pivots'!A83</f>
        <v>43355</v>
      </c>
      <c r="B83" t="str">
        <f>'Index Pivots'!B83</f>
        <v>Wednesday</v>
      </c>
      <c r="C83">
        <f>'Index Pivots'!N83</f>
        <v>26895.15</v>
      </c>
      <c r="D83">
        <f>'Index Pivots'!O83</f>
        <v>26895.15</v>
      </c>
      <c r="E83">
        <f>'Index Pivots'!P83</f>
        <v>26555.15</v>
      </c>
      <c r="F83">
        <f>'Index Pivots'!Q83</f>
        <v>26819.200000000001</v>
      </c>
      <c r="G83">
        <f>'Index Pivots'!R83</f>
        <v>26277.85</v>
      </c>
      <c r="H83">
        <f>'Index Pivots'!S83</f>
        <v>26416.5</v>
      </c>
      <c r="I83">
        <f>'Index Pivots'!T83</f>
        <v>26617.85</v>
      </c>
      <c r="J83">
        <f>'Index Pivots'!U83</f>
        <v>26756.5</v>
      </c>
      <c r="K83">
        <f>'Index Pivots'!V83</f>
        <v>26957.85</v>
      </c>
      <c r="L83">
        <f>'Index Pivots'!W83</f>
        <v>27096.5</v>
      </c>
      <c r="M83" s="2">
        <f>'Index Pivots'!X83</f>
        <v>27297.85</v>
      </c>
      <c r="N83" s="12">
        <f t="shared" si="14"/>
        <v>475.28333333333649</v>
      </c>
      <c r="O83" s="12">
        <f t="shared" si="9"/>
        <v>281.46666666667079</v>
      </c>
      <c r="P83" s="12">
        <f t="shared" si="10"/>
        <v>70.916666666664241</v>
      </c>
      <c r="Q83" s="12">
        <f t="shared" si="11"/>
        <v>264.73333333332994</v>
      </c>
      <c r="R83" s="12">
        <f t="shared" si="12"/>
        <v>617.11666666666497</v>
      </c>
      <c r="S83" s="12">
        <f t="shared" si="13"/>
        <v>70.916666666664241</v>
      </c>
      <c r="U83" t="str">
        <f t="shared" si="7"/>
        <v/>
      </c>
    </row>
    <row r="84" spans="1:21" x14ac:dyDescent="0.3">
      <c r="A84" s="40">
        <f>'Index Pivots'!A84</f>
        <v>43357</v>
      </c>
      <c r="B84" t="str">
        <f>'Index Pivots'!B84</f>
        <v>Friday</v>
      </c>
      <c r="C84">
        <f>'Index Pivots'!N84</f>
        <v>27059.85</v>
      </c>
      <c r="D84">
        <f>'Index Pivots'!O84</f>
        <v>27205.75</v>
      </c>
      <c r="E84">
        <f>'Index Pivots'!P84</f>
        <v>26989.8</v>
      </c>
      <c r="F84">
        <f>'Index Pivots'!Q84</f>
        <v>27163.85</v>
      </c>
      <c r="G84">
        <f>'Index Pivots'!R84</f>
        <v>26817.899999999998</v>
      </c>
      <c r="H84">
        <f>'Index Pivots'!S84</f>
        <v>26903.85</v>
      </c>
      <c r="I84">
        <f>'Index Pivots'!T84</f>
        <v>27033.85</v>
      </c>
      <c r="J84">
        <f>'Index Pivots'!U84</f>
        <v>27119.8</v>
      </c>
      <c r="K84">
        <f>'Index Pivots'!V84</f>
        <v>27249.8</v>
      </c>
      <c r="L84">
        <f>'Index Pivots'!W84</f>
        <v>27335.75</v>
      </c>
      <c r="M84" s="2">
        <f>'Index Pivots'!X84</f>
        <v>27465.75</v>
      </c>
      <c r="N84" s="12">
        <f t="shared" si="14"/>
        <v>643.34999999999854</v>
      </c>
      <c r="O84" s="12">
        <f t="shared" si="9"/>
        <v>442</v>
      </c>
      <c r="P84" s="12">
        <f t="shared" si="10"/>
        <v>303.34999999999854</v>
      </c>
      <c r="Q84" s="12">
        <f t="shared" si="11"/>
        <v>102</v>
      </c>
      <c r="R84" s="12">
        <f t="shared" si="12"/>
        <v>36.650000000001455</v>
      </c>
      <c r="S84" s="12">
        <f t="shared" si="13"/>
        <v>36.650000000001455</v>
      </c>
      <c r="U84" t="str">
        <f t="shared" si="7"/>
        <v/>
      </c>
    </row>
    <row r="85" spans="1:21" x14ac:dyDescent="0.3">
      <c r="A85" s="40">
        <f>'Index Pivots'!A85</f>
        <v>43360</v>
      </c>
      <c r="B85" t="str">
        <f>'Index Pivots'!B85</f>
        <v>Monday</v>
      </c>
      <c r="C85">
        <f>'Index Pivots'!N85</f>
        <v>27002.6</v>
      </c>
      <c r="D85">
        <f>'Index Pivots'!O85</f>
        <v>27002.6</v>
      </c>
      <c r="E85">
        <f>'Index Pivots'!P85</f>
        <v>26743.4</v>
      </c>
      <c r="F85">
        <f>'Index Pivots'!Q85</f>
        <v>26820.3</v>
      </c>
      <c r="G85">
        <f>'Index Pivots'!R85</f>
        <v>26449.066666666673</v>
      </c>
      <c r="H85">
        <f>'Index Pivots'!S85</f>
        <v>26596.233333333337</v>
      </c>
      <c r="I85">
        <f>'Index Pivots'!T85</f>
        <v>26708.26666666667</v>
      </c>
      <c r="J85">
        <f>'Index Pivots'!U85</f>
        <v>26855.433333333334</v>
      </c>
      <c r="K85">
        <f>'Index Pivots'!V85</f>
        <v>26967.466666666667</v>
      </c>
      <c r="L85">
        <f>'Index Pivots'!W85</f>
        <v>27114.633333333331</v>
      </c>
      <c r="M85" s="2">
        <f>'Index Pivots'!X85</f>
        <v>27226.666666666664</v>
      </c>
      <c r="N85" s="12">
        <f t="shared" si="14"/>
        <v>98.75</v>
      </c>
      <c r="O85" s="12">
        <f t="shared" si="9"/>
        <v>31.25</v>
      </c>
      <c r="P85" s="12">
        <f t="shared" si="10"/>
        <v>117.20000000000073</v>
      </c>
      <c r="Q85" s="12">
        <f t="shared" si="11"/>
        <v>247.20000000000073</v>
      </c>
      <c r="R85" s="12">
        <f t="shared" si="12"/>
        <v>333.15000000000146</v>
      </c>
      <c r="S85" s="12">
        <f t="shared" si="13"/>
        <v>31.25</v>
      </c>
      <c r="U85" t="str">
        <f t="shared" si="7"/>
        <v/>
      </c>
    </row>
    <row r="86" spans="1:21" x14ac:dyDescent="0.3">
      <c r="A86" s="40">
        <f>'Index Pivots'!A86</f>
        <v>43361</v>
      </c>
      <c r="B86" t="str">
        <f>'Index Pivots'!B86</f>
        <v>Tuesday</v>
      </c>
      <c r="C86">
        <f>'Index Pivots'!N86</f>
        <v>26757</v>
      </c>
      <c r="D86">
        <f>'Index Pivots'!O86</f>
        <v>26901.05</v>
      </c>
      <c r="E86">
        <f>'Index Pivots'!P86</f>
        <v>26407.45</v>
      </c>
      <c r="F86">
        <f>'Index Pivots'!Q86</f>
        <v>26441.45</v>
      </c>
      <c r="G86">
        <f>'Index Pivots'!R86</f>
        <v>25771.983333333334</v>
      </c>
      <c r="H86">
        <f>'Index Pivots'!S86</f>
        <v>26089.716666666667</v>
      </c>
      <c r="I86">
        <f>'Index Pivots'!T86</f>
        <v>26265.583333333332</v>
      </c>
      <c r="J86">
        <f>'Index Pivots'!U86</f>
        <v>26583.316666666666</v>
      </c>
      <c r="K86">
        <f>'Index Pivots'!V86</f>
        <v>26759.183333333331</v>
      </c>
      <c r="L86">
        <f>'Index Pivots'!W86</f>
        <v>27076.916666666664</v>
      </c>
      <c r="M86" s="2">
        <f>'Index Pivots'!X86</f>
        <v>27252.783333333329</v>
      </c>
      <c r="N86" s="12">
        <f t="shared" si="14"/>
        <v>160.76666666666279</v>
      </c>
      <c r="O86" s="12">
        <f t="shared" si="9"/>
        <v>48.733333333329938</v>
      </c>
      <c r="P86" s="12">
        <f t="shared" si="10"/>
        <v>98.433333333334303</v>
      </c>
      <c r="Q86" s="12">
        <f t="shared" si="11"/>
        <v>210.46666666666715</v>
      </c>
      <c r="R86" s="12">
        <f t="shared" si="12"/>
        <v>357.63333333333139</v>
      </c>
      <c r="S86" s="12">
        <f t="shared" si="13"/>
        <v>48.733333333329938</v>
      </c>
      <c r="U86" t="str">
        <f t="shared" si="7"/>
        <v/>
      </c>
    </row>
    <row r="87" spans="1:21" x14ac:dyDescent="0.3">
      <c r="A87" s="40">
        <f>'Index Pivots'!A87</f>
        <v>43362</v>
      </c>
      <c r="B87" t="str">
        <f>'Index Pivots'!B87</f>
        <v>Wednesday</v>
      </c>
      <c r="C87">
        <f>'Index Pivots'!N87</f>
        <v>26532</v>
      </c>
      <c r="D87">
        <f>'Index Pivots'!O87</f>
        <v>26611.599999999999</v>
      </c>
      <c r="E87">
        <f>'Index Pivots'!P87</f>
        <v>26235.7</v>
      </c>
      <c r="F87">
        <f>'Index Pivots'!Q87</f>
        <v>26277.35</v>
      </c>
      <c r="G87">
        <f>'Index Pivots'!R87</f>
        <v>25762.266666666666</v>
      </c>
      <c r="H87">
        <f>'Index Pivots'!S87</f>
        <v>25998.983333333334</v>
      </c>
      <c r="I87">
        <f>'Index Pivots'!T87</f>
        <v>26138.166666666664</v>
      </c>
      <c r="J87">
        <f>'Index Pivots'!U87</f>
        <v>26374.883333333331</v>
      </c>
      <c r="K87">
        <f>'Index Pivots'!V87</f>
        <v>26514.066666666662</v>
      </c>
      <c r="L87">
        <f>'Index Pivots'!W87</f>
        <v>26750.783333333329</v>
      </c>
      <c r="M87" s="2">
        <f>'Index Pivots'!X87</f>
        <v>26889.96666666666</v>
      </c>
      <c r="N87" s="12">
        <f t="shared" si="14"/>
        <v>442.28333333333285</v>
      </c>
      <c r="O87" s="12">
        <f t="shared" si="9"/>
        <v>266.41666666666788</v>
      </c>
      <c r="P87" s="12">
        <f t="shared" si="10"/>
        <v>51.316666666665697</v>
      </c>
      <c r="Q87" s="12">
        <f t="shared" si="11"/>
        <v>227.18333333333067</v>
      </c>
      <c r="R87" s="12">
        <f t="shared" si="12"/>
        <v>544.91666666666424</v>
      </c>
      <c r="S87" s="12">
        <f t="shared" si="13"/>
        <v>51.316666666665697</v>
      </c>
      <c r="U87" t="str">
        <f t="shared" si="7"/>
        <v/>
      </c>
    </row>
    <row r="88" spans="1:21" x14ac:dyDescent="0.3">
      <c r="A88" s="40">
        <f>'Index Pivots'!A88</f>
        <v>43364</v>
      </c>
      <c r="B88" t="str">
        <f>'Index Pivots'!B88</f>
        <v>Friday</v>
      </c>
      <c r="C88">
        <f>'Index Pivots'!N88</f>
        <v>26331.05</v>
      </c>
      <c r="D88">
        <f>'Index Pivots'!O88</f>
        <v>26490.400000000001</v>
      </c>
      <c r="E88">
        <f>'Index Pivots'!P88</f>
        <v>25053.35</v>
      </c>
      <c r="F88">
        <f>'Index Pivots'!Q88</f>
        <v>25596.9</v>
      </c>
      <c r="G88">
        <f>'Index Pivots'!R88</f>
        <v>23499.649999999994</v>
      </c>
      <c r="H88">
        <f>'Index Pivots'!S88</f>
        <v>24276.499999999996</v>
      </c>
      <c r="I88">
        <f>'Index Pivots'!T88</f>
        <v>24936.699999999997</v>
      </c>
      <c r="J88">
        <f>'Index Pivots'!U88</f>
        <v>25713.55</v>
      </c>
      <c r="K88">
        <f>'Index Pivots'!V88</f>
        <v>26373.75</v>
      </c>
      <c r="L88">
        <f>'Index Pivots'!W88</f>
        <v>27150.600000000002</v>
      </c>
      <c r="M88" s="2">
        <f>'Index Pivots'!X88</f>
        <v>27810.800000000003</v>
      </c>
      <c r="N88" s="12">
        <f t="shared" si="14"/>
        <v>332.0666666666657</v>
      </c>
      <c r="O88" s="12">
        <f t="shared" si="9"/>
        <v>192.88333333333503</v>
      </c>
      <c r="P88" s="12">
        <f t="shared" si="10"/>
        <v>43.833333333332121</v>
      </c>
      <c r="Q88" s="12">
        <f t="shared" si="11"/>
        <v>183.01666666666279</v>
      </c>
      <c r="R88" s="12">
        <f t="shared" si="12"/>
        <v>419.73333333332994</v>
      </c>
      <c r="S88" s="12">
        <f t="shared" si="13"/>
        <v>43.833333333332121</v>
      </c>
      <c r="U88" t="str">
        <f t="shared" si="7"/>
        <v/>
      </c>
    </row>
    <row r="89" spans="1:21" x14ac:dyDescent="0.3">
      <c r="A89" s="40">
        <f>'Index Pivots'!A89</f>
        <v>43367</v>
      </c>
      <c r="B89" t="str">
        <f>'Index Pivots'!B89</f>
        <v>Monday</v>
      </c>
      <c r="C89">
        <f>'Index Pivots'!N89</f>
        <v>25645.05</v>
      </c>
      <c r="D89">
        <f>'Index Pivots'!O89</f>
        <v>25649.7</v>
      </c>
      <c r="E89">
        <f>'Index Pivots'!P89</f>
        <v>24904.5</v>
      </c>
      <c r="F89">
        <f>'Index Pivots'!Q89</f>
        <v>24970.35</v>
      </c>
      <c r="G89">
        <f>'Index Pivots'!R89</f>
        <v>23954.799999999988</v>
      </c>
      <c r="H89">
        <f>'Index Pivots'!S89</f>
        <v>24429.649999999994</v>
      </c>
      <c r="I89">
        <f>'Index Pivots'!T89</f>
        <v>24699.999999999989</v>
      </c>
      <c r="J89">
        <f>'Index Pivots'!U89</f>
        <v>25174.849999999995</v>
      </c>
      <c r="K89">
        <f>'Index Pivots'!V89</f>
        <v>25445.19999999999</v>
      </c>
      <c r="L89">
        <f>'Index Pivots'!W89</f>
        <v>25920.049999999996</v>
      </c>
      <c r="M89" s="2">
        <f>'Index Pivots'!X89</f>
        <v>26190.399999999991</v>
      </c>
      <c r="N89" s="12">
        <f t="shared" si="14"/>
        <v>1368.5500000000029</v>
      </c>
      <c r="O89" s="12">
        <f t="shared" si="9"/>
        <v>708.35000000000218</v>
      </c>
      <c r="P89" s="12">
        <f t="shared" si="10"/>
        <v>68.5</v>
      </c>
      <c r="Q89" s="12">
        <f t="shared" si="11"/>
        <v>728.70000000000073</v>
      </c>
      <c r="R89" s="12">
        <f t="shared" si="12"/>
        <v>1505.5500000000029</v>
      </c>
      <c r="S89" s="12">
        <f t="shared" si="13"/>
        <v>68.5</v>
      </c>
      <c r="U89" t="str">
        <f t="shared" si="7"/>
        <v/>
      </c>
    </row>
    <row r="90" spans="1:21" x14ac:dyDescent="0.3">
      <c r="A90" s="40">
        <f>'Index Pivots'!A90</f>
        <v>43368</v>
      </c>
      <c r="B90" t="str">
        <f>'Index Pivots'!B90</f>
        <v>Tuesday</v>
      </c>
      <c r="C90">
        <f>'Index Pivots'!N90</f>
        <v>24947.7</v>
      </c>
      <c r="D90">
        <f>'Index Pivots'!O90</f>
        <v>25406.95</v>
      </c>
      <c r="E90">
        <f>'Index Pivots'!P90</f>
        <v>24678.25</v>
      </c>
      <c r="F90">
        <f>'Index Pivots'!Q90</f>
        <v>25330.35</v>
      </c>
      <c r="G90">
        <f>'Index Pivots'!R90</f>
        <v>24141.383333333324</v>
      </c>
      <c r="H90">
        <f>'Index Pivots'!S90</f>
        <v>24409.816666666662</v>
      </c>
      <c r="I90">
        <f>'Index Pivots'!T90</f>
        <v>24870.083333333325</v>
      </c>
      <c r="J90">
        <f>'Index Pivots'!U90</f>
        <v>25138.516666666663</v>
      </c>
      <c r="K90">
        <f>'Index Pivots'!V90</f>
        <v>25598.783333333326</v>
      </c>
      <c r="L90">
        <f>'Index Pivots'!W90</f>
        <v>25867.216666666664</v>
      </c>
      <c r="M90" s="2">
        <f>'Index Pivots'!X90</f>
        <v>26327.483333333326</v>
      </c>
      <c r="N90" s="12">
        <f t="shared" si="14"/>
        <v>518.05000000000655</v>
      </c>
      <c r="O90" s="12">
        <f t="shared" si="9"/>
        <v>247.70000000001164</v>
      </c>
      <c r="P90" s="12">
        <f t="shared" si="10"/>
        <v>227.14999999999418</v>
      </c>
      <c r="Q90" s="12">
        <f t="shared" si="11"/>
        <v>497.49999999998909</v>
      </c>
      <c r="R90" s="12">
        <f t="shared" si="12"/>
        <v>972.34999999999491</v>
      </c>
      <c r="S90" s="12">
        <f t="shared" si="13"/>
        <v>227.14999999999418</v>
      </c>
      <c r="U90" t="str">
        <f t="shared" si="7"/>
        <v>Today-Tom Close</v>
      </c>
    </row>
    <row r="91" spans="1:21" x14ac:dyDescent="0.3">
      <c r="A91" s="40">
        <f>'Index Pivots'!A91</f>
        <v>43369</v>
      </c>
      <c r="B91" t="str">
        <f>'Index Pivots'!B91</f>
        <v>Wednesday</v>
      </c>
      <c r="C91">
        <f>'Index Pivots'!N91</f>
        <v>25525.1</v>
      </c>
      <c r="D91">
        <f>'Index Pivots'!O91</f>
        <v>25525.1</v>
      </c>
      <c r="E91">
        <f>'Index Pivots'!P91</f>
        <v>25197.35</v>
      </c>
      <c r="F91">
        <f>'Index Pivots'!Q91</f>
        <v>25376.3</v>
      </c>
      <c r="G91">
        <f>'Index Pivots'!R91</f>
        <v>24879.65</v>
      </c>
      <c r="H91">
        <f>'Index Pivots'!S91</f>
        <v>25038.5</v>
      </c>
      <c r="I91">
        <f>'Index Pivots'!T91</f>
        <v>25207.4</v>
      </c>
      <c r="J91">
        <f>'Index Pivots'!U91</f>
        <v>25366.25</v>
      </c>
      <c r="K91">
        <f>'Index Pivots'!V91</f>
        <v>25535.15</v>
      </c>
      <c r="L91">
        <f>'Index Pivots'!W91</f>
        <v>25694</v>
      </c>
      <c r="M91" s="2">
        <f>'Index Pivots'!X91</f>
        <v>25862.9</v>
      </c>
      <c r="N91" s="12">
        <f t="shared" si="14"/>
        <v>1115.2833333333365</v>
      </c>
      <c r="O91" s="12">
        <f t="shared" si="9"/>
        <v>655.0166666666737</v>
      </c>
      <c r="P91" s="12">
        <f t="shared" si="10"/>
        <v>386.58333333333576</v>
      </c>
      <c r="Q91" s="12">
        <f t="shared" si="11"/>
        <v>73.683333333327028</v>
      </c>
      <c r="R91" s="12">
        <f t="shared" si="12"/>
        <v>342.11666666666497</v>
      </c>
      <c r="S91" s="12">
        <f t="shared" si="13"/>
        <v>73.683333333327028</v>
      </c>
      <c r="U91" t="str">
        <f t="shared" si="7"/>
        <v/>
      </c>
    </row>
    <row r="92" spans="1:21" x14ac:dyDescent="0.3">
      <c r="A92" s="40">
        <f>'Index Pivots'!A92</f>
        <v>43370</v>
      </c>
      <c r="B92" t="str">
        <f>'Index Pivots'!B92</f>
        <v>Thursday</v>
      </c>
      <c r="C92">
        <f>'Index Pivots'!N92</f>
        <v>25442.1</v>
      </c>
      <c r="D92">
        <f>'Index Pivots'!O92</f>
        <v>25452.5</v>
      </c>
      <c r="E92">
        <f>'Index Pivots'!P92</f>
        <v>25007.05</v>
      </c>
      <c r="F92">
        <f>'Index Pivots'!Q92</f>
        <v>25042.15</v>
      </c>
      <c r="G92">
        <f>'Index Pivots'!R92</f>
        <v>24436.516666666674</v>
      </c>
      <c r="H92">
        <f>'Index Pivots'!S92</f>
        <v>24721.783333333336</v>
      </c>
      <c r="I92">
        <f>'Index Pivots'!T92</f>
        <v>24881.966666666674</v>
      </c>
      <c r="J92">
        <f>'Index Pivots'!U92</f>
        <v>25167.233333333337</v>
      </c>
      <c r="K92">
        <f>'Index Pivots'!V92</f>
        <v>25327.416666666675</v>
      </c>
      <c r="L92">
        <f>'Index Pivots'!W92</f>
        <v>25612.683333333338</v>
      </c>
      <c r="M92" s="2">
        <f>'Index Pivots'!X92</f>
        <v>25772.866666666676</v>
      </c>
      <c r="N92" s="12">
        <f t="shared" si="14"/>
        <v>403.59999999999854</v>
      </c>
      <c r="O92" s="12">
        <f t="shared" si="9"/>
        <v>234.69999999999709</v>
      </c>
      <c r="P92" s="12">
        <f t="shared" si="10"/>
        <v>75.849999999998545</v>
      </c>
      <c r="Q92" s="12">
        <f t="shared" si="11"/>
        <v>93.05000000000291</v>
      </c>
      <c r="R92" s="12">
        <f t="shared" si="12"/>
        <v>251.90000000000146</v>
      </c>
      <c r="S92" s="12">
        <f t="shared" si="13"/>
        <v>75.849999999998545</v>
      </c>
      <c r="U92" t="str">
        <f t="shared" si="7"/>
        <v/>
      </c>
    </row>
    <row r="93" spans="1:21" x14ac:dyDescent="0.3">
      <c r="A93" s="40">
        <f>'Index Pivots'!A93</f>
        <v>43371</v>
      </c>
      <c r="B93" t="str">
        <f>'Index Pivots'!B93</f>
        <v>Friday</v>
      </c>
      <c r="C93">
        <f>'Index Pivots'!N93</f>
        <v>25135.8</v>
      </c>
      <c r="D93">
        <f>'Index Pivots'!O93</f>
        <v>25354.7</v>
      </c>
      <c r="E93">
        <f>'Index Pivots'!P93</f>
        <v>24919.25</v>
      </c>
      <c r="F93">
        <f>'Index Pivots'!Q93</f>
        <v>25119.85</v>
      </c>
      <c r="G93">
        <f>'Index Pivots'!R93</f>
        <v>24472.383333333324</v>
      </c>
      <c r="H93">
        <f>'Index Pivots'!S93</f>
        <v>24695.816666666662</v>
      </c>
      <c r="I93">
        <f>'Index Pivots'!T93</f>
        <v>24907.833333333325</v>
      </c>
      <c r="J93">
        <f>'Index Pivots'!U93</f>
        <v>25131.266666666663</v>
      </c>
      <c r="K93">
        <f>'Index Pivots'!V93</f>
        <v>25343.283333333326</v>
      </c>
      <c r="L93">
        <f>'Index Pivots'!W93</f>
        <v>25566.716666666664</v>
      </c>
      <c r="M93" s="2">
        <f>'Index Pivots'!X93</f>
        <v>25778.733333333326</v>
      </c>
      <c r="N93" s="12">
        <f t="shared" si="14"/>
        <v>414.01666666666279</v>
      </c>
      <c r="O93" s="12">
        <f t="shared" si="9"/>
        <v>253.83333333332484</v>
      </c>
      <c r="P93" s="12">
        <f t="shared" si="10"/>
        <v>31.433333333337941</v>
      </c>
      <c r="Q93" s="12">
        <f t="shared" si="11"/>
        <v>191.61666666667588</v>
      </c>
      <c r="R93" s="12">
        <f t="shared" si="12"/>
        <v>476.88333333333867</v>
      </c>
      <c r="S93" s="12">
        <f t="shared" si="13"/>
        <v>31.433333333337941</v>
      </c>
      <c r="U93" t="str">
        <f t="shared" si="7"/>
        <v>Today-Tom Close</v>
      </c>
    </row>
    <row r="94" spans="1:21" x14ac:dyDescent="0.3">
      <c r="A94" s="40">
        <f>'Index Pivots'!A94</f>
        <v>43374</v>
      </c>
      <c r="B94" t="str">
        <f>'Index Pivots'!B94</f>
        <v>Monday</v>
      </c>
      <c r="C94">
        <f>'Index Pivots'!N94</f>
        <v>24943.9</v>
      </c>
      <c r="D94">
        <f>'Index Pivots'!O94</f>
        <v>25412.15</v>
      </c>
      <c r="E94">
        <f>'Index Pivots'!P94</f>
        <v>24707.65</v>
      </c>
      <c r="F94">
        <f>'Index Pivots'!Q94</f>
        <v>25367</v>
      </c>
      <c r="G94">
        <f>'Index Pivots'!R94</f>
        <v>24207.883333333331</v>
      </c>
      <c r="H94">
        <f>'Index Pivots'!S94</f>
        <v>24457.766666666666</v>
      </c>
      <c r="I94">
        <f>'Index Pivots'!T94</f>
        <v>24912.383333333331</v>
      </c>
      <c r="J94">
        <f>'Index Pivots'!U94</f>
        <v>25162.266666666666</v>
      </c>
      <c r="K94">
        <f>'Index Pivots'!V94</f>
        <v>25616.883333333331</v>
      </c>
      <c r="L94">
        <f>'Index Pivots'!W94</f>
        <v>25866.766666666666</v>
      </c>
      <c r="M94" s="2">
        <f>'Index Pivots'!X94</f>
        <v>26321.383333333331</v>
      </c>
      <c r="N94" s="12">
        <f t="shared" ref="N94:N97" si="15">ABS(C94-H93)</f>
        <v>248.0833333333394</v>
      </c>
      <c r="O94" s="12">
        <f t="shared" ref="O94:O97" si="16">ABS(C94-I93)</f>
        <v>36.06666666667661</v>
      </c>
      <c r="P94" s="12">
        <f t="shared" ref="P94:P97" si="17">ABS(C94-J93)</f>
        <v>187.36666666666133</v>
      </c>
      <c r="Q94" s="12">
        <f t="shared" ref="Q94:Q97" si="18">ABS(C94-K93)</f>
        <v>399.38333333332412</v>
      </c>
      <c r="R94" s="12">
        <f t="shared" ref="R94:R97" si="19">ABS(C94-L93)</f>
        <v>622.81666666666206</v>
      </c>
      <c r="S94" s="12">
        <f t="shared" ref="S94:S97" si="20">MIN(N94:R94)</f>
        <v>36.06666666667661</v>
      </c>
      <c r="U94" t="str">
        <f t="shared" si="7"/>
        <v>Today-Tom Close</v>
      </c>
    </row>
    <row r="95" spans="1:21" x14ac:dyDescent="0.3">
      <c r="A95" s="40">
        <f>'Index Pivots'!A95</f>
        <v>43376</v>
      </c>
      <c r="B95" t="str">
        <f>'Index Pivots'!B95</f>
        <v>Wednesday</v>
      </c>
      <c r="C95">
        <f>'Index Pivots'!N95</f>
        <v>25290.55</v>
      </c>
      <c r="D95">
        <f>'Index Pivots'!O95</f>
        <v>25470.05</v>
      </c>
      <c r="E95">
        <f>'Index Pivots'!P95</f>
        <v>25026.35</v>
      </c>
      <c r="F95">
        <f>'Index Pivots'!Q95</f>
        <v>25069.9</v>
      </c>
      <c r="G95">
        <f>'Index Pivots'!R95</f>
        <v>24463.783333333326</v>
      </c>
      <c r="H95">
        <f>'Index Pivots'!S95</f>
        <v>24745.066666666662</v>
      </c>
      <c r="I95">
        <f>'Index Pivots'!T95</f>
        <v>24907.483333333326</v>
      </c>
      <c r="J95">
        <f>'Index Pivots'!U95</f>
        <v>25188.766666666663</v>
      </c>
      <c r="K95">
        <f>'Index Pivots'!V95</f>
        <v>25351.183333333327</v>
      </c>
      <c r="L95">
        <f>'Index Pivots'!W95</f>
        <v>25632.466666666664</v>
      </c>
      <c r="M95" s="2">
        <f>'Index Pivots'!X95</f>
        <v>25794.883333333328</v>
      </c>
      <c r="N95" s="12">
        <f t="shared" si="15"/>
        <v>832.78333333333285</v>
      </c>
      <c r="O95" s="12">
        <f t="shared" si="16"/>
        <v>378.16666666666788</v>
      </c>
      <c r="P95" s="12">
        <f t="shared" si="17"/>
        <v>128.28333333333285</v>
      </c>
      <c r="Q95" s="12">
        <f t="shared" si="18"/>
        <v>326.33333333333212</v>
      </c>
      <c r="R95" s="12">
        <f t="shared" si="19"/>
        <v>576.21666666666715</v>
      </c>
      <c r="S95" s="12">
        <f t="shared" si="20"/>
        <v>128.28333333333285</v>
      </c>
      <c r="T95" t="s">
        <v>297</v>
      </c>
      <c r="U95" t="str">
        <f t="shared" si="7"/>
        <v>Today-Tom Close</v>
      </c>
    </row>
    <row r="96" spans="1:21" x14ac:dyDescent="0.3">
      <c r="A96" s="40">
        <f>'Index Pivots'!A96</f>
        <v>43377</v>
      </c>
      <c r="B96" t="str">
        <f>'Index Pivots'!B96</f>
        <v>Thursday</v>
      </c>
      <c r="C96">
        <f>'Index Pivots'!N96</f>
        <v>24735.15</v>
      </c>
      <c r="D96">
        <f>'Index Pivots'!O96</f>
        <v>24893.4</v>
      </c>
      <c r="E96">
        <f>'Index Pivots'!P96</f>
        <v>24501.05</v>
      </c>
      <c r="F96">
        <f>'Index Pivots'!Q96</f>
        <v>24819.3</v>
      </c>
      <c r="G96">
        <f>'Index Pivots'!R96</f>
        <v>24190.083333333332</v>
      </c>
      <c r="H96">
        <f>'Index Pivots'!S96</f>
        <v>24345.566666666666</v>
      </c>
      <c r="I96">
        <f>'Index Pivots'!T96</f>
        <v>24582.433333333334</v>
      </c>
      <c r="J96">
        <f>'Index Pivots'!U96</f>
        <v>24737.916666666668</v>
      </c>
      <c r="K96">
        <f>'Index Pivots'!V96</f>
        <v>24974.783333333336</v>
      </c>
      <c r="L96">
        <f>'Index Pivots'!W96</f>
        <v>25130.26666666667</v>
      </c>
      <c r="M96" s="2">
        <f>'Index Pivots'!X96</f>
        <v>25367.133333333339</v>
      </c>
      <c r="N96" s="12">
        <f t="shared" si="15"/>
        <v>9.9166666666606034</v>
      </c>
      <c r="O96" s="12">
        <f t="shared" si="16"/>
        <v>172.33333333332484</v>
      </c>
      <c r="P96" s="12">
        <f t="shared" si="17"/>
        <v>453.61666666666133</v>
      </c>
      <c r="Q96" s="12">
        <f t="shared" si="18"/>
        <v>616.03333333332557</v>
      </c>
      <c r="R96" s="12">
        <f t="shared" si="19"/>
        <v>897.31666666666206</v>
      </c>
      <c r="S96" s="12">
        <f t="shared" si="20"/>
        <v>9.9166666666606034</v>
      </c>
      <c r="T96" t="s">
        <v>297</v>
      </c>
      <c r="U96" t="str">
        <f t="shared" si="7"/>
        <v/>
      </c>
    </row>
    <row r="97" spans="1:21" x14ac:dyDescent="0.3">
      <c r="A97" s="40">
        <f>'Index Pivots'!A97</f>
        <v>43378</v>
      </c>
      <c r="B97" t="str">
        <f>'Index Pivots'!B97</f>
        <v>Friday</v>
      </c>
      <c r="C97">
        <f>'Index Pivots'!N97</f>
        <v>24741.65</v>
      </c>
      <c r="D97">
        <f>'Index Pivots'!O97</f>
        <v>25080.2</v>
      </c>
      <c r="E97">
        <f>'Index Pivots'!P97</f>
        <v>24250.65</v>
      </c>
      <c r="F97">
        <f>'Index Pivots'!Q97</f>
        <v>24443.45</v>
      </c>
      <c r="G97">
        <f>'Index Pivots'!R97</f>
        <v>23273.116666666669</v>
      </c>
      <c r="H97">
        <f>'Index Pivots'!S97</f>
        <v>23761.883333333335</v>
      </c>
      <c r="I97">
        <f>'Index Pivots'!T97</f>
        <v>24102.666666666668</v>
      </c>
      <c r="J97">
        <f>'Index Pivots'!U97</f>
        <v>24591.433333333334</v>
      </c>
      <c r="K97">
        <f>'Index Pivots'!V97</f>
        <v>24932.216666666667</v>
      </c>
      <c r="L97">
        <f>'Index Pivots'!W97</f>
        <v>25420.983333333334</v>
      </c>
      <c r="M97" s="2">
        <f>'Index Pivots'!X97</f>
        <v>25761.766666666666</v>
      </c>
      <c r="N97" s="12">
        <f t="shared" si="15"/>
        <v>396.08333333333576</v>
      </c>
      <c r="O97" s="12">
        <f t="shared" si="16"/>
        <v>159.21666666666715</v>
      </c>
      <c r="P97" s="12">
        <f t="shared" si="17"/>
        <v>3.7333333333335759</v>
      </c>
      <c r="Q97" s="12">
        <f t="shared" si="18"/>
        <v>233.13333333333503</v>
      </c>
      <c r="R97" s="12">
        <f t="shared" si="19"/>
        <v>388.61666666666861</v>
      </c>
      <c r="S97" s="12">
        <f t="shared" si="20"/>
        <v>3.7333333333335759</v>
      </c>
      <c r="T97" t="s">
        <v>297</v>
      </c>
      <c r="U97" t="str">
        <f t="shared" si="7"/>
        <v/>
      </c>
    </row>
    <row r="98" spans="1:21" x14ac:dyDescent="0.3">
      <c r="A98" s="40">
        <v>43381</v>
      </c>
      <c r="B98" t="s">
        <v>27</v>
      </c>
      <c r="C98">
        <f>'Index Pivots'!N98</f>
        <v>24470.75</v>
      </c>
      <c r="D98">
        <f>'Index Pivots'!O98</f>
        <v>24745.35</v>
      </c>
      <c r="E98">
        <f>'Index Pivots'!P98</f>
        <v>24240.05</v>
      </c>
      <c r="F98">
        <f>'Index Pivots'!Q98</f>
        <v>24618.35</v>
      </c>
      <c r="G98">
        <f>'Index Pivots'!R98</f>
        <v>23818.516666666666</v>
      </c>
      <c r="H98">
        <f>'Index Pivots'!S98</f>
        <v>24029.283333333333</v>
      </c>
      <c r="I98">
        <f>'Index Pivots'!T98</f>
        <v>24323.816666666666</v>
      </c>
      <c r="J98">
        <f>'Index Pivots'!U98</f>
        <v>24534.583333333332</v>
      </c>
      <c r="K98">
        <f>'Index Pivots'!V98</f>
        <v>24829.116666666665</v>
      </c>
      <c r="L98">
        <f>'Index Pivots'!W98</f>
        <v>25039.883333333331</v>
      </c>
      <c r="M98" s="2">
        <f>'Index Pivots'!X98</f>
        <v>25334.416666666664</v>
      </c>
      <c r="N98" s="12">
        <f t="shared" ref="N98" si="21">ABS(C98-H97)</f>
        <v>708.86666666666497</v>
      </c>
      <c r="O98" s="12">
        <f t="shared" ref="O98" si="22">ABS(C98-I97)</f>
        <v>368.08333333333212</v>
      </c>
      <c r="P98" s="12">
        <f t="shared" ref="P98" si="23">ABS(C98-J97)</f>
        <v>120.6833333333343</v>
      </c>
      <c r="Q98" s="12">
        <f t="shared" ref="Q98" si="24">ABS(C98-K97)</f>
        <v>461.46666666666715</v>
      </c>
      <c r="R98" s="12">
        <f t="shared" ref="R98" si="25">ABS(C98-L97)</f>
        <v>950.23333333333358</v>
      </c>
      <c r="S98" s="12">
        <f t="shared" ref="S98" si="26">MIN(N98:R98)</f>
        <v>120.6833333333343</v>
      </c>
      <c r="T98" t="s">
        <v>297</v>
      </c>
      <c r="U98" t="str">
        <f t="shared" si="7"/>
        <v/>
      </c>
    </row>
    <row r="99" spans="1:21" x14ac:dyDescent="0.3">
      <c r="A99" s="40">
        <v>43382</v>
      </c>
      <c r="B99" t="s">
        <v>28</v>
      </c>
      <c r="C99">
        <f>'Index Pivots'!N99</f>
        <v>24703.65</v>
      </c>
      <c r="D99">
        <f>'Index Pivots'!O99</f>
        <v>24759.9</v>
      </c>
      <c r="E99">
        <f>'Index Pivots'!P99</f>
        <v>24464.9</v>
      </c>
      <c r="F99">
        <f>'Index Pivots'!Q99</f>
        <v>24527.65</v>
      </c>
      <c r="G99">
        <f>'Index Pivots'!R99</f>
        <v>24113.400000000009</v>
      </c>
      <c r="H99">
        <f>'Index Pivots'!S99</f>
        <v>24289.150000000005</v>
      </c>
      <c r="I99">
        <f>'Index Pivots'!T99</f>
        <v>24408.400000000009</v>
      </c>
      <c r="J99">
        <f>'Index Pivots'!U99</f>
        <v>24584.150000000005</v>
      </c>
      <c r="K99">
        <f>'Index Pivots'!V99</f>
        <v>24703.400000000009</v>
      </c>
      <c r="L99">
        <f>'Index Pivots'!W99</f>
        <v>24879.150000000005</v>
      </c>
      <c r="M99" s="2">
        <f>'Index Pivots'!X99</f>
        <v>24998.400000000009</v>
      </c>
      <c r="N99" s="12">
        <f t="shared" ref="N99:N102" si="27">ABS(C99-H98)</f>
        <v>674.36666666666861</v>
      </c>
      <c r="O99" s="12">
        <f t="shared" ref="O99:O102" si="28">ABS(C99-I98)</f>
        <v>379.83333333333576</v>
      </c>
      <c r="P99" s="12">
        <f t="shared" ref="P99:P102" si="29">ABS(C99-J98)</f>
        <v>169.06666666666933</v>
      </c>
      <c r="Q99" s="12">
        <f t="shared" ref="Q99:Q102" si="30">ABS(C99-K98)</f>
        <v>125.46666666666351</v>
      </c>
      <c r="R99" s="12">
        <f t="shared" ref="R99:R102" si="31">ABS(C99-L98)</f>
        <v>336.23333333332994</v>
      </c>
      <c r="S99" s="12">
        <f t="shared" ref="S99:S102" si="32">MIN(N99:R99)</f>
        <v>125.46666666666351</v>
      </c>
      <c r="T99" t="s">
        <v>310</v>
      </c>
      <c r="U99" t="str">
        <f t="shared" si="7"/>
        <v>Today-Tom Close</v>
      </c>
    </row>
    <row r="100" spans="1:21" x14ac:dyDescent="0.3">
      <c r="A100" s="40">
        <v>43383</v>
      </c>
      <c r="B100" t="s">
        <v>29</v>
      </c>
      <c r="C100">
        <f>'Index Pivots'!N100</f>
        <v>24596.6</v>
      </c>
      <c r="D100">
        <f>'Index Pivots'!O100</f>
        <v>25371.15</v>
      </c>
      <c r="E100">
        <f>'Index Pivots'!P100</f>
        <v>24559.9</v>
      </c>
      <c r="F100">
        <f>'Index Pivots'!Q100</f>
        <v>25321.7</v>
      </c>
      <c r="G100">
        <f>'Index Pivots'!R100</f>
        <v>23986.1</v>
      </c>
      <c r="H100">
        <f>'Index Pivots'!S100</f>
        <v>24273</v>
      </c>
      <c r="I100">
        <f>'Index Pivots'!T100</f>
        <v>24797.35</v>
      </c>
      <c r="J100">
        <f>'Index Pivots'!U100</f>
        <v>25084.25</v>
      </c>
      <c r="K100">
        <f>'Index Pivots'!V100</f>
        <v>25608.6</v>
      </c>
      <c r="L100">
        <f>'Index Pivots'!W100</f>
        <v>25895.5</v>
      </c>
      <c r="M100" s="2">
        <f>'Index Pivots'!X100</f>
        <v>26419.85</v>
      </c>
      <c r="N100" s="12">
        <f t="shared" si="27"/>
        <v>307.44999999999345</v>
      </c>
      <c r="O100" s="12">
        <f t="shared" si="28"/>
        <v>188.19999999998981</v>
      </c>
      <c r="P100" s="12">
        <f t="shared" si="29"/>
        <v>12.449999999993452</v>
      </c>
      <c r="Q100" s="12">
        <f t="shared" si="30"/>
        <v>106.80000000001019</v>
      </c>
      <c r="R100" s="12">
        <f t="shared" si="31"/>
        <v>282.55000000000655</v>
      </c>
      <c r="S100" s="12">
        <f t="shared" si="32"/>
        <v>12.449999999993452</v>
      </c>
      <c r="T100" t="s">
        <v>297</v>
      </c>
      <c r="U100" t="str">
        <f t="shared" si="7"/>
        <v/>
      </c>
    </row>
    <row r="101" spans="1:21" x14ac:dyDescent="0.3">
      <c r="A101" s="40">
        <v>43384</v>
      </c>
      <c r="B101" t="s">
        <v>30</v>
      </c>
      <c r="C101">
        <f>'Index Pivots'!N101</f>
        <v>24541.75</v>
      </c>
      <c r="D101">
        <f>'Index Pivots'!O101</f>
        <v>24940.1</v>
      </c>
      <c r="E101">
        <f>'Index Pivots'!P101</f>
        <v>24493.7</v>
      </c>
      <c r="F101">
        <f>'Index Pivots'!Q101</f>
        <v>24783.95</v>
      </c>
      <c r="G101">
        <f>'Index Pivots'!R101</f>
        <v>24092.000000000004</v>
      </c>
      <c r="H101">
        <f>'Index Pivots'!S101</f>
        <v>24292.850000000002</v>
      </c>
      <c r="I101">
        <f>'Index Pivots'!T101</f>
        <v>24538.400000000001</v>
      </c>
      <c r="J101">
        <f>'Index Pivots'!U101</f>
        <v>24739.25</v>
      </c>
      <c r="K101">
        <f>'Index Pivots'!V101</f>
        <v>24984.799999999999</v>
      </c>
      <c r="L101">
        <f>'Index Pivots'!W101</f>
        <v>25185.649999999998</v>
      </c>
      <c r="M101" s="2">
        <f>'Index Pivots'!X101</f>
        <v>25431.199999999997</v>
      </c>
      <c r="N101" s="12">
        <f t="shared" si="27"/>
        <v>268.75</v>
      </c>
      <c r="O101" s="12">
        <f t="shared" si="28"/>
        <v>255.59999999999854</v>
      </c>
      <c r="P101" s="12">
        <f t="shared" si="29"/>
        <v>542.5</v>
      </c>
      <c r="Q101" s="12">
        <f t="shared" si="30"/>
        <v>1066.8499999999985</v>
      </c>
      <c r="R101" s="12">
        <f t="shared" si="31"/>
        <v>1353.75</v>
      </c>
      <c r="S101" s="12">
        <f t="shared" si="32"/>
        <v>255.59999999999854</v>
      </c>
      <c r="T101" t="s">
        <v>297</v>
      </c>
      <c r="U101" t="str">
        <f t="shared" si="7"/>
        <v/>
      </c>
    </row>
    <row r="102" spans="1:21" x14ac:dyDescent="0.3">
      <c r="A102" s="40">
        <v>43385</v>
      </c>
      <c r="B102" t="s">
        <v>26</v>
      </c>
      <c r="C102">
        <f>'Index Pivots'!N102</f>
        <v>25001.95</v>
      </c>
      <c r="D102">
        <f>'Index Pivots'!O102</f>
        <v>25484.2</v>
      </c>
      <c r="E102">
        <f>'Index Pivots'!P102</f>
        <v>24975.45</v>
      </c>
      <c r="F102">
        <f>'Index Pivots'!Q102</f>
        <v>25395.85</v>
      </c>
      <c r="G102">
        <f>'Index Pivots'!R102</f>
        <v>24577.383333333335</v>
      </c>
      <c r="H102">
        <f>'Index Pivots'!S102</f>
        <v>24776.416666666668</v>
      </c>
      <c r="I102">
        <f>'Index Pivots'!T102</f>
        <v>25086.133333333335</v>
      </c>
      <c r="J102">
        <f>'Index Pivots'!U102</f>
        <v>25285.166666666668</v>
      </c>
      <c r="K102">
        <f>'Index Pivots'!V102</f>
        <v>25594.883333333335</v>
      </c>
      <c r="L102">
        <f>'Index Pivots'!W102</f>
        <v>25793.916666666668</v>
      </c>
      <c r="M102" s="2">
        <f>'Index Pivots'!X102</f>
        <v>26103.633333333335</v>
      </c>
      <c r="N102" s="12">
        <f t="shared" si="27"/>
        <v>709.09999999999854</v>
      </c>
      <c r="O102" s="12">
        <f t="shared" si="28"/>
        <v>463.54999999999927</v>
      </c>
      <c r="P102" s="12">
        <f t="shared" si="29"/>
        <v>262.70000000000073</v>
      </c>
      <c r="Q102" s="12">
        <f t="shared" si="30"/>
        <v>17.150000000001455</v>
      </c>
      <c r="R102" s="12">
        <f t="shared" si="31"/>
        <v>183.69999999999709</v>
      </c>
      <c r="S102" s="12">
        <f t="shared" si="32"/>
        <v>17.150000000001455</v>
      </c>
      <c r="T102" t="s">
        <v>297</v>
      </c>
      <c r="U102" t="str">
        <f t="shared" si="7"/>
        <v/>
      </c>
    </row>
    <row r="103" spans="1:21" x14ac:dyDescent="0.3">
      <c r="A103" s="40">
        <v>43388</v>
      </c>
      <c r="B103" t="s">
        <v>27</v>
      </c>
      <c r="C103">
        <f>'Index Pivots'!N103</f>
        <v>25444</v>
      </c>
      <c r="D103">
        <f>'Index Pivots'!O103</f>
        <v>25466.2</v>
      </c>
      <c r="E103">
        <f>'Index Pivots'!P103</f>
        <v>25147.8</v>
      </c>
      <c r="F103">
        <f>'Index Pivots'!Q103</f>
        <v>25388.05</v>
      </c>
      <c r="G103">
        <f>'Index Pivots'!R103</f>
        <v>24883.433333333331</v>
      </c>
      <c r="H103">
        <f>'Index Pivots'!S103</f>
        <v>25015.616666666665</v>
      </c>
      <c r="I103">
        <f>'Index Pivots'!T103</f>
        <v>25201.833333333332</v>
      </c>
      <c r="J103">
        <f>'Index Pivots'!U103</f>
        <v>25334.016666666666</v>
      </c>
      <c r="K103">
        <f>'Index Pivots'!V103</f>
        <v>25520.233333333334</v>
      </c>
      <c r="L103">
        <f>'Index Pivots'!W103</f>
        <v>25652.416666666668</v>
      </c>
      <c r="M103" s="2">
        <f>'Index Pivots'!X103</f>
        <v>25838.633333333335</v>
      </c>
      <c r="N103" s="12">
        <f t="shared" ref="N103" si="33">ABS(C103-H102)</f>
        <v>667.58333333333212</v>
      </c>
      <c r="O103" s="12">
        <f t="shared" ref="O103" si="34">ABS(C103-I102)</f>
        <v>357.86666666666497</v>
      </c>
      <c r="P103" s="12">
        <f t="shared" ref="P103" si="35">ABS(C103-J102)</f>
        <v>158.83333333333212</v>
      </c>
      <c r="Q103" s="12">
        <f t="shared" ref="Q103" si="36">ABS(C103-K102)</f>
        <v>150.88333333333503</v>
      </c>
      <c r="R103" s="12">
        <f t="shared" ref="R103" si="37">ABS(C103-L102)</f>
        <v>349.91666666666788</v>
      </c>
      <c r="S103" s="12">
        <f t="shared" ref="S103" si="38">MIN(N103:R103)</f>
        <v>150.88333333333503</v>
      </c>
      <c r="T103" t="s">
        <v>297</v>
      </c>
      <c r="U103" t="str">
        <f t="shared" si="7"/>
        <v>Today-Tom Close</v>
      </c>
    </row>
    <row r="104" spans="1:21" x14ac:dyDescent="0.3">
      <c r="A104" s="40">
        <v>43389</v>
      </c>
      <c r="B104" t="s">
        <v>28</v>
      </c>
      <c r="C104">
        <f>'Index Pivots'!N104</f>
        <v>25414.2</v>
      </c>
      <c r="D104">
        <f>'Index Pivots'!O104</f>
        <v>25707.05</v>
      </c>
      <c r="E104">
        <f>'Index Pivots'!P104</f>
        <v>25351.8</v>
      </c>
      <c r="F104">
        <f>'Index Pivots'!Q104</f>
        <v>25589.65</v>
      </c>
      <c r="G104">
        <f>'Index Pivots'!R104</f>
        <v>25036.7</v>
      </c>
      <c r="H104">
        <f>'Index Pivots'!S104</f>
        <v>25194.25</v>
      </c>
      <c r="I104">
        <f>'Index Pivots'!T104</f>
        <v>25391.95</v>
      </c>
      <c r="J104">
        <f>'Index Pivots'!U104</f>
        <v>25549.5</v>
      </c>
      <c r="K104">
        <f>'Index Pivots'!V104</f>
        <v>25747.200000000001</v>
      </c>
      <c r="L104">
        <f>'Index Pivots'!W104</f>
        <v>25904.75</v>
      </c>
      <c r="M104" s="2">
        <f>'Index Pivots'!X104</f>
        <v>26102.45</v>
      </c>
      <c r="N104" s="12">
        <f t="shared" ref="N104:N105" si="39">ABS(C104-H103)</f>
        <v>398.58333333333576</v>
      </c>
      <c r="O104" s="12">
        <f t="shared" ref="O104:O105" si="40">ABS(C104-I103)</f>
        <v>212.36666666666861</v>
      </c>
      <c r="P104" s="12">
        <f t="shared" ref="P104:P105" si="41">ABS(C104-J103)</f>
        <v>80.183333333334303</v>
      </c>
      <c r="Q104" s="12">
        <f t="shared" ref="Q104:Q105" si="42">ABS(C104-K103)</f>
        <v>106.03333333333285</v>
      </c>
      <c r="R104" s="12">
        <f t="shared" ref="R104:R105" si="43">ABS(C104-L103)</f>
        <v>238.21666666666715</v>
      </c>
      <c r="S104" s="12">
        <f t="shared" ref="S104:S105" si="44">MIN(N104:R104)</f>
        <v>80.183333333334303</v>
      </c>
      <c r="T104" t="s">
        <v>310</v>
      </c>
      <c r="U104" t="str">
        <f t="shared" si="7"/>
        <v/>
      </c>
    </row>
    <row r="105" spans="1:21" x14ac:dyDescent="0.3">
      <c r="A105" s="40">
        <v>43390</v>
      </c>
      <c r="B105" t="s">
        <v>29</v>
      </c>
      <c r="C105">
        <f>'Index Pivots'!N105</f>
        <v>25839.1</v>
      </c>
      <c r="D105">
        <f>'Index Pivots'!O105</f>
        <v>25915.35</v>
      </c>
      <c r="E105">
        <f>'Index Pivots'!P105</f>
        <v>25101.95</v>
      </c>
      <c r="F105">
        <f>'Index Pivots'!Q105</f>
        <v>25188.6</v>
      </c>
      <c r="G105">
        <f>'Index Pivots'!R105</f>
        <v>24075.183333333331</v>
      </c>
      <c r="H105">
        <f>'Index Pivots'!S105</f>
        <v>24588.566666666666</v>
      </c>
      <c r="I105">
        <f>'Index Pivots'!T105</f>
        <v>24888.583333333328</v>
      </c>
      <c r="J105">
        <f>'Index Pivots'!U105</f>
        <v>25401.966666666664</v>
      </c>
      <c r="K105">
        <f>'Index Pivots'!V105</f>
        <v>25701.983333333326</v>
      </c>
      <c r="L105">
        <f>'Index Pivots'!W105</f>
        <v>26215.366666666661</v>
      </c>
      <c r="M105" s="2">
        <f>'Index Pivots'!X105</f>
        <v>26515.383333333324</v>
      </c>
      <c r="N105" s="12">
        <f t="shared" si="39"/>
        <v>644.84999999999854</v>
      </c>
      <c r="O105" s="12">
        <f t="shared" si="40"/>
        <v>447.14999999999782</v>
      </c>
      <c r="P105" s="12">
        <f t="shared" si="41"/>
        <v>289.59999999999854</v>
      </c>
      <c r="Q105" s="12">
        <f t="shared" si="42"/>
        <v>91.899999999997817</v>
      </c>
      <c r="R105" s="12">
        <f t="shared" si="43"/>
        <v>65.650000000001455</v>
      </c>
      <c r="S105" s="12">
        <f t="shared" si="44"/>
        <v>65.650000000001455</v>
      </c>
      <c r="T105" t="s">
        <v>297</v>
      </c>
      <c r="U105" t="str">
        <f t="shared" si="7"/>
        <v/>
      </c>
    </row>
    <row r="106" spans="1:21" x14ac:dyDescent="0.3">
      <c r="A106" s="40">
        <v>43392</v>
      </c>
      <c r="B106" t="s">
        <v>26</v>
      </c>
      <c r="C106">
        <f>'Index Pivots'!N106</f>
        <v>24966.5</v>
      </c>
      <c r="D106">
        <f>'Index Pivots'!O106</f>
        <v>25277.9</v>
      </c>
      <c r="E106">
        <f>'Index Pivots'!P106</f>
        <v>24922.65</v>
      </c>
      <c r="F106">
        <f>'Index Pivots'!Q106</f>
        <v>25188.6</v>
      </c>
      <c r="G106">
        <f>'Index Pivots'!R106</f>
        <v>24626.283333333326</v>
      </c>
      <c r="H106">
        <f>'Index Pivots'!S106</f>
        <v>24774.466666666664</v>
      </c>
      <c r="I106">
        <f>'Index Pivots'!T106</f>
        <v>24981.533333333326</v>
      </c>
      <c r="J106">
        <f>'Index Pivots'!U106</f>
        <v>25129.716666666664</v>
      </c>
      <c r="K106">
        <f>'Index Pivots'!V106</f>
        <v>25336.783333333326</v>
      </c>
      <c r="L106">
        <f>'Index Pivots'!W106</f>
        <v>25484.966666666664</v>
      </c>
      <c r="M106" s="2">
        <f>'Index Pivots'!X106</f>
        <v>25692.033333333326</v>
      </c>
      <c r="N106" s="12">
        <f t="shared" ref="N106" si="45">ABS(C106-H105)</f>
        <v>377.9333333333343</v>
      </c>
      <c r="O106" s="12">
        <f t="shared" ref="O106" si="46">ABS(C106-I105)</f>
        <v>77.916666666671517</v>
      </c>
      <c r="P106" s="12">
        <f t="shared" ref="P106" si="47">ABS(C106-J105)</f>
        <v>435.46666666666351</v>
      </c>
      <c r="Q106" s="12">
        <f t="shared" ref="Q106" si="48">ABS(C106-K105)</f>
        <v>735.4833333333263</v>
      </c>
      <c r="R106" s="12">
        <f t="shared" ref="R106" si="49">ABS(C106-L105)</f>
        <v>1248.8666666666613</v>
      </c>
      <c r="S106" s="12">
        <f t="shared" ref="S106" si="50">MIN(N106:R106)</f>
        <v>77.916666666671517</v>
      </c>
      <c r="T106" t="s">
        <v>310</v>
      </c>
      <c r="U106" t="str">
        <f t="shared" si="7"/>
        <v/>
      </c>
    </row>
    <row r="107" spans="1:21" x14ac:dyDescent="0.3">
      <c r="A107" s="40">
        <v>43395</v>
      </c>
      <c r="B107" t="s">
        <v>27</v>
      </c>
      <c r="C107">
        <f>'Index Pivots'!N107</f>
        <v>25484.25</v>
      </c>
      <c r="D107">
        <f>'Index Pivots'!O107</f>
        <v>25504.75</v>
      </c>
      <c r="E107">
        <f>'Index Pivots'!P107</f>
        <v>25021.35</v>
      </c>
      <c r="F107">
        <f>'Index Pivots'!Q107</f>
        <v>25078.6</v>
      </c>
      <c r="G107">
        <f>'Index Pivots'!R107</f>
        <v>24414.98333333333</v>
      </c>
      <c r="H107">
        <f>'Index Pivots'!S107</f>
        <v>24718.166666666664</v>
      </c>
      <c r="I107">
        <f>'Index Pivots'!T107</f>
        <v>24898.383333333331</v>
      </c>
      <c r="J107">
        <f>'Index Pivots'!U107</f>
        <v>25201.566666666666</v>
      </c>
      <c r="K107">
        <f>'Index Pivots'!V107</f>
        <v>25381.783333333333</v>
      </c>
      <c r="L107">
        <f>'Index Pivots'!W107</f>
        <v>25684.966666666667</v>
      </c>
      <c r="M107" s="2">
        <f>'Index Pivots'!X107</f>
        <v>25865.183333333334</v>
      </c>
      <c r="N107" s="12">
        <f t="shared" ref="N107" si="51">ABS(C107-H106)</f>
        <v>709.78333333333649</v>
      </c>
      <c r="O107" s="12">
        <f t="shared" ref="O107" si="52">ABS(C107-I106)</f>
        <v>502.71666666667443</v>
      </c>
      <c r="P107" s="12">
        <f t="shared" ref="P107" si="53">ABS(C107-J106)</f>
        <v>354.53333333333649</v>
      </c>
      <c r="Q107" s="12">
        <f t="shared" ref="Q107" si="54">ABS(C107-K106)</f>
        <v>147.46666666667443</v>
      </c>
      <c r="R107" s="12">
        <f t="shared" ref="R107" si="55">ABS(C107-L106)</f>
        <v>0.71666666666351375</v>
      </c>
      <c r="S107" s="12">
        <f t="shared" ref="S107" si="56">MIN(N107:R107)</f>
        <v>0.71666666666351375</v>
      </c>
      <c r="T107" t="s">
        <v>297</v>
      </c>
      <c r="U107" t="str">
        <f t="shared" si="7"/>
        <v/>
      </c>
    </row>
    <row r="108" spans="1:21" x14ac:dyDescent="0.3">
      <c r="A108" s="40">
        <v>43396</v>
      </c>
      <c r="B108" t="s">
        <v>28</v>
      </c>
      <c r="C108">
        <f>'Index Pivots'!N108</f>
        <v>24786.9</v>
      </c>
      <c r="D108">
        <f>'Index Pivots'!O108</f>
        <v>25124.6</v>
      </c>
      <c r="E108">
        <f>'Index Pivots'!P108</f>
        <v>24784.9</v>
      </c>
      <c r="F108">
        <f>'Index Pivots'!Q108</f>
        <v>24972.45</v>
      </c>
      <c r="G108">
        <f>'Index Pivots'!R108</f>
        <v>24457</v>
      </c>
      <c r="H108">
        <f>'Index Pivots'!S108</f>
        <v>24620.95</v>
      </c>
      <c r="I108">
        <f>'Index Pivots'!T108</f>
        <v>24796.699999999997</v>
      </c>
      <c r="J108">
        <f>'Index Pivots'!U108</f>
        <v>24960.649999999998</v>
      </c>
      <c r="K108">
        <f>'Index Pivots'!V108</f>
        <v>25136.399999999994</v>
      </c>
      <c r="L108">
        <f>'Index Pivots'!W108</f>
        <v>25300.349999999995</v>
      </c>
      <c r="M108" s="2">
        <f>'Index Pivots'!X108</f>
        <v>25476.099999999991</v>
      </c>
      <c r="N108" s="12">
        <f t="shared" ref="N108" si="57">ABS(C108-H107)</f>
        <v>68.733333333337214</v>
      </c>
      <c r="O108" s="12">
        <f t="shared" ref="O108" si="58">ABS(C108-I107)</f>
        <v>111.48333333332994</v>
      </c>
      <c r="P108" s="12">
        <f t="shared" ref="P108" si="59">ABS(C108-J107)</f>
        <v>414.66666666666424</v>
      </c>
      <c r="Q108" s="12">
        <f t="shared" ref="Q108" si="60">ABS(C108-K107)</f>
        <v>594.88333333333139</v>
      </c>
      <c r="R108" s="12">
        <f t="shared" ref="R108" si="61">ABS(C108-L107)</f>
        <v>898.0666666666657</v>
      </c>
      <c r="S108" s="12">
        <f t="shared" ref="S108" si="62">MIN(N108:R108)</f>
        <v>68.733333333337214</v>
      </c>
      <c r="T108" t="s">
        <v>297</v>
      </c>
      <c r="U108" t="str">
        <f t="shared" si="7"/>
        <v/>
      </c>
    </row>
    <row r="109" spans="1:21" x14ac:dyDescent="0.3">
      <c r="A109" s="40">
        <v>43397</v>
      </c>
      <c r="B109" t="s">
        <v>29</v>
      </c>
      <c r="C109">
        <f>'Index Pivots'!N109</f>
        <v>25312.7</v>
      </c>
      <c r="D109">
        <f>'Index Pivots'!O109</f>
        <v>25356.9</v>
      </c>
      <c r="E109">
        <f>'Index Pivots'!P109</f>
        <v>24839.65</v>
      </c>
      <c r="F109">
        <f>'Index Pivots'!Q109</f>
        <v>25064.2</v>
      </c>
      <c r="G109">
        <f>'Index Pivots'!R109</f>
        <v>24299.683333333334</v>
      </c>
      <c r="H109">
        <f>'Index Pivots'!S109</f>
        <v>24569.666666666668</v>
      </c>
      <c r="I109">
        <f>'Index Pivots'!T109</f>
        <v>24816.933333333334</v>
      </c>
      <c r="J109">
        <f>'Index Pivots'!U109</f>
        <v>25086.916666666668</v>
      </c>
      <c r="K109">
        <f>'Index Pivots'!V109</f>
        <v>25334.183333333334</v>
      </c>
      <c r="L109">
        <f>'Index Pivots'!W109</f>
        <v>25604.166666666668</v>
      </c>
      <c r="M109" s="2">
        <f>'Index Pivots'!X109</f>
        <v>25851.433333333334</v>
      </c>
      <c r="N109" s="12">
        <f t="shared" ref="N109" si="63">ABS(C109-H108)</f>
        <v>691.75</v>
      </c>
      <c r="O109" s="12">
        <f t="shared" ref="O109" si="64">ABS(C109-I108)</f>
        <v>516.00000000000364</v>
      </c>
      <c r="P109" s="12">
        <f t="shared" ref="P109" si="65">ABS(C109-J108)</f>
        <v>352.05000000000291</v>
      </c>
      <c r="Q109" s="12">
        <f t="shared" ref="Q109" si="66">ABS(C109-K108)</f>
        <v>176.30000000000655</v>
      </c>
      <c r="R109" s="12">
        <f t="shared" ref="R109" si="67">ABS(C109-L108)</f>
        <v>12.350000000005821</v>
      </c>
      <c r="S109" s="12">
        <f t="shared" ref="S109" si="68">MIN(N109:R109)</f>
        <v>12.350000000005821</v>
      </c>
      <c r="T109" t="s">
        <v>297</v>
      </c>
      <c r="U109" t="str">
        <f t="shared" si="7"/>
        <v/>
      </c>
    </row>
    <row r="110" spans="1:21" x14ac:dyDescent="0.3">
      <c r="A110" s="40">
        <v>43398</v>
      </c>
      <c r="B110" t="s">
        <v>30</v>
      </c>
      <c r="C110">
        <f>'Index Pivots'!N110</f>
        <v>24841.5</v>
      </c>
      <c r="D110">
        <f>'Index Pivots'!O110</f>
        <v>24977.35</v>
      </c>
      <c r="E110">
        <f>'Index Pivots'!P110</f>
        <v>24696.85</v>
      </c>
      <c r="F110">
        <f>'Index Pivots'!Q110</f>
        <v>24817.45</v>
      </c>
      <c r="G110">
        <f>'Index Pivots'!R110</f>
        <v>24403.25</v>
      </c>
      <c r="H110">
        <f>'Index Pivots'!S110</f>
        <v>24550.05</v>
      </c>
      <c r="I110">
        <f>'Index Pivots'!T110</f>
        <v>24683.75</v>
      </c>
      <c r="J110">
        <f>'Index Pivots'!U110</f>
        <v>24830.55</v>
      </c>
      <c r="K110">
        <f>'Index Pivots'!V110</f>
        <v>24964.25</v>
      </c>
      <c r="L110">
        <f>'Index Pivots'!W110</f>
        <v>25111.05</v>
      </c>
      <c r="M110" s="2">
        <f>'Index Pivots'!X110</f>
        <v>25244.75</v>
      </c>
      <c r="N110" s="12">
        <f t="shared" ref="N110" si="69">ABS(C110-H109)</f>
        <v>271.83333333333212</v>
      </c>
      <c r="O110" s="12">
        <f t="shared" ref="O110" si="70">ABS(C110-I109)</f>
        <v>24.566666666665697</v>
      </c>
      <c r="P110" s="12">
        <f t="shared" ref="P110" si="71">ABS(C110-J109)</f>
        <v>245.41666666666788</v>
      </c>
      <c r="Q110" s="12">
        <f t="shared" ref="Q110" si="72">ABS(C110-K109)</f>
        <v>492.6833333333343</v>
      </c>
      <c r="R110" s="12">
        <f t="shared" ref="R110" si="73">ABS(C110-L109)</f>
        <v>762.66666666666788</v>
      </c>
      <c r="S110" s="12">
        <f t="shared" ref="S110" si="74">MIN(N110:R110)</f>
        <v>24.566666666665697</v>
      </c>
      <c r="T110" t="s">
        <v>297</v>
      </c>
      <c r="U110" t="str">
        <f t="shared" si="7"/>
        <v/>
      </c>
    </row>
    <row r="111" spans="1:21" x14ac:dyDescent="0.3">
      <c r="A111" s="40">
        <v>43399</v>
      </c>
      <c r="B111" t="s">
        <v>26</v>
      </c>
      <c r="C111">
        <f>'Index Pivots'!N111</f>
        <v>24771.85</v>
      </c>
      <c r="D111">
        <f>'Index Pivots'!O111</f>
        <v>24771.95</v>
      </c>
      <c r="E111">
        <f>'Index Pivots'!P111</f>
        <v>24353.1</v>
      </c>
      <c r="F111">
        <f>'Index Pivots'!Q111</f>
        <v>24421.05</v>
      </c>
      <c r="G111">
        <f>'Index Pivots'!R111</f>
        <v>23839.933333333334</v>
      </c>
      <c r="H111">
        <f>'Index Pivots'!S111</f>
        <v>24096.516666666666</v>
      </c>
      <c r="I111">
        <f>'Index Pivots'!T111</f>
        <v>24258.783333333336</v>
      </c>
      <c r="J111">
        <f>'Index Pivots'!U111</f>
        <v>24515.366666666669</v>
      </c>
      <c r="K111">
        <f>'Index Pivots'!V111</f>
        <v>24677.633333333339</v>
      </c>
      <c r="L111">
        <f>'Index Pivots'!W111</f>
        <v>24934.216666666671</v>
      </c>
      <c r="M111" s="2">
        <f>'Index Pivots'!X111</f>
        <v>25096.483333333341</v>
      </c>
      <c r="N111" s="12">
        <f t="shared" ref="N111" si="75">ABS(C111-H110)</f>
        <v>221.79999999999927</v>
      </c>
      <c r="O111" s="12">
        <f t="shared" ref="O111" si="76">ABS(C111-I110)</f>
        <v>88.099999999998545</v>
      </c>
      <c r="P111" s="12">
        <f t="shared" ref="P111" si="77">ABS(C111-J110)</f>
        <v>58.700000000000728</v>
      </c>
      <c r="Q111" s="12">
        <f t="shared" ref="Q111" si="78">ABS(C111-K110)</f>
        <v>192.40000000000146</v>
      </c>
      <c r="R111" s="12">
        <f t="shared" ref="R111" si="79">ABS(C111-L110)</f>
        <v>339.20000000000073</v>
      </c>
      <c r="S111" s="12">
        <f t="shared" ref="S111" si="80">MIN(N111:R111)</f>
        <v>58.700000000000728</v>
      </c>
      <c r="T111" t="s">
        <v>310</v>
      </c>
      <c r="U111" t="str">
        <f t="shared" si="7"/>
        <v/>
      </c>
    </row>
    <row r="112" spans="1:21" x14ac:dyDescent="0.3">
      <c r="A112" s="40">
        <v>43402</v>
      </c>
      <c r="B112" t="s">
        <v>27</v>
      </c>
      <c r="C112">
        <f>'Index Pivots'!N112</f>
        <v>24647.95</v>
      </c>
      <c r="D112">
        <f>'Index Pivots'!O112</f>
        <v>25023.75</v>
      </c>
      <c r="E112">
        <f>'Index Pivots'!P112</f>
        <v>24404.55</v>
      </c>
      <c r="F112">
        <f>'Index Pivots'!Q112</f>
        <v>24959.7</v>
      </c>
      <c r="G112">
        <f>'Index Pivots'!R112</f>
        <v>23949.05</v>
      </c>
      <c r="H112">
        <f>'Index Pivots'!S112</f>
        <v>24176.799999999999</v>
      </c>
      <c r="I112">
        <f>'Index Pivots'!T112</f>
        <v>24568.25</v>
      </c>
      <c r="J112">
        <f>'Index Pivots'!U112</f>
        <v>24796</v>
      </c>
      <c r="K112">
        <f>'Index Pivots'!V112</f>
        <v>25187.45</v>
      </c>
      <c r="L112">
        <f>'Index Pivots'!W112</f>
        <v>25415.200000000001</v>
      </c>
      <c r="M112" s="2">
        <f>'Index Pivots'!X112</f>
        <v>25806.65</v>
      </c>
      <c r="N112" s="12">
        <f t="shared" ref="N112" si="81">ABS(C112-H111)</f>
        <v>551.4333333333343</v>
      </c>
      <c r="O112" s="12">
        <f t="shared" ref="O112" si="82">ABS(C112-I111)</f>
        <v>389.16666666666424</v>
      </c>
      <c r="P112" s="12">
        <f t="shared" ref="P112" si="83">ABS(C112-J111)</f>
        <v>132.58333333333212</v>
      </c>
      <c r="Q112" s="12">
        <f t="shared" ref="Q112" si="84">ABS(C112-K111)</f>
        <v>29.683333333337941</v>
      </c>
      <c r="R112" s="12">
        <f t="shared" ref="R112" si="85">ABS(C112-L111)</f>
        <v>286.26666666667006</v>
      </c>
      <c r="S112" s="12">
        <f t="shared" ref="S112" si="86">MIN(N112:R112)</f>
        <v>29.683333333337941</v>
      </c>
      <c r="T112" t="s">
        <v>310</v>
      </c>
      <c r="U112" t="str">
        <f t="shared" si="7"/>
        <v/>
      </c>
    </row>
    <row r="113" spans="1:21" x14ac:dyDescent="0.3">
      <c r="A113" s="40">
        <v>43403</v>
      </c>
      <c r="B113" t="s">
        <v>28</v>
      </c>
      <c r="C113">
        <f>'Index Pivots'!N113</f>
        <v>24924.75</v>
      </c>
      <c r="D113">
        <f>'Index Pivots'!O113</f>
        <v>25121.5</v>
      </c>
      <c r="E113">
        <f>'Index Pivots'!P113</f>
        <v>24686.85</v>
      </c>
      <c r="F113">
        <f>'Index Pivots'!Q113</f>
        <v>24807.75</v>
      </c>
      <c r="G113">
        <f>'Index Pivots'!R113</f>
        <v>24187.916666666672</v>
      </c>
      <c r="H113">
        <f>'Index Pivots'!S113</f>
        <v>24437.383333333335</v>
      </c>
      <c r="I113">
        <f>'Index Pivots'!T113</f>
        <v>24622.566666666673</v>
      </c>
      <c r="J113">
        <f>'Index Pivots'!U113</f>
        <v>24872.033333333336</v>
      </c>
      <c r="K113">
        <f>'Index Pivots'!V113</f>
        <v>25057.216666666674</v>
      </c>
      <c r="L113">
        <f>'Index Pivots'!W113</f>
        <v>25306.683333333338</v>
      </c>
      <c r="M113" s="2">
        <f>'Index Pivots'!X113</f>
        <v>25491.866666666676</v>
      </c>
      <c r="N113" s="12">
        <f t="shared" ref="N113" si="87">ABS(C113-H112)</f>
        <v>747.95000000000073</v>
      </c>
      <c r="O113" s="12">
        <f t="shared" ref="O113" si="88">ABS(C113-I112)</f>
        <v>356.5</v>
      </c>
      <c r="P113" s="12">
        <f t="shared" ref="P113" si="89">ABS(C113-J112)</f>
        <v>128.75</v>
      </c>
      <c r="Q113" s="12">
        <f t="shared" ref="Q113" si="90">ABS(C113-K112)</f>
        <v>262.70000000000073</v>
      </c>
      <c r="R113" s="12">
        <f t="shared" ref="R113" si="91">ABS(C113-L112)</f>
        <v>490.45000000000073</v>
      </c>
      <c r="S113" s="12">
        <f t="shared" ref="S113" si="92">MIN(N113:R113)</f>
        <v>128.75</v>
      </c>
      <c r="T113" t="s">
        <v>297</v>
      </c>
      <c r="U113" t="str">
        <f t="shared" si="7"/>
        <v/>
      </c>
    </row>
    <row r="114" spans="1:21" x14ac:dyDescent="0.3">
      <c r="A114" s="40">
        <v>43404</v>
      </c>
      <c r="B114" t="s">
        <v>29</v>
      </c>
      <c r="C114">
        <f>'Index Pivots'!N114</f>
        <v>24823.8</v>
      </c>
      <c r="D114">
        <f>'Index Pivots'!O114</f>
        <v>25201.3</v>
      </c>
      <c r="E114">
        <f>'Index Pivots'!P114</f>
        <v>24528.35</v>
      </c>
      <c r="F114">
        <f>'Index Pivots'!Q114</f>
        <v>25153.25</v>
      </c>
      <c r="G114">
        <f>'Index Pivots'!R114</f>
        <v>24047.683333333327</v>
      </c>
      <c r="H114">
        <f>'Index Pivots'!S114</f>
        <v>24288.016666666663</v>
      </c>
      <c r="I114">
        <f>'Index Pivots'!T114</f>
        <v>24720.633333333328</v>
      </c>
      <c r="J114">
        <f>'Index Pivots'!U114</f>
        <v>24960.966666666664</v>
      </c>
      <c r="K114">
        <f>'Index Pivots'!V114</f>
        <v>25393.583333333328</v>
      </c>
      <c r="L114">
        <f>'Index Pivots'!W114</f>
        <v>25633.916666666664</v>
      </c>
      <c r="M114" s="2">
        <f>'Index Pivots'!X114</f>
        <v>26066.533333333329</v>
      </c>
      <c r="N114" s="12">
        <f t="shared" ref="N114" si="93">ABS(C114-H113)</f>
        <v>386.41666666666424</v>
      </c>
      <c r="O114" s="12">
        <f t="shared" ref="O114" si="94">ABS(C114-I113)</f>
        <v>201.2333333333263</v>
      </c>
      <c r="P114" s="12">
        <f t="shared" ref="P114" si="95">ABS(C114-J113)</f>
        <v>48.233333333337214</v>
      </c>
      <c r="Q114" s="12">
        <f t="shared" ref="Q114" si="96">ABS(C114-K113)</f>
        <v>233.41666666667516</v>
      </c>
      <c r="R114" s="12">
        <f t="shared" ref="R114" si="97">ABS(C114-L113)</f>
        <v>482.88333333333867</v>
      </c>
      <c r="S114" s="12">
        <f t="shared" ref="S114:S116" si="98">MIN(N114:R114)</f>
        <v>48.233333333337214</v>
      </c>
      <c r="T114" t="s">
        <v>297</v>
      </c>
      <c r="U114" t="str">
        <f t="shared" si="7"/>
        <v/>
      </c>
    </row>
    <row r="115" spans="1:21" x14ac:dyDescent="0.3">
      <c r="A115" s="40">
        <v>43405</v>
      </c>
      <c r="B115" t="s">
        <v>30</v>
      </c>
      <c r="C115">
        <f>'Index Pivots'!N115</f>
        <v>25285.200000000001</v>
      </c>
      <c r="D115">
        <f>'Index Pivots'!O115</f>
        <v>25401.599999999999</v>
      </c>
      <c r="E115">
        <f>'Index Pivots'!P115</f>
        <v>25129.45</v>
      </c>
      <c r="F115">
        <f>'Index Pivots'!Q115</f>
        <v>25323.65</v>
      </c>
      <c r="G115">
        <f>'Index Pivots'!R115</f>
        <v>24896.050000000014</v>
      </c>
      <c r="H115">
        <f>'Index Pivots'!S115</f>
        <v>25012.750000000007</v>
      </c>
      <c r="I115">
        <f>'Index Pivots'!T115</f>
        <v>25168.200000000012</v>
      </c>
      <c r="J115">
        <f>'Index Pivots'!U115</f>
        <v>25284.900000000005</v>
      </c>
      <c r="K115">
        <f>'Index Pivots'!V115</f>
        <v>25440.350000000009</v>
      </c>
      <c r="L115">
        <f>'Index Pivots'!W115</f>
        <v>25557.050000000003</v>
      </c>
      <c r="M115" s="2">
        <f>'Index Pivots'!X115</f>
        <v>25712.500000000007</v>
      </c>
      <c r="N115" s="12">
        <f t="shared" ref="N115:N116" si="99">ABS(C115-H114)</f>
        <v>997.18333333333794</v>
      </c>
      <c r="O115" s="12">
        <f t="shared" ref="O115:O116" si="100">ABS(C115-I114)</f>
        <v>564.56666666667297</v>
      </c>
      <c r="P115" s="12">
        <f t="shared" ref="P115:P116" si="101">ABS(C115-J114)</f>
        <v>324.23333333333721</v>
      </c>
      <c r="Q115" s="12">
        <f t="shared" ref="Q115:Q116" si="102">ABS(C115-K114)</f>
        <v>108.38333333332776</v>
      </c>
      <c r="R115" s="12">
        <f t="shared" ref="R115:R116" si="103">ABS(C115-L114)</f>
        <v>348.71666666666351</v>
      </c>
      <c r="S115" s="12">
        <f t="shared" si="98"/>
        <v>108.38333333332776</v>
      </c>
      <c r="T115" t="s">
        <v>310</v>
      </c>
      <c r="U115" t="str">
        <f t="shared" si="7"/>
        <v/>
      </c>
    </row>
    <row r="116" spans="1:21" x14ac:dyDescent="0.3">
      <c r="A116" s="40">
        <v>43406</v>
      </c>
      <c r="B116" t="s">
        <v>26</v>
      </c>
      <c r="C116">
        <f>'Index Pivots'!N116</f>
        <v>25545.35</v>
      </c>
      <c r="D116">
        <f>'Index Pivots'!O116</f>
        <v>25856.25</v>
      </c>
      <c r="E116">
        <f>'Index Pivots'!P116</f>
        <v>25499.15</v>
      </c>
      <c r="F116">
        <f>'Index Pivots'!Q116</f>
        <v>25701.65</v>
      </c>
      <c r="G116">
        <f>'Index Pivots'!R116</f>
        <v>25158.01666666667</v>
      </c>
      <c r="H116">
        <f>'Index Pivots'!S116</f>
        <v>25328.583333333336</v>
      </c>
      <c r="I116">
        <f>'Index Pivots'!T116</f>
        <v>25515.116666666669</v>
      </c>
      <c r="J116">
        <f>'Index Pivots'!U116</f>
        <v>25685.683333333334</v>
      </c>
      <c r="K116">
        <f>'Index Pivots'!V116</f>
        <v>25872.216666666667</v>
      </c>
      <c r="L116">
        <f>'Index Pivots'!W116</f>
        <v>26042.783333333333</v>
      </c>
      <c r="M116" s="2">
        <f>'Index Pivots'!X116</f>
        <v>26229.316666666666</v>
      </c>
      <c r="N116" s="12">
        <f t="shared" si="99"/>
        <v>532.59999999999127</v>
      </c>
      <c r="O116" s="12">
        <f t="shared" si="100"/>
        <v>377.1499999999869</v>
      </c>
      <c r="P116" s="12">
        <f t="shared" si="101"/>
        <v>260.44999999999345</v>
      </c>
      <c r="Q116" s="12">
        <f t="shared" si="102"/>
        <v>104.99999999998909</v>
      </c>
      <c r="R116" s="12">
        <f t="shared" si="103"/>
        <v>11.700000000004366</v>
      </c>
      <c r="S116" s="12">
        <f t="shared" si="98"/>
        <v>11.700000000004366</v>
      </c>
      <c r="T116" t="s">
        <v>297</v>
      </c>
      <c r="U116" t="str">
        <f t="shared" si="7"/>
        <v/>
      </c>
    </row>
    <row r="117" spans="1:21" x14ac:dyDescent="0.3">
      <c r="A117" s="40">
        <v>43409</v>
      </c>
      <c r="B117" s="10" t="s">
        <v>27</v>
      </c>
      <c r="C117">
        <f>'Index Pivots'!N117</f>
        <v>25731.55</v>
      </c>
      <c r="D117">
        <f>'Index Pivots'!O117</f>
        <v>25788.2</v>
      </c>
      <c r="E117">
        <f>'Index Pivots'!P117</f>
        <v>25534.400000000001</v>
      </c>
      <c r="F117">
        <f>'Index Pivots'!Q117</f>
        <v>25732.2</v>
      </c>
      <c r="G117">
        <f>'Index Pivots'!R117</f>
        <v>25327.866666666669</v>
      </c>
      <c r="H117">
        <f>'Index Pivots'!S117</f>
        <v>25431.133333333335</v>
      </c>
      <c r="I117">
        <f>'Index Pivots'!T117</f>
        <v>25581.666666666668</v>
      </c>
      <c r="J117">
        <f>'Index Pivots'!U117</f>
        <v>25684.933333333334</v>
      </c>
      <c r="K117">
        <f>'Index Pivots'!V117</f>
        <v>25835.466666666667</v>
      </c>
      <c r="L117">
        <f>'Index Pivots'!W117</f>
        <v>25938.733333333334</v>
      </c>
      <c r="M117" s="2">
        <f>'Index Pivots'!X117</f>
        <v>26089.266666666666</v>
      </c>
      <c r="N117" s="12">
        <f t="shared" ref="N117:N118" si="104">ABS(C117-H116)</f>
        <v>402.96666666666351</v>
      </c>
      <c r="O117" s="12">
        <f t="shared" ref="O117:O118" si="105">ABS(C117-I116)</f>
        <v>216.43333333333067</v>
      </c>
      <c r="P117" s="12">
        <f t="shared" ref="P117:P118" si="106">ABS(C117-J116)</f>
        <v>45.866666666664969</v>
      </c>
      <c r="Q117" s="12">
        <f t="shared" ref="Q117:Q118" si="107">ABS(C117-K116)</f>
        <v>140.66666666666788</v>
      </c>
      <c r="R117" s="12">
        <f t="shared" ref="R117:R118" si="108">ABS(C117-L116)</f>
        <v>311.23333333333358</v>
      </c>
      <c r="S117" s="12">
        <f t="shared" ref="S117:S118" si="109">MIN(N117:R117)</f>
        <v>45.866666666664969</v>
      </c>
      <c r="T117" t="s">
        <v>297</v>
      </c>
      <c r="U117" t="str">
        <f t="shared" si="7"/>
        <v>Today-Tom Close</v>
      </c>
    </row>
    <row r="118" spans="1:21" x14ac:dyDescent="0.3">
      <c r="A118" s="40">
        <v>43410</v>
      </c>
      <c r="B118" s="10" t="s">
        <v>28</v>
      </c>
      <c r="C118">
        <f>'Index Pivots'!N118</f>
        <v>25747.4</v>
      </c>
      <c r="D118">
        <f>'Index Pivots'!O118</f>
        <v>25860.75</v>
      </c>
      <c r="E118">
        <f>'Index Pivots'!P118</f>
        <v>25558.35</v>
      </c>
      <c r="F118">
        <f>'Index Pivots'!Q118</f>
        <v>25598</v>
      </c>
      <c r="G118">
        <f>'Index Pivots'!R118</f>
        <v>25181.583333333336</v>
      </c>
      <c r="H118">
        <f>'Index Pivots'!S118</f>
        <v>25369.966666666667</v>
      </c>
      <c r="I118">
        <f>'Index Pivots'!T118</f>
        <v>25483.983333333337</v>
      </c>
      <c r="J118">
        <f>'Index Pivots'!U118</f>
        <v>25672.366666666669</v>
      </c>
      <c r="K118">
        <f>'Index Pivots'!V118</f>
        <v>25786.383333333339</v>
      </c>
      <c r="L118">
        <f>'Index Pivots'!W118</f>
        <v>25974.76666666667</v>
      </c>
      <c r="M118" s="2">
        <f>'Index Pivots'!X118</f>
        <v>26088.78333333334</v>
      </c>
      <c r="N118" s="12">
        <f t="shared" si="104"/>
        <v>316.26666666666642</v>
      </c>
      <c r="O118" s="12">
        <f t="shared" si="105"/>
        <v>165.73333333333358</v>
      </c>
      <c r="P118" s="12">
        <f t="shared" si="106"/>
        <v>62.466666666667152</v>
      </c>
      <c r="Q118" s="12">
        <f t="shared" si="107"/>
        <v>88.066666666665697</v>
      </c>
      <c r="R118" s="12">
        <f t="shared" si="108"/>
        <v>191.33333333333212</v>
      </c>
      <c r="S118" s="12">
        <f t="shared" si="109"/>
        <v>62.466666666667152</v>
      </c>
      <c r="T118" t="s">
        <v>310</v>
      </c>
      <c r="U118" t="str">
        <f t="shared" si="7"/>
        <v>Today-Tom Close</v>
      </c>
    </row>
    <row r="119" spans="1:21" x14ac:dyDescent="0.3">
      <c r="A119" s="40">
        <v>43413</v>
      </c>
      <c r="B119" s="10" t="s">
        <v>26</v>
      </c>
      <c r="C119">
        <f>'Index Pivots'!N119</f>
        <v>25742.55</v>
      </c>
      <c r="D119">
        <f>'Index Pivots'!O119</f>
        <v>25822.75</v>
      </c>
      <c r="E119">
        <f>'Index Pivots'!P119</f>
        <v>25598.75</v>
      </c>
      <c r="F119">
        <f>'Index Pivots'!Q119</f>
        <v>25771</v>
      </c>
      <c r="G119">
        <f>'Index Pivots'!R119</f>
        <v>25414.916666666664</v>
      </c>
      <c r="H119">
        <f>'Index Pivots'!S119</f>
        <v>25506.833333333332</v>
      </c>
      <c r="I119">
        <f>'Index Pivots'!T119</f>
        <v>25638.916666666664</v>
      </c>
      <c r="J119">
        <f>'Index Pivots'!U119</f>
        <v>25730.833333333332</v>
      </c>
      <c r="K119">
        <f>'Index Pivots'!V119</f>
        <v>25862.916666666664</v>
      </c>
      <c r="L119">
        <f>'Index Pivots'!W119</f>
        <v>25954.833333333332</v>
      </c>
      <c r="M119" s="2">
        <f>'Index Pivots'!X119</f>
        <v>26086.916666666664</v>
      </c>
      <c r="N119" s="12">
        <f t="shared" ref="N119" si="110">ABS(C119-H118)</f>
        <v>372.58333333333212</v>
      </c>
      <c r="O119" s="12">
        <f t="shared" ref="O119" si="111">ABS(C119-I118)</f>
        <v>258.56666666666206</v>
      </c>
      <c r="P119" s="12">
        <f t="shared" ref="P119" si="112">ABS(C119-J118)</f>
        <v>70.183333333330665</v>
      </c>
      <c r="Q119" s="12">
        <f t="shared" ref="Q119" si="113">ABS(C119-K118)</f>
        <v>43.833333333339397</v>
      </c>
      <c r="R119" s="12">
        <f t="shared" ref="R119" si="114">ABS(C119-L118)</f>
        <v>232.21666666667079</v>
      </c>
      <c r="S119" s="12">
        <f t="shared" ref="S119" si="115">MIN(N119:R119)</f>
        <v>43.833333333339397</v>
      </c>
      <c r="U119" t="str">
        <f t="shared" si="7"/>
        <v/>
      </c>
    </row>
    <row r="120" spans="1:21" x14ac:dyDescent="0.3">
      <c r="A120" s="40">
        <v>43416</v>
      </c>
      <c r="B120" s="10" t="s">
        <v>27</v>
      </c>
      <c r="C120">
        <f>'Index Pivots'!N120</f>
        <v>25816.15</v>
      </c>
      <c r="D120">
        <f>'Index Pivots'!O120</f>
        <v>25907.200000000001</v>
      </c>
      <c r="E120">
        <f>'Index Pivots'!P120</f>
        <v>25495.1</v>
      </c>
      <c r="F120">
        <f>'Index Pivots'!Q120</f>
        <v>25539.75</v>
      </c>
      <c r="G120">
        <f>'Index Pivots'!R120</f>
        <v>24975.4</v>
      </c>
      <c r="H120">
        <f>'Index Pivots'!S120</f>
        <v>25235.25</v>
      </c>
      <c r="I120">
        <f>'Index Pivots'!T120</f>
        <v>25387.500000000004</v>
      </c>
      <c r="J120">
        <f>'Index Pivots'!U120</f>
        <v>25647.350000000002</v>
      </c>
      <c r="K120">
        <f>'Index Pivots'!V120</f>
        <v>25799.600000000006</v>
      </c>
      <c r="L120">
        <f>'Index Pivots'!W120</f>
        <v>26059.450000000004</v>
      </c>
      <c r="M120" s="2">
        <f>'Index Pivots'!X120</f>
        <v>26211.700000000008</v>
      </c>
      <c r="N120" s="12">
        <f t="shared" ref="N120" si="116">ABS(C120-H119)</f>
        <v>309.31666666666933</v>
      </c>
      <c r="O120" s="12">
        <f t="shared" ref="O120" si="117">ABS(C120-I119)</f>
        <v>177.23333333333721</v>
      </c>
      <c r="P120" s="12">
        <f t="shared" ref="P120" si="118">ABS(C120-J119)</f>
        <v>85.316666666669335</v>
      </c>
      <c r="Q120" s="12">
        <f t="shared" ref="Q120" si="119">ABS(C120-K119)</f>
        <v>46.766666666662786</v>
      </c>
      <c r="R120" s="12">
        <f t="shared" ref="R120" si="120">ABS(C120-L119)</f>
        <v>138.68333333333067</v>
      </c>
      <c r="S120" s="12">
        <f t="shared" ref="S120" si="121">MIN(N120:R120)</f>
        <v>46.766666666662786</v>
      </c>
      <c r="T120" t="s">
        <v>297</v>
      </c>
      <c r="U120" t="str">
        <f t="shared" si="7"/>
        <v/>
      </c>
    </row>
    <row r="121" spans="1:21" x14ac:dyDescent="0.3">
      <c r="A121" s="40">
        <v>43417</v>
      </c>
      <c r="B121" s="10" t="s">
        <v>28</v>
      </c>
      <c r="C121">
        <f>'Index Pivots'!N121</f>
        <v>25422</v>
      </c>
      <c r="D121">
        <f>'Index Pivots'!O121</f>
        <v>25796.5</v>
      </c>
      <c r="E121">
        <f>'Index Pivots'!P121</f>
        <v>25384.55</v>
      </c>
      <c r="F121">
        <f>'Index Pivots'!Q121</f>
        <v>25768.6</v>
      </c>
      <c r="G121">
        <f>'Index Pivots'!R121</f>
        <v>25091.316666666662</v>
      </c>
      <c r="H121">
        <f>'Index Pivots'!S121</f>
        <v>25237.933333333331</v>
      </c>
      <c r="I121">
        <f>'Index Pivots'!T121</f>
        <v>25503.266666666663</v>
      </c>
      <c r="J121">
        <f>'Index Pivots'!U121</f>
        <v>25649.883333333331</v>
      </c>
      <c r="K121">
        <f>'Index Pivots'!V121</f>
        <v>25915.216666666664</v>
      </c>
      <c r="L121">
        <f>'Index Pivots'!W121</f>
        <v>26061.833333333332</v>
      </c>
      <c r="M121" s="2">
        <f>'Index Pivots'!X121</f>
        <v>26327.166666666664</v>
      </c>
      <c r="N121" s="12">
        <f t="shared" ref="N121:N122" si="122">ABS(C121-H120)</f>
        <v>186.75</v>
      </c>
      <c r="O121" s="12">
        <f t="shared" ref="O121:O122" si="123">ABS(C121-I120)</f>
        <v>34.499999999996362</v>
      </c>
      <c r="P121" s="12">
        <f t="shared" ref="P121:P122" si="124">ABS(C121-J120)</f>
        <v>225.35000000000218</v>
      </c>
      <c r="Q121" s="12">
        <f t="shared" ref="Q121:Q122" si="125">ABS(C121-K120)</f>
        <v>377.60000000000582</v>
      </c>
      <c r="R121" s="12">
        <f t="shared" ref="R121:R122" si="126">ABS(C121-L120)</f>
        <v>637.45000000000437</v>
      </c>
      <c r="S121" s="12">
        <f t="shared" ref="S121:S122" si="127">MIN(N121:R121)</f>
        <v>34.499999999996362</v>
      </c>
      <c r="T121" t="s">
        <v>310</v>
      </c>
      <c r="U121" t="str">
        <f t="shared" si="7"/>
        <v>Today-Tom Close</v>
      </c>
    </row>
    <row r="122" spans="1:21" x14ac:dyDescent="0.3">
      <c r="A122" s="40">
        <v>43418</v>
      </c>
      <c r="B122" s="10" t="s">
        <v>29</v>
      </c>
      <c r="C122">
        <f>'Index Pivots'!N122</f>
        <v>25952.400000000001</v>
      </c>
      <c r="D122">
        <f>'Index Pivots'!O122</f>
        <v>26045.05</v>
      </c>
      <c r="E122">
        <f>'Index Pivots'!P122</f>
        <v>25806.7</v>
      </c>
      <c r="F122">
        <f>'Index Pivots'!Q122</f>
        <v>25930.15</v>
      </c>
      <c r="G122">
        <f>'Index Pivots'!R122</f>
        <v>25571.200000000001</v>
      </c>
      <c r="H122">
        <f>'Index Pivots'!S122</f>
        <v>25688.95</v>
      </c>
      <c r="I122">
        <f>'Index Pivots'!T122</f>
        <v>25809.55</v>
      </c>
      <c r="J122">
        <f>'Index Pivots'!U122</f>
        <v>25927.3</v>
      </c>
      <c r="K122">
        <f>'Index Pivots'!V122</f>
        <v>26047.899999999998</v>
      </c>
      <c r="L122">
        <f>'Index Pivots'!W122</f>
        <v>26165.649999999998</v>
      </c>
      <c r="M122" s="2">
        <f>'Index Pivots'!X122</f>
        <v>26286.249999999996</v>
      </c>
      <c r="N122" s="12">
        <f t="shared" si="122"/>
        <v>714.46666666667079</v>
      </c>
      <c r="O122" s="12">
        <f t="shared" si="123"/>
        <v>449.13333333333867</v>
      </c>
      <c r="P122" s="12">
        <f t="shared" si="124"/>
        <v>302.51666666667006</v>
      </c>
      <c r="Q122" s="12">
        <f t="shared" si="125"/>
        <v>37.183333333337941</v>
      </c>
      <c r="R122" s="12">
        <f t="shared" si="126"/>
        <v>109.43333333333067</v>
      </c>
      <c r="S122" s="12">
        <f t="shared" si="127"/>
        <v>37.183333333337941</v>
      </c>
      <c r="T122" t="s">
        <v>297</v>
      </c>
      <c r="U122" t="str">
        <f t="shared" si="7"/>
        <v/>
      </c>
    </row>
    <row r="123" spans="1:21" x14ac:dyDescent="0.3">
      <c r="A123" s="40">
        <v>43419</v>
      </c>
      <c r="B123" s="10" t="s">
        <v>30</v>
      </c>
      <c r="C123">
        <f>'Index Pivots'!N123</f>
        <v>25946.2</v>
      </c>
      <c r="D123">
        <f>'Index Pivots'!O123</f>
        <v>26197.599999999999</v>
      </c>
      <c r="E123">
        <f>'Index Pivots'!P123</f>
        <v>25728</v>
      </c>
      <c r="F123">
        <f>'Index Pivots'!Q123</f>
        <v>26154.75</v>
      </c>
      <c r="G123">
        <f>'Index Pivots'!R123</f>
        <v>25386.366666666676</v>
      </c>
      <c r="H123">
        <f>'Index Pivots'!S123</f>
        <v>25557.183333333338</v>
      </c>
      <c r="I123">
        <f>'Index Pivots'!T123</f>
        <v>25855.966666666674</v>
      </c>
      <c r="J123">
        <f>'Index Pivots'!U123</f>
        <v>26026.783333333336</v>
      </c>
      <c r="K123">
        <f>'Index Pivots'!V123</f>
        <v>26325.566666666673</v>
      </c>
      <c r="L123">
        <f>'Index Pivots'!W123</f>
        <v>26496.383333333335</v>
      </c>
      <c r="M123" s="2">
        <f>'Index Pivots'!X123</f>
        <v>26795.166666666672</v>
      </c>
      <c r="N123" s="12">
        <f t="shared" ref="N123:N124" si="128">ABS(C123-H122)</f>
        <v>257.25</v>
      </c>
      <c r="O123" s="12">
        <f t="shared" ref="O123:O124" si="129">ABS(C123-I122)</f>
        <v>136.65000000000146</v>
      </c>
      <c r="P123" s="12">
        <f t="shared" ref="P123:P124" si="130">ABS(C123-J122)</f>
        <v>18.900000000001455</v>
      </c>
      <c r="Q123" s="12">
        <f t="shared" ref="Q123:Q124" si="131">ABS(C123-K122)</f>
        <v>101.69999999999709</v>
      </c>
      <c r="R123" s="12">
        <f t="shared" ref="R123:R124" si="132">ABS(C123-L122)</f>
        <v>219.44999999999709</v>
      </c>
      <c r="S123" s="12">
        <f t="shared" ref="S123:S124" si="133">MIN(N123:R123)</f>
        <v>18.900000000001455</v>
      </c>
      <c r="U123" t="str">
        <f t="shared" si="7"/>
        <v/>
      </c>
    </row>
    <row r="124" spans="1:21" x14ac:dyDescent="0.3">
      <c r="A124" s="40">
        <v>43420</v>
      </c>
      <c r="B124" s="10" t="s">
        <v>26</v>
      </c>
      <c r="C124">
        <f>'Index Pivots'!N124</f>
        <v>26205.35</v>
      </c>
      <c r="D124">
        <f>'Index Pivots'!O124</f>
        <v>26332.75</v>
      </c>
      <c r="E124">
        <f>'Index Pivots'!P124</f>
        <v>26122.55</v>
      </c>
      <c r="F124">
        <f>'Index Pivots'!Q124</f>
        <v>26245.55</v>
      </c>
      <c r="G124">
        <f>'Index Pivots'!R124</f>
        <v>25924.283333333336</v>
      </c>
      <c r="H124">
        <f>'Index Pivots'!S124</f>
        <v>26023.416666666668</v>
      </c>
      <c r="I124">
        <f>'Index Pivots'!T124</f>
        <v>26134.483333333337</v>
      </c>
      <c r="J124">
        <f>'Index Pivots'!U124</f>
        <v>26233.616666666669</v>
      </c>
      <c r="K124">
        <f>'Index Pivots'!V124</f>
        <v>26344.683333333338</v>
      </c>
      <c r="L124">
        <f>'Index Pivots'!W124</f>
        <v>26443.816666666669</v>
      </c>
      <c r="M124" s="2">
        <f>'Index Pivots'!X124</f>
        <v>26554.883333333339</v>
      </c>
      <c r="N124" s="12">
        <f t="shared" si="128"/>
        <v>648.1666666666606</v>
      </c>
      <c r="O124" s="12">
        <f t="shared" si="129"/>
        <v>349.38333333332412</v>
      </c>
      <c r="P124" s="12">
        <f t="shared" si="130"/>
        <v>178.56666666666206</v>
      </c>
      <c r="Q124" s="12">
        <f t="shared" si="131"/>
        <v>120.21666666667443</v>
      </c>
      <c r="R124" s="12">
        <f t="shared" si="132"/>
        <v>291.03333333333649</v>
      </c>
      <c r="S124" s="12">
        <f t="shared" si="133"/>
        <v>120.21666666667443</v>
      </c>
      <c r="U124" t="str">
        <f t="shared" si="7"/>
        <v/>
      </c>
    </row>
    <row r="125" spans="1:21" x14ac:dyDescent="0.3">
      <c r="A125" s="40">
        <v>43423</v>
      </c>
      <c r="B125" s="10" t="s">
        <v>27</v>
      </c>
      <c r="C125">
        <f>'Index Pivots'!N125</f>
        <v>26364.6</v>
      </c>
      <c r="D125">
        <f>'Index Pivots'!O125</f>
        <v>26379.1</v>
      </c>
      <c r="E125">
        <f>'Index Pivots'!P125</f>
        <v>26204.35</v>
      </c>
      <c r="F125">
        <f>'Index Pivots'!Q125</f>
        <v>26300.7</v>
      </c>
      <c r="G125">
        <f>'Index Pivots'!R125</f>
        <v>26035.583333333328</v>
      </c>
      <c r="H125">
        <f>'Index Pivots'!S125</f>
        <v>26119.966666666664</v>
      </c>
      <c r="I125">
        <f>'Index Pivots'!T125</f>
        <v>26210.333333333328</v>
      </c>
      <c r="J125">
        <f>'Index Pivots'!U125</f>
        <v>26294.716666666664</v>
      </c>
      <c r="K125">
        <f>'Index Pivots'!V125</f>
        <v>26385.083333333328</v>
      </c>
      <c r="L125">
        <f>'Index Pivots'!W125</f>
        <v>26469.466666666664</v>
      </c>
      <c r="M125" s="2">
        <f>'Index Pivots'!X125</f>
        <v>26559.833333333328</v>
      </c>
      <c r="N125" s="12">
        <f t="shared" ref="N125:N129" si="134">ABS(C125-H124)</f>
        <v>341.18333333333067</v>
      </c>
      <c r="O125" s="12">
        <f t="shared" ref="O125:O129" si="135">ABS(C125-I124)</f>
        <v>230.11666666666133</v>
      </c>
      <c r="P125" s="12">
        <f t="shared" ref="P125:P129" si="136">ABS(C125-J124)</f>
        <v>130.98333333332994</v>
      </c>
      <c r="Q125" s="12">
        <f t="shared" ref="Q125:Q129" si="137">ABS(C125-K124)</f>
        <v>19.916666666660603</v>
      </c>
      <c r="R125" s="12">
        <f t="shared" ref="R125:R129" si="138">ABS(C125-L124)</f>
        <v>79.21666666667079</v>
      </c>
      <c r="S125" s="12">
        <f t="shared" ref="S125:S129" si="139">MIN(N125:R125)</f>
        <v>19.916666666660603</v>
      </c>
      <c r="U125" t="str">
        <f t="shared" si="7"/>
        <v/>
      </c>
    </row>
    <row r="126" spans="1:21" x14ac:dyDescent="0.3">
      <c r="A126" s="40">
        <v>43424</v>
      </c>
      <c r="B126" s="10" t="s">
        <v>28</v>
      </c>
      <c r="C126">
        <f>'Index Pivots'!N126</f>
        <v>26211.5</v>
      </c>
      <c r="D126">
        <f>'Index Pivots'!O126</f>
        <v>26259.4</v>
      </c>
      <c r="E126">
        <f>'Index Pivots'!P126</f>
        <v>26041.8</v>
      </c>
      <c r="F126">
        <f>'Index Pivots'!Q126</f>
        <v>26113.35</v>
      </c>
      <c r="G126">
        <f>'Index Pivots'!R126</f>
        <v>25799.366666666658</v>
      </c>
      <c r="H126">
        <f>'Index Pivots'!S126</f>
        <v>25920.583333333328</v>
      </c>
      <c r="I126">
        <f>'Index Pivots'!T126</f>
        <v>26016.96666666666</v>
      </c>
      <c r="J126">
        <f>'Index Pivots'!U126</f>
        <v>26138.183333333331</v>
      </c>
      <c r="K126">
        <f>'Index Pivots'!V126</f>
        <v>26234.566666666662</v>
      </c>
      <c r="L126">
        <f>'Index Pivots'!W126</f>
        <v>26355.783333333333</v>
      </c>
      <c r="M126" s="2">
        <f>'Index Pivots'!X126</f>
        <v>26452.166666666664</v>
      </c>
      <c r="N126" s="12">
        <f t="shared" si="134"/>
        <v>91.533333333336486</v>
      </c>
      <c r="O126" s="12">
        <f t="shared" si="135"/>
        <v>1.1666666666715173</v>
      </c>
      <c r="P126" s="12">
        <f t="shared" si="136"/>
        <v>83.216666666663514</v>
      </c>
      <c r="Q126" s="12">
        <f t="shared" si="137"/>
        <v>173.58333333332848</v>
      </c>
      <c r="R126" s="12">
        <f t="shared" si="138"/>
        <v>257.96666666666351</v>
      </c>
      <c r="S126" s="12">
        <f t="shared" si="139"/>
        <v>1.1666666666715173</v>
      </c>
      <c r="T126" t="s">
        <v>297</v>
      </c>
      <c r="U126" t="str">
        <f t="shared" si="7"/>
        <v/>
      </c>
    </row>
    <row r="127" spans="1:21" x14ac:dyDescent="0.3">
      <c r="A127" s="40">
        <v>43425</v>
      </c>
      <c r="B127" s="10" t="s">
        <v>29</v>
      </c>
      <c r="C127">
        <f>'Index Pivots'!N127</f>
        <v>26105.45</v>
      </c>
      <c r="D127">
        <f>'Index Pivots'!O127</f>
        <v>26342.05</v>
      </c>
      <c r="E127">
        <f>'Index Pivots'!P127</f>
        <v>26060.55</v>
      </c>
      <c r="F127">
        <f>'Index Pivots'!Q127</f>
        <v>26262.05</v>
      </c>
      <c r="G127">
        <f>'Index Pivots'!R127</f>
        <v>25819.55</v>
      </c>
      <c r="H127">
        <f>'Index Pivots'!S127</f>
        <v>25940.05</v>
      </c>
      <c r="I127">
        <f>'Index Pivots'!T127</f>
        <v>26101.05</v>
      </c>
      <c r="J127">
        <f>'Index Pivots'!U127</f>
        <v>26221.55</v>
      </c>
      <c r="K127">
        <f>'Index Pivots'!V127</f>
        <v>26382.55</v>
      </c>
      <c r="L127">
        <f>'Index Pivots'!W127</f>
        <v>26503.05</v>
      </c>
      <c r="M127" s="2">
        <f>'Index Pivots'!X127</f>
        <v>26664.05</v>
      </c>
      <c r="N127" s="12">
        <f t="shared" si="134"/>
        <v>184.86666666667224</v>
      </c>
      <c r="O127" s="12">
        <f t="shared" si="135"/>
        <v>88.483333333340852</v>
      </c>
      <c r="P127" s="12">
        <f t="shared" si="136"/>
        <v>32.733333333329938</v>
      </c>
      <c r="Q127" s="12">
        <f t="shared" si="137"/>
        <v>129.11666666666133</v>
      </c>
      <c r="R127" s="12">
        <f t="shared" si="138"/>
        <v>250.33333333333212</v>
      </c>
      <c r="S127" s="12">
        <f t="shared" si="139"/>
        <v>32.733333333329938</v>
      </c>
      <c r="U127" t="str">
        <f t="shared" si="7"/>
        <v/>
      </c>
    </row>
    <row r="128" spans="1:21" x14ac:dyDescent="0.3">
      <c r="A128" s="40">
        <v>43426</v>
      </c>
      <c r="B128" s="10" t="s">
        <v>30</v>
      </c>
      <c r="C128">
        <f>'Index Pivots'!N128</f>
        <v>26233.65</v>
      </c>
      <c r="D128">
        <f>'Index Pivots'!O128</f>
        <v>26323.95</v>
      </c>
      <c r="E128">
        <f>'Index Pivots'!P128</f>
        <v>25947.85</v>
      </c>
      <c r="F128">
        <f>'Index Pivots'!Q128</f>
        <v>25999.45</v>
      </c>
      <c r="G128">
        <f>'Index Pivots'!R128</f>
        <v>25480.783333333333</v>
      </c>
      <c r="H128">
        <f>'Index Pivots'!S128</f>
        <v>25714.316666666666</v>
      </c>
      <c r="I128">
        <f>'Index Pivots'!T128</f>
        <v>25856.883333333335</v>
      </c>
      <c r="J128">
        <f>'Index Pivots'!U128</f>
        <v>26090.416666666668</v>
      </c>
      <c r="K128">
        <f>'Index Pivots'!V128</f>
        <v>26232.983333333337</v>
      </c>
      <c r="L128">
        <f>'Index Pivots'!W128</f>
        <v>26466.51666666667</v>
      </c>
      <c r="M128" s="2">
        <f>'Index Pivots'!X128</f>
        <v>26609.083333333339</v>
      </c>
      <c r="N128" s="12">
        <f t="shared" si="134"/>
        <v>293.60000000000218</v>
      </c>
      <c r="O128" s="12">
        <f t="shared" si="135"/>
        <v>132.60000000000218</v>
      </c>
      <c r="P128" s="12">
        <f t="shared" si="136"/>
        <v>12.100000000002183</v>
      </c>
      <c r="Q128" s="12">
        <f t="shared" si="137"/>
        <v>148.89999999999782</v>
      </c>
      <c r="R128" s="12">
        <f t="shared" si="138"/>
        <v>269.39999999999782</v>
      </c>
      <c r="S128" s="12">
        <f t="shared" si="139"/>
        <v>12.100000000002183</v>
      </c>
      <c r="U128" t="str">
        <f t="shared" si="7"/>
        <v/>
      </c>
    </row>
    <row r="129" spans="1:21" x14ac:dyDescent="0.3">
      <c r="A129" s="40">
        <v>43430</v>
      </c>
      <c r="B129" s="10" t="s">
        <v>27</v>
      </c>
      <c r="C129">
        <f>'Index Pivots'!N129</f>
        <v>26096</v>
      </c>
      <c r="D129">
        <f>'Index Pivots'!O129</f>
        <v>26396.6</v>
      </c>
      <c r="E129">
        <f>'Index Pivots'!P129</f>
        <v>26025.05</v>
      </c>
      <c r="F129">
        <f>'Index Pivots'!Q129</f>
        <v>26365.599999999999</v>
      </c>
      <c r="G129">
        <f>'Index Pivots'!R129</f>
        <v>25756.683333333338</v>
      </c>
      <c r="H129">
        <f>'Index Pivots'!S129</f>
        <v>25890.866666666669</v>
      </c>
      <c r="I129">
        <f>'Index Pivots'!T129</f>
        <v>26128.233333333337</v>
      </c>
      <c r="J129">
        <f>'Index Pivots'!U129</f>
        <v>26262.416666666668</v>
      </c>
      <c r="K129">
        <f>'Index Pivots'!V129</f>
        <v>26499.783333333336</v>
      </c>
      <c r="L129">
        <f>'Index Pivots'!W129</f>
        <v>26633.966666666667</v>
      </c>
      <c r="M129" s="2">
        <f>'Index Pivots'!X129</f>
        <v>26871.333333333336</v>
      </c>
      <c r="N129" s="12">
        <f t="shared" si="134"/>
        <v>381.6833333333343</v>
      </c>
      <c r="O129" s="12">
        <f t="shared" si="135"/>
        <v>239.11666666666497</v>
      </c>
      <c r="P129" s="12">
        <f t="shared" si="136"/>
        <v>5.5833333333321207</v>
      </c>
      <c r="Q129" s="12">
        <f t="shared" si="137"/>
        <v>136.98333333333721</v>
      </c>
      <c r="R129" s="12">
        <f t="shared" si="138"/>
        <v>370.51666666667006</v>
      </c>
      <c r="S129" s="12">
        <f t="shared" si="139"/>
        <v>5.5833333333321207</v>
      </c>
      <c r="U129" t="str">
        <f t="shared" si="7"/>
        <v/>
      </c>
    </row>
    <row r="130" spans="1:21" x14ac:dyDescent="0.3">
      <c r="A130" s="40">
        <v>43431</v>
      </c>
      <c r="B130" s="10" t="s">
        <v>28</v>
      </c>
      <c r="C130">
        <f>'Index Pivots'!N130</f>
        <v>26286.1</v>
      </c>
      <c r="D130">
        <f>'Index Pivots'!O130</f>
        <v>26491.25</v>
      </c>
      <c r="E130">
        <f>'Index Pivots'!P130</f>
        <v>26268.65</v>
      </c>
      <c r="F130">
        <f>'Index Pivots'!Q130</f>
        <v>26443.1</v>
      </c>
      <c r="G130">
        <f>'Index Pivots'!R130</f>
        <v>26088.15</v>
      </c>
      <c r="H130">
        <f>'Index Pivots'!S130</f>
        <v>26178.400000000001</v>
      </c>
      <c r="I130">
        <f>'Index Pivots'!T130</f>
        <v>26310.75</v>
      </c>
      <c r="J130">
        <f>'Index Pivots'!U130</f>
        <v>26401</v>
      </c>
      <c r="K130">
        <f>'Index Pivots'!V130</f>
        <v>26533.35</v>
      </c>
      <c r="L130">
        <f>'Index Pivots'!W130</f>
        <v>26623.599999999999</v>
      </c>
      <c r="M130" s="2">
        <f>'Index Pivots'!X130</f>
        <v>26755.949999999997</v>
      </c>
      <c r="N130" s="12">
        <f t="shared" ref="N130" si="140">ABS(C130-H129)</f>
        <v>395.23333333332994</v>
      </c>
      <c r="O130" s="12">
        <f t="shared" ref="O130" si="141">ABS(C130-I129)</f>
        <v>157.86666666666133</v>
      </c>
      <c r="P130" s="12">
        <f t="shared" ref="P130" si="142">ABS(C130-J129)</f>
        <v>23.683333333330665</v>
      </c>
      <c r="Q130" s="12">
        <f t="shared" ref="Q130" si="143">ABS(C130-K129)</f>
        <v>213.68333333333794</v>
      </c>
      <c r="R130" s="12">
        <f t="shared" ref="R130" si="144">ABS(C130-L129)</f>
        <v>347.86666666666861</v>
      </c>
      <c r="S130" s="12">
        <f t="shared" ref="S130" si="145">MIN(N130:R130)</f>
        <v>23.683333333330665</v>
      </c>
      <c r="U130" t="str">
        <f t="shared" ref="U130:U152" si="146">IF(ABS(J130-J129)&lt;J130*0.0021,"Today-Tom Close","")</f>
        <v/>
      </c>
    </row>
    <row r="131" spans="1:21" x14ac:dyDescent="0.3">
      <c r="A131" s="40">
        <v>43432</v>
      </c>
      <c r="B131" s="10" t="s">
        <v>29</v>
      </c>
      <c r="C131">
        <f>'Index Pivots'!N131</f>
        <v>26489.65</v>
      </c>
      <c r="D131">
        <f>'Index Pivots'!O131</f>
        <v>26584.95</v>
      </c>
      <c r="E131">
        <f>'Index Pivots'!P131</f>
        <v>26419.65</v>
      </c>
      <c r="F131">
        <f>'Index Pivots'!Q131</f>
        <v>26457.95</v>
      </c>
      <c r="G131">
        <f>'Index Pivots'!R131</f>
        <v>26224.783333333333</v>
      </c>
      <c r="H131">
        <f>'Index Pivots'!S131</f>
        <v>26322.216666666667</v>
      </c>
      <c r="I131">
        <f>'Index Pivots'!T131</f>
        <v>26390.083333333332</v>
      </c>
      <c r="J131">
        <f>'Index Pivots'!U131</f>
        <v>26487.516666666666</v>
      </c>
      <c r="K131">
        <f>'Index Pivots'!V131</f>
        <v>26555.383333333331</v>
      </c>
      <c r="L131">
        <f>'Index Pivots'!W131</f>
        <v>26652.816666666666</v>
      </c>
      <c r="M131" s="2">
        <f>'Index Pivots'!X131</f>
        <v>26720.683333333331</v>
      </c>
      <c r="N131" s="12">
        <f t="shared" ref="N131:N138" si="147">ABS(C131-H130)</f>
        <v>311.25</v>
      </c>
      <c r="O131" s="12">
        <f t="shared" ref="O131:O138" si="148">ABS(C131-I130)</f>
        <v>178.90000000000146</v>
      </c>
      <c r="P131" s="12">
        <f t="shared" ref="P131:P138" si="149">ABS(C131-J130)</f>
        <v>88.650000000001455</v>
      </c>
      <c r="Q131" s="12">
        <f t="shared" ref="Q131:Q138" si="150">ABS(C131-K130)</f>
        <v>43.69999999999709</v>
      </c>
      <c r="R131" s="12">
        <f t="shared" ref="R131:R138" si="151">ABS(C131-L130)</f>
        <v>133.94999999999709</v>
      </c>
      <c r="S131" s="12">
        <f t="shared" ref="S131:S138" si="152">MIN(N131:R131)</f>
        <v>43.69999999999709</v>
      </c>
      <c r="U131" t="str">
        <f t="shared" si="146"/>
        <v/>
      </c>
    </row>
    <row r="132" spans="1:21" x14ac:dyDescent="0.3">
      <c r="A132" s="40">
        <v>43433</v>
      </c>
      <c r="B132" s="10" t="s">
        <v>30</v>
      </c>
      <c r="C132">
        <f>'Index Pivots'!N132</f>
        <v>26641.599999999999</v>
      </c>
      <c r="D132">
        <f>'Index Pivots'!O132</f>
        <v>27003.75</v>
      </c>
      <c r="E132">
        <f>'Index Pivots'!P132</f>
        <v>26577.15</v>
      </c>
      <c r="F132">
        <f>'Index Pivots'!Q132</f>
        <v>26939.599999999999</v>
      </c>
      <c r="G132">
        <f>'Index Pivots'!R132</f>
        <v>26249.983333333337</v>
      </c>
      <c r="H132">
        <f>'Index Pivots'!S132</f>
        <v>26413.566666666669</v>
      </c>
      <c r="I132">
        <f>'Index Pivots'!T132</f>
        <v>26676.583333333336</v>
      </c>
      <c r="J132">
        <f>'Index Pivots'!U132</f>
        <v>26840.166666666668</v>
      </c>
      <c r="K132">
        <f>'Index Pivots'!V132</f>
        <v>27103.183333333334</v>
      </c>
      <c r="L132">
        <f>'Index Pivots'!W132</f>
        <v>27266.766666666666</v>
      </c>
      <c r="M132" s="2">
        <f>'Index Pivots'!X132</f>
        <v>27529.783333333333</v>
      </c>
      <c r="N132" s="12">
        <f t="shared" si="147"/>
        <v>319.38333333333139</v>
      </c>
      <c r="O132" s="12">
        <f t="shared" si="148"/>
        <v>251.51666666666642</v>
      </c>
      <c r="P132" s="12">
        <f t="shared" si="149"/>
        <v>154.08333333333212</v>
      </c>
      <c r="Q132" s="12">
        <f t="shared" si="150"/>
        <v>86.216666666667152</v>
      </c>
      <c r="R132" s="12">
        <f t="shared" si="151"/>
        <v>11.216666666667152</v>
      </c>
      <c r="S132" s="12">
        <f t="shared" si="152"/>
        <v>11.216666666667152</v>
      </c>
      <c r="U132" t="str">
        <f t="shared" si="146"/>
        <v/>
      </c>
    </row>
    <row r="133" spans="1:21" x14ac:dyDescent="0.3">
      <c r="A133" s="40">
        <v>43434</v>
      </c>
      <c r="B133" s="10" t="s">
        <v>26</v>
      </c>
      <c r="C133">
        <f>'Index Pivots'!N133</f>
        <v>27009.3</v>
      </c>
      <c r="D133">
        <f>'Index Pivots'!O133</f>
        <v>27012.7</v>
      </c>
      <c r="E133">
        <f>'Index Pivots'!P133</f>
        <v>26764.9</v>
      </c>
      <c r="F133">
        <f>'Index Pivots'!Q133</f>
        <v>26862.95</v>
      </c>
      <c r="G133">
        <f>'Index Pivots'!R133</f>
        <v>26499.866666666669</v>
      </c>
      <c r="H133">
        <f>'Index Pivots'!S133</f>
        <v>26632.383333333335</v>
      </c>
      <c r="I133">
        <f>'Index Pivots'!T133</f>
        <v>26747.666666666668</v>
      </c>
      <c r="J133">
        <f>'Index Pivots'!U133</f>
        <v>26880.183333333334</v>
      </c>
      <c r="K133">
        <f>'Index Pivots'!V133</f>
        <v>26995.466666666667</v>
      </c>
      <c r="L133">
        <f>'Index Pivots'!W133</f>
        <v>27127.983333333334</v>
      </c>
      <c r="M133" s="2">
        <f>'Index Pivots'!X133</f>
        <v>27243.266666666666</v>
      </c>
      <c r="N133" s="12">
        <f t="shared" si="147"/>
        <v>595.73333333332994</v>
      </c>
      <c r="O133" s="12">
        <f t="shared" si="148"/>
        <v>332.71666666666351</v>
      </c>
      <c r="P133" s="12">
        <f t="shared" si="149"/>
        <v>169.13333333333139</v>
      </c>
      <c r="Q133" s="12">
        <f t="shared" si="150"/>
        <v>93.883333333335031</v>
      </c>
      <c r="R133" s="12">
        <f t="shared" si="151"/>
        <v>257.46666666666715</v>
      </c>
      <c r="S133" s="12">
        <f t="shared" si="152"/>
        <v>93.883333333335031</v>
      </c>
      <c r="U133" t="str">
        <f t="shared" si="146"/>
        <v>Today-Tom Close</v>
      </c>
    </row>
    <row r="134" spans="1:21" x14ac:dyDescent="0.3">
      <c r="A134" s="40">
        <v>43437</v>
      </c>
      <c r="B134" s="42" t="s">
        <v>27</v>
      </c>
      <c r="C134">
        <f>'Index Pivots'!N134</f>
        <v>27032.9</v>
      </c>
      <c r="D134">
        <f>'Index Pivots'!O134</f>
        <v>27037.1</v>
      </c>
      <c r="E134">
        <f>'Index Pivots'!P134</f>
        <v>26791.65</v>
      </c>
      <c r="F134">
        <f>'Index Pivots'!Q134</f>
        <v>26857.55</v>
      </c>
      <c r="G134">
        <f>'Index Pivots'!R134</f>
        <v>26508.316666666673</v>
      </c>
      <c r="H134">
        <f>'Index Pivots'!S134</f>
        <v>26649.983333333337</v>
      </c>
      <c r="I134">
        <f>'Index Pivots'!T134</f>
        <v>26753.76666666667</v>
      </c>
      <c r="J134">
        <f>'Index Pivots'!U134</f>
        <v>26895.433333333334</v>
      </c>
      <c r="K134">
        <f>'Index Pivots'!V134</f>
        <v>26999.216666666667</v>
      </c>
      <c r="L134">
        <f>'Index Pivots'!W134</f>
        <v>27140.883333333331</v>
      </c>
      <c r="M134" s="2">
        <f>'Index Pivots'!X134</f>
        <v>27244.666666666664</v>
      </c>
      <c r="N134" s="12">
        <f t="shared" si="147"/>
        <v>400.51666666666642</v>
      </c>
      <c r="O134" s="12">
        <f t="shared" si="148"/>
        <v>285.23333333333358</v>
      </c>
      <c r="P134" s="12">
        <f t="shared" si="149"/>
        <v>152.71666666666715</v>
      </c>
      <c r="Q134" s="12">
        <f t="shared" si="150"/>
        <v>37.433333333334303</v>
      </c>
      <c r="R134" s="12">
        <f t="shared" si="151"/>
        <v>95.083333333332121</v>
      </c>
      <c r="S134" s="12">
        <f t="shared" si="152"/>
        <v>37.433333333334303</v>
      </c>
      <c r="U134" t="str">
        <f t="shared" si="146"/>
        <v>Today-Tom Close</v>
      </c>
    </row>
    <row r="135" spans="1:21" x14ac:dyDescent="0.3">
      <c r="A135" s="40">
        <v>43438</v>
      </c>
      <c r="B135" s="42" t="s">
        <v>28</v>
      </c>
      <c r="C135">
        <f>'Index Pivots'!N135</f>
        <v>26809.5</v>
      </c>
      <c r="D135">
        <f>'Index Pivots'!O135</f>
        <v>26843.8</v>
      </c>
      <c r="E135">
        <f>'Index Pivots'!P135</f>
        <v>26644.75</v>
      </c>
      <c r="F135">
        <f>'Index Pivots'!Q135</f>
        <v>26693.8</v>
      </c>
      <c r="G135">
        <f>'Index Pivots'!R135</f>
        <v>26412.050000000003</v>
      </c>
      <c r="H135">
        <f>'Index Pivots'!S135</f>
        <v>26528.400000000001</v>
      </c>
      <c r="I135">
        <f>'Index Pivots'!T135</f>
        <v>26611.100000000002</v>
      </c>
      <c r="J135">
        <f>'Index Pivots'!U135</f>
        <v>26727.45</v>
      </c>
      <c r="K135">
        <f>'Index Pivots'!V135</f>
        <v>26810.15</v>
      </c>
      <c r="L135">
        <f>'Index Pivots'!W135</f>
        <v>26926.5</v>
      </c>
      <c r="M135" s="2">
        <f>'Index Pivots'!X135</f>
        <v>27009.200000000001</v>
      </c>
      <c r="N135" s="12">
        <f t="shared" si="147"/>
        <v>159.51666666666279</v>
      </c>
      <c r="O135" s="12">
        <f t="shared" si="148"/>
        <v>55.733333333329938</v>
      </c>
      <c r="P135" s="12">
        <f t="shared" si="149"/>
        <v>85.933333333334303</v>
      </c>
      <c r="Q135" s="12">
        <f t="shared" si="150"/>
        <v>189.71666666666715</v>
      </c>
      <c r="R135" s="12">
        <f t="shared" si="151"/>
        <v>331.38333333333139</v>
      </c>
      <c r="S135" s="12">
        <f t="shared" si="152"/>
        <v>55.733333333329938</v>
      </c>
      <c r="U135" t="str">
        <f t="shared" si="146"/>
        <v/>
      </c>
    </row>
    <row r="136" spans="1:21" x14ac:dyDescent="0.3">
      <c r="A136" s="40">
        <v>43439</v>
      </c>
      <c r="B136" s="42" t="s">
        <v>29</v>
      </c>
      <c r="C136">
        <f>'Index Pivots'!N136</f>
        <v>26572.1</v>
      </c>
      <c r="D136">
        <f>'Index Pivots'!O136</f>
        <v>26627.35</v>
      </c>
      <c r="E136">
        <f>'Index Pivots'!P136</f>
        <v>26443.65</v>
      </c>
      <c r="F136">
        <f>'Index Pivots'!Q136</f>
        <v>26519.599999999999</v>
      </c>
      <c r="G136">
        <f>'Index Pivots'!R136</f>
        <v>26249.350000000006</v>
      </c>
      <c r="H136">
        <f>'Index Pivots'!S136</f>
        <v>26346.500000000004</v>
      </c>
      <c r="I136">
        <f>'Index Pivots'!T136</f>
        <v>26433.050000000003</v>
      </c>
      <c r="J136">
        <f>'Index Pivots'!U136</f>
        <v>26530.2</v>
      </c>
      <c r="K136">
        <f>'Index Pivots'!V136</f>
        <v>26616.75</v>
      </c>
      <c r="L136">
        <f>'Index Pivots'!W136</f>
        <v>26713.899999999998</v>
      </c>
      <c r="M136" s="2">
        <f>'Index Pivots'!X136</f>
        <v>26800.449999999997</v>
      </c>
      <c r="N136" s="12">
        <f t="shared" si="147"/>
        <v>43.69999999999709</v>
      </c>
      <c r="O136" s="12">
        <f t="shared" si="148"/>
        <v>39.000000000003638</v>
      </c>
      <c r="P136" s="12">
        <f t="shared" si="149"/>
        <v>155.35000000000218</v>
      </c>
      <c r="Q136" s="12">
        <f t="shared" si="150"/>
        <v>238.05000000000291</v>
      </c>
      <c r="R136" s="12">
        <f t="shared" si="151"/>
        <v>354.40000000000146</v>
      </c>
      <c r="S136" s="12">
        <f t="shared" si="152"/>
        <v>39.000000000003638</v>
      </c>
      <c r="U136" t="str">
        <f t="shared" si="146"/>
        <v/>
      </c>
    </row>
    <row r="137" spans="1:21" x14ac:dyDescent="0.3">
      <c r="A137" s="40">
        <v>43440</v>
      </c>
      <c r="B137" s="42" t="s">
        <v>30</v>
      </c>
      <c r="C137">
        <f>'Index Pivots'!N137</f>
        <v>26339.1</v>
      </c>
      <c r="D137">
        <f>'Index Pivots'!O137</f>
        <v>26359.9</v>
      </c>
      <c r="E137">
        <f>'Index Pivots'!P137</f>
        <v>26149.45</v>
      </c>
      <c r="F137">
        <f>'Index Pivots'!Q137</f>
        <v>26198.3</v>
      </c>
      <c r="G137">
        <f>'Index Pivots'!R137</f>
        <v>25901.416666666668</v>
      </c>
      <c r="H137">
        <f>'Index Pivots'!S137</f>
        <v>26025.433333333334</v>
      </c>
      <c r="I137">
        <f>'Index Pivots'!T137</f>
        <v>26111.866666666669</v>
      </c>
      <c r="J137">
        <f>'Index Pivots'!U137</f>
        <v>26235.883333333335</v>
      </c>
      <c r="K137">
        <f>'Index Pivots'!V137</f>
        <v>26322.316666666669</v>
      </c>
      <c r="L137">
        <f>'Index Pivots'!W137</f>
        <v>26446.333333333336</v>
      </c>
      <c r="M137" s="2">
        <f>'Index Pivots'!X137</f>
        <v>26532.76666666667</v>
      </c>
      <c r="N137" s="12">
        <f t="shared" si="147"/>
        <v>7.4000000000050932</v>
      </c>
      <c r="O137" s="12">
        <f t="shared" si="148"/>
        <v>93.950000000004366</v>
      </c>
      <c r="P137" s="12">
        <f t="shared" si="149"/>
        <v>191.10000000000218</v>
      </c>
      <c r="Q137" s="12">
        <f t="shared" si="150"/>
        <v>277.65000000000146</v>
      </c>
      <c r="R137" s="12">
        <f t="shared" si="151"/>
        <v>374.79999999999927</v>
      </c>
      <c r="S137" s="12">
        <f t="shared" si="152"/>
        <v>7.4000000000050932</v>
      </c>
      <c r="U137" t="str">
        <f t="shared" si="146"/>
        <v/>
      </c>
    </row>
    <row r="138" spans="1:21" x14ac:dyDescent="0.3">
      <c r="A138" s="40">
        <v>43441</v>
      </c>
      <c r="B138" s="42" t="s">
        <v>26</v>
      </c>
      <c r="C138">
        <f>'Index Pivots'!N138</f>
        <v>26307.4</v>
      </c>
      <c r="D138">
        <f>'Index Pivots'!O138</f>
        <v>26659.7</v>
      </c>
      <c r="E138">
        <f>'Index Pivots'!P138</f>
        <v>26252.1</v>
      </c>
      <c r="F138">
        <f>'Index Pivots'!Q138</f>
        <v>26594.3</v>
      </c>
      <c r="G138">
        <f>'Index Pivots'!R138</f>
        <v>25936.76666666667</v>
      </c>
      <c r="H138">
        <f>'Index Pivots'!S138</f>
        <v>26094.433333333334</v>
      </c>
      <c r="I138">
        <f>'Index Pivots'!T138</f>
        <v>26344.366666666672</v>
      </c>
      <c r="J138">
        <f>'Index Pivots'!U138</f>
        <v>26502.033333333336</v>
      </c>
      <c r="K138">
        <f>'Index Pivots'!V138</f>
        <v>26751.966666666674</v>
      </c>
      <c r="L138">
        <f>'Index Pivots'!W138</f>
        <v>26909.633333333339</v>
      </c>
      <c r="M138" s="2">
        <f>'Index Pivots'!X138</f>
        <v>27159.566666666677</v>
      </c>
      <c r="N138" s="12">
        <f t="shared" si="147"/>
        <v>281.96666666666715</v>
      </c>
      <c r="O138" s="12">
        <f t="shared" si="148"/>
        <v>195.53333333333285</v>
      </c>
      <c r="P138" s="12">
        <f t="shared" si="149"/>
        <v>71.516666666666424</v>
      </c>
      <c r="Q138" s="12">
        <f t="shared" si="150"/>
        <v>14.916666666667879</v>
      </c>
      <c r="R138" s="12">
        <f t="shared" si="151"/>
        <v>138.9333333333343</v>
      </c>
      <c r="S138" s="12">
        <f t="shared" si="152"/>
        <v>14.916666666667879</v>
      </c>
      <c r="U138" t="str">
        <f t="shared" si="146"/>
        <v/>
      </c>
    </row>
    <row r="139" spans="1:21" x14ac:dyDescent="0.3">
      <c r="A139" s="40">
        <v>43444</v>
      </c>
      <c r="B139" s="10" t="s">
        <v>27</v>
      </c>
      <c r="C139">
        <f>'Index Pivots'!N139</f>
        <v>26073.65</v>
      </c>
      <c r="D139">
        <f>'Index Pivots'!O139</f>
        <v>26336.2</v>
      </c>
      <c r="E139">
        <f>'Index Pivots'!P139</f>
        <v>26072</v>
      </c>
      <c r="F139">
        <f>'Index Pivots'!Q139</f>
        <v>26102.65</v>
      </c>
      <c r="G139">
        <f>'Index Pivots'!R139</f>
        <v>25740.166666666672</v>
      </c>
      <c r="H139">
        <f>'Index Pivots'!S139</f>
        <v>25906.083333333336</v>
      </c>
      <c r="I139">
        <f>'Index Pivots'!T139</f>
        <v>26004.366666666672</v>
      </c>
      <c r="J139">
        <f>'Index Pivots'!U139</f>
        <v>26170.283333333336</v>
      </c>
      <c r="K139">
        <f>'Index Pivots'!V139</f>
        <v>26268.566666666673</v>
      </c>
      <c r="L139">
        <f>'Index Pivots'!W139</f>
        <v>26434.483333333337</v>
      </c>
      <c r="M139" s="2">
        <f>'Index Pivots'!X139</f>
        <v>26532.766666666674</v>
      </c>
      <c r="N139" s="12">
        <f t="shared" ref="N139:N143" si="153">ABS(C139-H138)</f>
        <v>20.783333333332848</v>
      </c>
      <c r="O139" s="12">
        <f t="shared" ref="O139:O143" si="154">ABS(C139-I138)</f>
        <v>270.71666666667079</v>
      </c>
      <c r="P139" s="12">
        <f t="shared" ref="P139:P143" si="155">ABS(C139-J138)</f>
        <v>428.38333333333503</v>
      </c>
      <c r="Q139" s="12">
        <f t="shared" ref="Q139:Q143" si="156">ABS(C139-K138)</f>
        <v>678.31666666667297</v>
      </c>
      <c r="R139" s="12">
        <f t="shared" ref="R139:R143" si="157">ABS(C139-L138)</f>
        <v>835.98333333333721</v>
      </c>
      <c r="S139" s="12">
        <f t="shared" ref="S139:S143" si="158">MIN(N139:R139)</f>
        <v>20.783333333332848</v>
      </c>
      <c r="U139" t="str">
        <f t="shared" si="146"/>
        <v/>
      </c>
    </row>
    <row r="140" spans="1:21" x14ac:dyDescent="0.3">
      <c r="A140" s="40">
        <v>43445</v>
      </c>
      <c r="B140" s="10" t="s">
        <v>28</v>
      </c>
      <c r="C140">
        <f>'Index Pivots'!N140</f>
        <v>25602.25</v>
      </c>
      <c r="D140">
        <f>'Index Pivots'!O140</f>
        <v>26227.9</v>
      </c>
      <c r="E140">
        <f>'Index Pivots'!P140</f>
        <v>25598.95</v>
      </c>
      <c r="F140">
        <f>'Index Pivots'!Q140</f>
        <v>26163.4</v>
      </c>
      <c r="G140">
        <f>'Index Pivots'!R140</f>
        <v>25136.649999999998</v>
      </c>
      <c r="H140">
        <f>'Index Pivots'!S140</f>
        <v>25367.8</v>
      </c>
      <c r="I140">
        <f>'Index Pivots'!T140</f>
        <v>25765.599999999999</v>
      </c>
      <c r="J140">
        <f>'Index Pivots'!U140</f>
        <v>25996.75</v>
      </c>
      <c r="K140">
        <f>'Index Pivots'!V140</f>
        <v>26394.55</v>
      </c>
      <c r="L140">
        <f>'Index Pivots'!W140</f>
        <v>26625.7</v>
      </c>
      <c r="M140" s="2">
        <f>'Index Pivots'!X140</f>
        <v>27023.5</v>
      </c>
      <c r="N140" s="12">
        <f t="shared" si="153"/>
        <v>303.83333333333576</v>
      </c>
      <c r="O140" s="12">
        <f t="shared" si="154"/>
        <v>402.11666666667224</v>
      </c>
      <c r="P140" s="12">
        <f t="shared" si="155"/>
        <v>568.03333333333649</v>
      </c>
      <c r="Q140" s="12">
        <f t="shared" si="156"/>
        <v>666.31666666667297</v>
      </c>
      <c r="R140" s="12">
        <f t="shared" si="157"/>
        <v>832.23333333333721</v>
      </c>
      <c r="S140" s="12">
        <f t="shared" si="158"/>
        <v>303.83333333333576</v>
      </c>
      <c r="U140" t="str">
        <f t="shared" si="146"/>
        <v/>
      </c>
    </row>
    <row r="141" spans="1:21" x14ac:dyDescent="0.3">
      <c r="A141" s="40">
        <v>43446</v>
      </c>
      <c r="B141" s="10" t="s">
        <v>29</v>
      </c>
      <c r="C141">
        <f>'Index CPR'!N141</f>
        <v>26286.25</v>
      </c>
      <c r="D141">
        <f>'Index CPR'!O141</f>
        <v>26672.7</v>
      </c>
      <c r="E141">
        <f>'Index CPR'!P141</f>
        <v>26214.75</v>
      </c>
      <c r="F141">
        <f>'Index CPR'!Q141</f>
        <v>26643.85</v>
      </c>
      <c r="G141">
        <f>'Index Pivots'!R141</f>
        <v>25890.21666666666</v>
      </c>
      <c r="H141">
        <f>'Index Pivots'!S141</f>
        <v>26052.48333333333</v>
      </c>
      <c r="I141">
        <f>'Index Pivots'!T141</f>
        <v>26348.166666666661</v>
      </c>
      <c r="J141">
        <f>'Index Pivots'!U141</f>
        <v>26510.433333333331</v>
      </c>
      <c r="K141">
        <f>'Index Pivots'!V141</f>
        <v>26806.116666666661</v>
      </c>
      <c r="L141">
        <f>'Index Pivots'!W141</f>
        <v>26968.383333333331</v>
      </c>
      <c r="M141" s="2">
        <f>'Index Pivots'!X141</f>
        <v>27264.066666666662</v>
      </c>
      <c r="N141" s="12">
        <f t="shared" si="153"/>
        <v>918.45000000000073</v>
      </c>
      <c r="O141" s="12">
        <f t="shared" si="154"/>
        <v>520.65000000000146</v>
      </c>
      <c r="P141" s="12">
        <f t="shared" si="155"/>
        <v>289.5</v>
      </c>
      <c r="Q141" s="12">
        <f t="shared" si="156"/>
        <v>108.29999999999927</v>
      </c>
      <c r="R141" s="12">
        <f t="shared" si="157"/>
        <v>339.45000000000073</v>
      </c>
      <c r="S141" s="12">
        <f t="shared" si="158"/>
        <v>108.29999999999927</v>
      </c>
      <c r="U141" t="str">
        <f t="shared" si="146"/>
        <v/>
      </c>
    </row>
    <row r="142" spans="1:21" x14ac:dyDescent="0.3">
      <c r="A142" s="40">
        <v>43447</v>
      </c>
      <c r="B142" s="10" t="s">
        <v>30</v>
      </c>
      <c r="C142">
        <f>'Index Pivots'!N142</f>
        <v>26844.15</v>
      </c>
      <c r="D142">
        <f>'Index Pivots'!O142</f>
        <v>26951.45</v>
      </c>
      <c r="E142">
        <f>'Index Pivots'!P142</f>
        <v>26723.65</v>
      </c>
      <c r="F142">
        <f>'Index Pivots'!Q142</f>
        <v>26816.35</v>
      </c>
      <c r="G142">
        <f>'Index Pivots'!R142</f>
        <v>26481.716666666674</v>
      </c>
      <c r="H142">
        <f>'Index Pivots'!S142</f>
        <v>26602.683333333338</v>
      </c>
      <c r="I142">
        <f>'Index Pivots'!T142</f>
        <v>26709.516666666674</v>
      </c>
      <c r="J142">
        <f>'Index Pivots'!U142</f>
        <v>26830.483333333337</v>
      </c>
      <c r="K142">
        <f>'Index Pivots'!V142</f>
        <v>26937.316666666673</v>
      </c>
      <c r="L142">
        <f>'Index Pivots'!W142</f>
        <v>27058.283333333336</v>
      </c>
      <c r="M142" s="2">
        <f>'Index Pivots'!X142</f>
        <v>27165.116666666672</v>
      </c>
      <c r="N142" s="12">
        <f t="shared" si="153"/>
        <v>791.66666666667152</v>
      </c>
      <c r="O142" s="12">
        <f t="shared" si="154"/>
        <v>495.98333333334085</v>
      </c>
      <c r="P142" s="12">
        <f t="shared" si="155"/>
        <v>333.71666666667079</v>
      </c>
      <c r="Q142" s="12">
        <f t="shared" si="156"/>
        <v>38.033333333340124</v>
      </c>
      <c r="R142" s="12">
        <f t="shared" si="157"/>
        <v>124.23333333332994</v>
      </c>
      <c r="S142" s="12">
        <f t="shared" si="158"/>
        <v>38.033333333340124</v>
      </c>
      <c r="U142" t="str">
        <f t="shared" si="146"/>
        <v/>
      </c>
    </row>
    <row r="143" spans="1:21" x14ac:dyDescent="0.3">
      <c r="A143" s="40">
        <v>43448</v>
      </c>
      <c r="B143" s="10" t="s">
        <v>26</v>
      </c>
      <c r="C143">
        <f>'Index Pivots'!N143</f>
        <v>26810.85</v>
      </c>
      <c r="D143">
        <f>'Index Pivots'!O143</f>
        <v>26909</v>
      </c>
      <c r="E143">
        <f>'Index Pivots'!P143</f>
        <v>26732.7</v>
      </c>
      <c r="F143">
        <f>'Index Pivots'!Q143</f>
        <v>26826</v>
      </c>
      <c r="G143">
        <f>'Index Pivots'!R143</f>
        <v>26559.833333333332</v>
      </c>
      <c r="H143">
        <f>'Index Pivots'!S143</f>
        <v>26646.266666666666</v>
      </c>
      <c r="I143">
        <f>'Index Pivots'!T143</f>
        <v>26736.133333333331</v>
      </c>
      <c r="J143">
        <f>'Index Pivots'!U143</f>
        <v>26822.566666666666</v>
      </c>
      <c r="K143">
        <f>'Index Pivots'!V143</f>
        <v>26912.433333333331</v>
      </c>
      <c r="L143">
        <f>'Index Pivots'!W143</f>
        <v>26998.866666666665</v>
      </c>
      <c r="M143" s="2">
        <f>'Index Pivots'!X143</f>
        <v>27088.73333333333</v>
      </c>
      <c r="N143" s="12">
        <f t="shared" si="153"/>
        <v>208.1666666666606</v>
      </c>
      <c r="O143" s="12">
        <f t="shared" si="154"/>
        <v>101.33333333332484</v>
      </c>
      <c r="P143" s="12">
        <f t="shared" si="155"/>
        <v>19.633333333338669</v>
      </c>
      <c r="Q143" s="12">
        <f t="shared" si="156"/>
        <v>126.46666666667443</v>
      </c>
      <c r="R143" s="12">
        <f t="shared" si="157"/>
        <v>247.43333333333794</v>
      </c>
      <c r="S143" s="12">
        <f t="shared" si="158"/>
        <v>19.633333333338669</v>
      </c>
      <c r="U143" t="str">
        <f t="shared" si="146"/>
        <v>Today-Tom Close</v>
      </c>
    </row>
    <row r="144" spans="1:21" x14ac:dyDescent="0.3">
      <c r="A144" s="40">
        <v>43451</v>
      </c>
      <c r="B144" s="42" t="s">
        <v>27</v>
      </c>
      <c r="C144">
        <f>'Index Pivots'!N144</f>
        <v>26915.45</v>
      </c>
      <c r="D144">
        <f>'Index Pivots'!O144</f>
        <v>27051.4</v>
      </c>
      <c r="E144">
        <f>'Index Pivots'!P144</f>
        <v>26908.6</v>
      </c>
      <c r="F144">
        <f>'Index Pivots'!Q144</f>
        <v>27015.8</v>
      </c>
      <c r="G144">
        <f>'Index Pivots'!R144</f>
        <v>26789.666666666664</v>
      </c>
      <c r="H144">
        <f>'Index Pivots'!S144</f>
        <v>26849.133333333331</v>
      </c>
      <c r="I144">
        <f>'Index Pivots'!T144</f>
        <v>26932.466666666667</v>
      </c>
      <c r="J144">
        <f>'Index Pivots'!U144</f>
        <v>26991.933333333334</v>
      </c>
      <c r="K144">
        <f>'Index Pivots'!V144</f>
        <v>27075.26666666667</v>
      </c>
      <c r="L144">
        <f>'Index Pivots'!W144</f>
        <v>27134.733333333337</v>
      </c>
      <c r="M144" s="2">
        <f>'Index Pivots'!X144</f>
        <v>27218.066666666673</v>
      </c>
      <c r="N144" s="12">
        <f t="shared" ref="N144:N148" si="159">ABS(C144-H143)</f>
        <v>269.1833333333343</v>
      </c>
      <c r="O144" s="12">
        <f t="shared" ref="O144:O148" si="160">ABS(C144-I143)</f>
        <v>179.31666666666933</v>
      </c>
      <c r="P144" s="12">
        <f t="shared" ref="P144:P148" si="161">ABS(C144-J143)</f>
        <v>92.883333333335031</v>
      </c>
      <c r="Q144" s="12">
        <f t="shared" ref="Q144:Q148" si="162">ABS(C144-K143)</f>
        <v>3.0166666666700621</v>
      </c>
      <c r="R144" s="12">
        <f t="shared" ref="R144:R148" si="163">ABS(C144-L143)</f>
        <v>83.416666666664241</v>
      </c>
      <c r="S144" s="12">
        <f t="shared" ref="S144:S148" si="164">MIN(N144:R144)</f>
        <v>3.0166666666700621</v>
      </c>
      <c r="U144" t="str">
        <f t="shared" si="146"/>
        <v/>
      </c>
    </row>
    <row r="145" spans="1:21" x14ac:dyDescent="0.3">
      <c r="A145" s="40">
        <v>43452</v>
      </c>
      <c r="B145" s="42" t="s">
        <v>28</v>
      </c>
      <c r="C145">
        <f>'Index Pivots'!N145</f>
        <v>26917.3</v>
      </c>
      <c r="D145">
        <f>'Index Pivots'!O145</f>
        <v>27210.05</v>
      </c>
      <c r="E145">
        <f>'Index Pivots'!P145</f>
        <v>26840.799999999999</v>
      </c>
      <c r="F145">
        <f>'Index Pivots'!Q145</f>
        <v>27174.7</v>
      </c>
      <c r="G145">
        <f>'Index Pivots'!R145</f>
        <v>26571.066666666669</v>
      </c>
      <c r="H145">
        <f>'Index Pivots'!S145</f>
        <v>26705.933333333334</v>
      </c>
      <c r="I145">
        <f>'Index Pivots'!T145</f>
        <v>26940.316666666669</v>
      </c>
      <c r="J145">
        <f>'Index Pivots'!U145</f>
        <v>27075.183333333334</v>
      </c>
      <c r="K145">
        <f>'Index Pivots'!V145</f>
        <v>27309.566666666669</v>
      </c>
      <c r="L145">
        <f>'Index Pivots'!W145</f>
        <v>27444.433333333334</v>
      </c>
      <c r="M145" s="2">
        <f>'Index Pivots'!X145</f>
        <v>27678.816666666669</v>
      </c>
      <c r="N145" s="12">
        <f t="shared" si="159"/>
        <v>68.166666666667879</v>
      </c>
      <c r="O145" s="12">
        <f t="shared" si="160"/>
        <v>15.166666666667879</v>
      </c>
      <c r="P145" s="12">
        <f t="shared" si="161"/>
        <v>74.633333333335031</v>
      </c>
      <c r="Q145" s="12">
        <f t="shared" si="162"/>
        <v>157.96666666667079</v>
      </c>
      <c r="R145" s="12">
        <f t="shared" si="163"/>
        <v>217.43333333333794</v>
      </c>
      <c r="S145" s="12">
        <f t="shared" si="164"/>
        <v>15.166666666667879</v>
      </c>
      <c r="U145" t="str">
        <f t="shared" si="146"/>
        <v/>
      </c>
    </row>
    <row r="146" spans="1:21" x14ac:dyDescent="0.3">
      <c r="A146" s="40">
        <v>43453</v>
      </c>
      <c r="B146" s="42" t="s">
        <v>29</v>
      </c>
      <c r="C146">
        <f>'Index Pivots'!N146</f>
        <v>27229.05</v>
      </c>
      <c r="D146">
        <f>'Index Pivots'!O146</f>
        <v>27364.35</v>
      </c>
      <c r="E146">
        <f>'Index Pivots'!P146</f>
        <v>27214.3</v>
      </c>
      <c r="F146">
        <f>'Index Pivots'!Q146</f>
        <v>27298.400000000001</v>
      </c>
      <c r="G146">
        <f>'Index Pivots'!R146</f>
        <v>27070.299999999992</v>
      </c>
      <c r="H146">
        <f>'Index Pivots'!S146</f>
        <v>27142.299999999996</v>
      </c>
      <c r="I146">
        <f>'Index Pivots'!T146</f>
        <v>27220.349999999991</v>
      </c>
      <c r="J146">
        <f>'Index Pivots'!U146</f>
        <v>27292.349999999995</v>
      </c>
      <c r="K146">
        <f>'Index Pivots'!V146</f>
        <v>27370.399999999991</v>
      </c>
      <c r="L146">
        <f>'Index Pivots'!W146</f>
        <v>27442.399999999994</v>
      </c>
      <c r="M146" s="2">
        <f>'Index Pivots'!X146</f>
        <v>27520.44999999999</v>
      </c>
      <c r="N146" s="12">
        <f t="shared" si="159"/>
        <v>523.11666666666497</v>
      </c>
      <c r="O146" s="12">
        <f t="shared" si="160"/>
        <v>288.73333333332994</v>
      </c>
      <c r="P146" s="12">
        <f t="shared" si="161"/>
        <v>153.86666666666497</v>
      </c>
      <c r="Q146" s="12">
        <f t="shared" si="162"/>
        <v>80.516666666670062</v>
      </c>
      <c r="R146" s="12">
        <f t="shared" si="163"/>
        <v>215.38333333333503</v>
      </c>
      <c r="S146" s="12">
        <f t="shared" si="164"/>
        <v>80.516666666670062</v>
      </c>
      <c r="U146" t="str">
        <f t="shared" si="146"/>
        <v/>
      </c>
    </row>
    <row r="147" spans="1:21" x14ac:dyDescent="0.3">
      <c r="A147" s="40">
        <v>43454</v>
      </c>
      <c r="B147" s="42" t="s">
        <v>30</v>
      </c>
      <c r="C147">
        <f>'Index Pivots'!N147</f>
        <v>27128.65</v>
      </c>
      <c r="D147">
        <f>'Index Pivots'!O147</f>
        <v>27309.1</v>
      </c>
      <c r="E147">
        <f>'Index Pivots'!P147</f>
        <v>27084.5</v>
      </c>
      <c r="F147">
        <f>'Index Pivots'!Q147</f>
        <v>27275.1</v>
      </c>
      <c r="G147">
        <f>'Index Pivots'!R147</f>
        <v>26912.1</v>
      </c>
      <c r="H147">
        <f>'Index Pivots'!S147</f>
        <v>26998.3</v>
      </c>
      <c r="I147">
        <f>'Index Pivots'!T147</f>
        <v>27136.699999999997</v>
      </c>
      <c r="J147">
        <f>'Index Pivots'!U147</f>
        <v>27222.899999999998</v>
      </c>
      <c r="K147">
        <f>'Index Pivots'!V147</f>
        <v>27361.299999999996</v>
      </c>
      <c r="L147">
        <f>'Index Pivots'!W147</f>
        <v>27447.499999999996</v>
      </c>
      <c r="M147" s="2">
        <f>'Index Pivots'!X147</f>
        <v>27585.899999999994</v>
      </c>
      <c r="N147" s="12">
        <f t="shared" si="159"/>
        <v>13.649999999994179</v>
      </c>
      <c r="O147" s="12">
        <f t="shared" si="160"/>
        <v>91.699999999989814</v>
      </c>
      <c r="P147" s="12">
        <f t="shared" si="161"/>
        <v>163.69999999999345</v>
      </c>
      <c r="Q147" s="12">
        <f t="shared" si="162"/>
        <v>241.74999999998909</v>
      </c>
      <c r="R147" s="12">
        <f t="shared" si="163"/>
        <v>313.74999999999272</v>
      </c>
      <c r="S147" s="12">
        <f t="shared" si="164"/>
        <v>13.649999999994179</v>
      </c>
      <c r="U147" t="str">
        <f t="shared" si="146"/>
        <v/>
      </c>
    </row>
    <row r="148" spans="1:21" x14ac:dyDescent="0.3">
      <c r="A148" s="40">
        <v>43455</v>
      </c>
      <c r="B148" s="42" t="s">
        <v>26</v>
      </c>
      <c r="C148">
        <f>'Index Pivots'!N148</f>
        <v>27261.25</v>
      </c>
      <c r="D148">
        <f>'Index Pivots'!O148</f>
        <v>27369.1</v>
      </c>
      <c r="E148">
        <f>'Index Pivots'!P148</f>
        <v>26823.1</v>
      </c>
      <c r="F148">
        <f>'Index Pivots'!Q148</f>
        <v>26869.65</v>
      </c>
      <c r="G148">
        <f>'Index Pivots'!R148</f>
        <v>26126.133333333339</v>
      </c>
      <c r="H148">
        <f>'Index Pivots'!S148</f>
        <v>26474.616666666669</v>
      </c>
      <c r="I148">
        <f>'Index Pivots'!T148</f>
        <v>26672.133333333339</v>
      </c>
      <c r="J148">
        <f>'Index Pivots'!U148</f>
        <v>27020.616666666669</v>
      </c>
      <c r="K148">
        <f>'Index Pivots'!V148</f>
        <v>27218.133333333339</v>
      </c>
      <c r="L148">
        <f>'Index Pivots'!W148</f>
        <v>27566.616666666669</v>
      </c>
      <c r="M148" s="2">
        <f>'Index Pivots'!X148</f>
        <v>27764.133333333339</v>
      </c>
      <c r="N148" s="12">
        <f t="shared" si="159"/>
        <v>262.95000000000073</v>
      </c>
      <c r="O148" s="12">
        <f t="shared" si="160"/>
        <v>124.55000000000291</v>
      </c>
      <c r="P148" s="12">
        <f t="shared" si="161"/>
        <v>38.350000000002183</v>
      </c>
      <c r="Q148" s="12">
        <f t="shared" si="162"/>
        <v>100.04999999999563</v>
      </c>
      <c r="R148" s="12">
        <f t="shared" si="163"/>
        <v>186.24999999999636</v>
      </c>
      <c r="S148" s="12">
        <f t="shared" si="164"/>
        <v>38.350000000002183</v>
      </c>
      <c r="U148" t="str">
        <f t="shared" si="146"/>
        <v/>
      </c>
    </row>
    <row r="149" spans="1:21" x14ac:dyDescent="0.3">
      <c r="A149" s="40">
        <v>43458</v>
      </c>
      <c r="B149" s="42" t="s">
        <v>27</v>
      </c>
      <c r="C149">
        <f>'Index Pivots'!N149</f>
        <v>26877.05</v>
      </c>
      <c r="D149">
        <f>'Index Pivots'!O149</f>
        <v>26934.85</v>
      </c>
      <c r="E149">
        <f>'Index Pivots'!P149</f>
        <v>26676.95</v>
      </c>
      <c r="F149">
        <f>'Index Pivots'!Q149</f>
        <v>26714.75</v>
      </c>
      <c r="G149">
        <f>'Index Pivots'!R149</f>
        <v>26358.283333333336</v>
      </c>
      <c r="H149">
        <f>'Index Pivots'!S149</f>
        <v>26517.616666666669</v>
      </c>
      <c r="I149">
        <f>'Index Pivots'!T149</f>
        <v>26616.183333333334</v>
      </c>
      <c r="J149">
        <f>'Index Pivots'!U149</f>
        <v>26775.516666666666</v>
      </c>
      <c r="K149">
        <f>'Index Pivots'!V149</f>
        <v>26874.083333333332</v>
      </c>
      <c r="L149">
        <f>'Index Pivots'!W149</f>
        <v>27033.416666666664</v>
      </c>
      <c r="M149" s="2">
        <f>'Index Pivots'!X149</f>
        <v>27131.98333333333</v>
      </c>
      <c r="N149" s="12">
        <f t="shared" ref="N149:N152" si="165">ABS(C149-H148)</f>
        <v>402.43333333333067</v>
      </c>
      <c r="O149" s="12">
        <f t="shared" ref="O149:O152" si="166">ABS(C149-I148)</f>
        <v>204.9166666666606</v>
      </c>
      <c r="P149" s="12">
        <f t="shared" ref="P149:P152" si="167">ABS(C149-J148)</f>
        <v>143.56666666666933</v>
      </c>
      <c r="Q149" s="12">
        <f t="shared" ref="Q149:Q152" si="168">ABS(C149-K148)</f>
        <v>341.0833333333394</v>
      </c>
      <c r="R149" s="12">
        <f t="shared" ref="R149:R152" si="169">ABS(C149-L148)</f>
        <v>689.56666666666933</v>
      </c>
      <c r="S149" s="12">
        <f t="shared" ref="S149:S152" si="170">MIN(N149:R149)</f>
        <v>143.56666666666933</v>
      </c>
      <c r="U149" t="str">
        <f t="shared" si="146"/>
        <v/>
      </c>
    </row>
    <row r="150" spans="1:21" x14ac:dyDescent="0.3">
      <c r="A150" s="40">
        <v>43460</v>
      </c>
      <c r="B150" s="42" t="s">
        <v>29</v>
      </c>
      <c r="C150">
        <f>'Index Pivots'!N150</f>
        <v>26634</v>
      </c>
      <c r="D150">
        <f>'Index Pivots'!O150</f>
        <v>27029.15</v>
      </c>
      <c r="E150">
        <f>'Index Pivots'!P150</f>
        <v>26408.15</v>
      </c>
      <c r="F150">
        <f>'Index Pivots'!Q150</f>
        <v>26986.799999999999</v>
      </c>
      <c r="G150">
        <f>'Index Pivots'!R150</f>
        <v>25965.916666666672</v>
      </c>
      <c r="H150">
        <f>'Index Pivots'!S150</f>
        <v>26187.033333333336</v>
      </c>
      <c r="I150">
        <f>'Index Pivots'!T150</f>
        <v>26586.916666666672</v>
      </c>
      <c r="J150">
        <f>'Index Pivots'!U150</f>
        <v>26808.033333333336</v>
      </c>
      <c r="K150">
        <f>'Index Pivots'!V150</f>
        <v>27207.916666666672</v>
      </c>
      <c r="L150">
        <f>'Index Pivots'!W150</f>
        <v>27429.033333333336</v>
      </c>
      <c r="M150" s="2">
        <f>'Index Pivots'!X150</f>
        <v>27828.916666666672</v>
      </c>
      <c r="N150" s="12">
        <f t="shared" si="165"/>
        <v>116.38333333333139</v>
      </c>
      <c r="O150" s="12">
        <f t="shared" si="166"/>
        <v>17.816666666665697</v>
      </c>
      <c r="P150" s="12">
        <f t="shared" si="167"/>
        <v>141.51666666666642</v>
      </c>
      <c r="Q150" s="12">
        <f t="shared" si="168"/>
        <v>240.08333333333212</v>
      </c>
      <c r="R150" s="12">
        <f t="shared" si="169"/>
        <v>399.41666666666424</v>
      </c>
      <c r="S150" s="12">
        <f t="shared" si="170"/>
        <v>17.816666666665697</v>
      </c>
      <c r="U150" t="str">
        <f t="shared" si="146"/>
        <v>Today-Tom Close</v>
      </c>
    </row>
    <row r="151" spans="1:21" x14ac:dyDescent="0.3">
      <c r="A151" s="40">
        <v>43461</v>
      </c>
      <c r="B151" s="42" t="s">
        <v>30</v>
      </c>
      <c r="C151">
        <f>'Index Pivots'!N151</f>
        <v>27200.65</v>
      </c>
      <c r="D151">
        <f>'Index Pivots'!O151</f>
        <v>27239.95</v>
      </c>
      <c r="E151">
        <f>'Index Pivots'!P151</f>
        <v>26845.1</v>
      </c>
      <c r="F151">
        <f>'Index Pivots'!Q151</f>
        <v>26878.55</v>
      </c>
      <c r="G151">
        <f>'Index Pivots'!R151</f>
        <v>26340.933333333334</v>
      </c>
      <c r="H151">
        <f>'Index Pivots'!S151</f>
        <v>26593.016666666666</v>
      </c>
      <c r="I151">
        <f>'Index Pivots'!T151</f>
        <v>26735.783333333336</v>
      </c>
      <c r="J151">
        <f>'Index Pivots'!U151</f>
        <v>26987.866666666669</v>
      </c>
      <c r="K151">
        <f>'Index Pivots'!V151</f>
        <v>27130.633333333339</v>
      </c>
      <c r="L151">
        <f>'Index Pivots'!W151</f>
        <v>27382.716666666671</v>
      </c>
      <c r="M151" s="2">
        <f>'Index Pivots'!X151</f>
        <v>27525.483333333341</v>
      </c>
      <c r="N151" s="12">
        <f t="shared" si="165"/>
        <v>1013.616666666665</v>
      </c>
      <c r="O151" s="12">
        <f t="shared" si="166"/>
        <v>613.73333333332994</v>
      </c>
      <c r="P151" s="12">
        <f t="shared" si="167"/>
        <v>392.61666666666497</v>
      </c>
      <c r="Q151" s="12">
        <f t="shared" si="168"/>
        <v>7.2666666666700621</v>
      </c>
      <c r="R151" s="12">
        <f t="shared" si="169"/>
        <v>228.38333333333503</v>
      </c>
      <c r="S151" s="12">
        <f t="shared" si="170"/>
        <v>7.2666666666700621</v>
      </c>
      <c r="U151" t="str">
        <f t="shared" si="146"/>
        <v/>
      </c>
    </row>
    <row r="152" spans="1:21" x14ac:dyDescent="0.3">
      <c r="A152" s="40">
        <v>43462</v>
      </c>
      <c r="B152" s="42" t="s">
        <v>26</v>
      </c>
      <c r="C152">
        <f>'Index Pivots'!N152</f>
        <v>27048.400000000001</v>
      </c>
      <c r="D152">
        <f>'Index Pivots'!O152</f>
        <v>27213.45</v>
      </c>
      <c r="E152">
        <f>'Index Pivots'!P152</f>
        <v>27039.599999999999</v>
      </c>
      <c r="F152">
        <f>'Index Pivots'!Q152</f>
        <v>27125.25</v>
      </c>
      <c r="G152">
        <f>'Index Pivots'!R152</f>
        <v>26864.9</v>
      </c>
      <c r="H152">
        <f>'Index Pivots'!S152</f>
        <v>26952.25</v>
      </c>
      <c r="I152">
        <f>'Index Pivots'!T152</f>
        <v>27038.750000000004</v>
      </c>
      <c r="J152">
        <f>'Index Pivots'!U152</f>
        <v>27126.100000000002</v>
      </c>
      <c r="K152">
        <f>'Index Pivots'!V152</f>
        <v>27212.600000000006</v>
      </c>
      <c r="L152">
        <f>'Index Pivots'!W152</f>
        <v>27299.950000000004</v>
      </c>
      <c r="M152" s="2">
        <f>'Index Pivots'!X152</f>
        <v>27386.450000000008</v>
      </c>
      <c r="N152" s="12">
        <f t="shared" si="165"/>
        <v>455.38333333333503</v>
      </c>
      <c r="O152" s="12">
        <f t="shared" si="166"/>
        <v>312.61666666666497</v>
      </c>
      <c r="P152" s="12">
        <f t="shared" si="167"/>
        <v>60.533333333332848</v>
      </c>
      <c r="Q152" s="12">
        <f t="shared" si="168"/>
        <v>82.233333333337214</v>
      </c>
      <c r="R152" s="12">
        <f t="shared" si="169"/>
        <v>334.31666666666933</v>
      </c>
      <c r="S152" s="12">
        <f t="shared" si="170"/>
        <v>60.533333333332848</v>
      </c>
      <c r="U152" t="str">
        <f t="shared" si="146"/>
        <v/>
      </c>
    </row>
    <row r="153" spans="1:21" x14ac:dyDescent="0.3">
      <c r="A153" s="40">
        <v>43465</v>
      </c>
      <c r="B153" s="10" t="s">
        <v>27</v>
      </c>
      <c r="C153">
        <f>'Index Pivots'!N153</f>
        <v>27267.8</v>
      </c>
      <c r="D153">
        <f>'Index Pivots'!O153</f>
        <v>27286.5</v>
      </c>
      <c r="E153">
        <f>'Index Pivots'!P153</f>
        <v>27105</v>
      </c>
      <c r="F153">
        <f>'Index Pivots'!Q153</f>
        <v>27160.2</v>
      </c>
      <c r="G153">
        <f>'Index Pivots'!R153</f>
        <v>26899.799999999996</v>
      </c>
      <c r="H153">
        <f>'Index Pivots'!S153</f>
        <v>27002.399999999998</v>
      </c>
      <c r="I153">
        <f>'Index Pivots'!T153</f>
        <v>27081.299999999996</v>
      </c>
      <c r="J153">
        <f>'Index Pivots'!U153</f>
        <v>27183.899999999998</v>
      </c>
      <c r="K153">
        <f>'Index Pivots'!V153</f>
        <v>27262.799999999996</v>
      </c>
      <c r="L153">
        <f>'Index Pivots'!W153</f>
        <v>27365.399999999998</v>
      </c>
      <c r="M153" s="2">
        <f>'Index Pivots'!X153</f>
        <v>27444.299999999996</v>
      </c>
      <c r="N153" s="12">
        <f t="shared" ref="N153" si="171">ABS(C153-H152)</f>
        <v>315.54999999999927</v>
      </c>
      <c r="O153" s="12">
        <f t="shared" ref="O153" si="172">ABS(C153-I152)</f>
        <v>229.04999999999563</v>
      </c>
      <c r="P153" s="12">
        <f t="shared" ref="P153" si="173">ABS(C153-J152)</f>
        <v>141.69999999999709</v>
      </c>
      <c r="Q153" s="12">
        <f t="shared" ref="Q153" si="174">ABS(C153-K152)</f>
        <v>55.199999999993452</v>
      </c>
      <c r="R153" s="12">
        <f t="shared" ref="R153" si="175">ABS(C153-L152)</f>
        <v>32.150000000005093</v>
      </c>
      <c r="S153" s="12">
        <f t="shared" ref="S153" si="176">MIN(N153:R153)</f>
        <v>32.150000000005093</v>
      </c>
      <c r="U153" t="str">
        <f t="shared" ref="U153" si="177">IF(ABS(J153-J152)&lt;J153*0.0021,"Today-Tom Close","")</f>
        <v/>
      </c>
    </row>
    <row r="154" spans="1:21" x14ac:dyDescent="0.3">
      <c r="A154" s="40">
        <v>43466</v>
      </c>
      <c r="B154" s="10" t="s">
        <v>28</v>
      </c>
      <c r="C154">
        <f>'Index Pivots'!N154</f>
        <v>27231.4</v>
      </c>
      <c r="D154">
        <f>'Index Pivots'!O154</f>
        <v>27430.55</v>
      </c>
      <c r="E154">
        <f>'Index Pivots'!P154</f>
        <v>27019.05</v>
      </c>
      <c r="F154">
        <f>'Index Pivots'!Q154</f>
        <v>27392.400000000001</v>
      </c>
      <c r="G154">
        <f>'Index Pivots'!R154</f>
        <v>26719.283333333336</v>
      </c>
      <c r="H154">
        <f>'Index Pivots'!S154</f>
        <v>26869.166666666668</v>
      </c>
      <c r="I154">
        <f>'Index Pivots'!T154</f>
        <v>27130.783333333336</v>
      </c>
      <c r="J154">
        <f>'Index Pivots'!U154</f>
        <v>27280.666666666668</v>
      </c>
      <c r="K154">
        <f>'Index Pivots'!V154</f>
        <v>27542.283333333336</v>
      </c>
      <c r="L154">
        <f>'Index Pivots'!W154</f>
        <v>27692.166666666668</v>
      </c>
      <c r="M154" s="2">
        <f>'Index Pivots'!X154</f>
        <v>27953.783333333336</v>
      </c>
      <c r="N154" s="12">
        <f t="shared" ref="N154:N157" si="178">ABS(C154-H153)</f>
        <v>229.00000000000364</v>
      </c>
      <c r="O154" s="12">
        <f t="shared" ref="O154:O157" si="179">ABS(C154-I153)</f>
        <v>150.10000000000582</v>
      </c>
      <c r="P154" s="12">
        <f t="shared" ref="P154:P157" si="180">ABS(C154-J153)</f>
        <v>47.500000000003638</v>
      </c>
      <c r="Q154" s="12">
        <f t="shared" ref="Q154:Q157" si="181">ABS(C154-K153)</f>
        <v>31.399999999994179</v>
      </c>
      <c r="R154" s="12">
        <f t="shared" ref="R154:R157" si="182">ABS(C154-L153)</f>
        <v>133.99999999999636</v>
      </c>
      <c r="S154" s="12">
        <f t="shared" ref="S154:S157" si="183">MIN(N154:R154)</f>
        <v>31.399999999994179</v>
      </c>
      <c r="U154" t="str">
        <f t="shared" ref="U154:U157" si="184">IF(ABS(J154-J153)&lt;J154*0.0021,"Today-Tom Close","")</f>
        <v/>
      </c>
    </row>
    <row r="155" spans="1:21" x14ac:dyDescent="0.3">
      <c r="A155" s="40">
        <v>43467</v>
      </c>
      <c r="B155" s="10" t="s">
        <v>29</v>
      </c>
      <c r="C155">
        <f>'Index Pivots'!N155</f>
        <v>27297</v>
      </c>
      <c r="D155">
        <f>'Index Pivots'!O155</f>
        <v>27397.55</v>
      </c>
      <c r="E155">
        <f>'Index Pivots'!P155</f>
        <v>27077.599999999999</v>
      </c>
      <c r="F155">
        <f>'Index Pivots'!Q155</f>
        <v>27174.7</v>
      </c>
      <c r="G155">
        <f>'Index Pivots'!R155</f>
        <v>26715.73333333333</v>
      </c>
      <c r="H155">
        <f>'Index Pivots'!S155</f>
        <v>26896.666666666664</v>
      </c>
      <c r="I155">
        <f>'Index Pivots'!T155</f>
        <v>27035.683333333331</v>
      </c>
      <c r="J155">
        <f>'Index Pivots'!U155</f>
        <v>27216.616666666665</v>
      </c>
      <c r="K155">
        <f>'Index Pivots'!V155</f>
        <v>27355.633333333331</v>
      </c>
      <c r="L155">
        <f>'Index Pivots'!W155</f>
        <v>27536.566666666666</v>
      </c>
      <c r="M155" s="2">
        <f>'Index Pivots'!X155</f>
        <v>27675.583333333332</v>
      </c>
      <c r="N155" s="12">
        <f t="shared" si="178"/>
        <v>427.83333333333212</v>
      </c>
      <c r="O155" s="12">
        <f t="shared" si="179"/>
        <v>166.21666666666351</v>
      </c>
      <c r="P155" s="12">
        <f t="shared" si="180"/>
        <v>16.333333333332121</v>
      </c>
      <c r="Q155" s="12">
        <f t="shared" si="181"/>
        <v>245.28333333333649</v>
      </c>
      <c r="R155" s="12">
        <f t="shared" si="182"/>
        <v>395.16666666666788</v>
      </c>
      <c r="S155" s="12">
        <f t="shared" si="183"/>
        <v>16.333333333332121</v>
      </c>
      <c r="U155" t="str">
        <f t="shared" si="184"/>
        <v/>
      </c>
    </row>
    <row r="156" spans="1:21" x14ac:dyDescent="0.3">
      <c r="A156" s="40">
        <v>43468</v>
      </c>
      <c r="B156" s="10" t="s">
        <v>30</v>
      </c>
      <c r="C156">
        <f>'Index Pivots'!N156</f>
        <v>27181.599999999999</v>
      </c>
      <c r="D156">
        <f>'Index Pivots'!O156</f>
        <v>27206.2</v>
      </c>
      <c r="E156">
        <f>'Index Pivots'!P156</f>
        <v>26923.75</v>
      </c>
      <c r="F156">
        <f>'Index Pivots'!Q156</f>
        <v>26959.85</v>
      </c>
      <c r="G156">
        <f>'Index Pivots'!R156</f>
        <v>26571.21666666666</v>
      </c>
      <c r="H156">
        <f>'Index Pivots'!S156</f>
        <v>26747.48333333333</v>
      </c>
      <c r="I156">
        <f>'Index Pivots'!T156</f>
        <v>26853.666666666661</v>
      </c>
      <c r="J156">
        <f>'Index Pivots'!U156</f>
        <v>27029.933333333331</v>
      </c>
      <c r="K156">
        <f>'Index Pivots'!V156</f>
        <v>27136.116666666661</v>
      </c>
      <c r="L156">
        <f>'Index Pivots'!W156</f>
        <v>27312.383333333331</v>
      </c>
      <c r="M156" s="2">
        <f>'Index Pivots'!X156</f>
        <v>27418.566666666662</v>
      </c>
      <c r="N156" s="12">
        <f t="shared" si="178"/>
        <v>284.9333333333343</v>
      </c>
      <c r="O156" s="12">
        <f t="shared" si="179"/>
        <v>145.91666666666788</v>
      </c>
      <c r="P156" s="12">
        <f t="shared" si="180"/>
        <v>35.016666666666424</v>
      </c>
      <c r="Q156" s="12">
        <f t="shared" si="181"/>
        <v>174.03333333333285</v>
      </c>
      <c r="R156" s="12">
        <f t="shared" si="182"/>
        <v>354.96666666666715</v>
      </c>
      <c r="S156" s="12">
        <f t="shared" si="183"/>
        <v>35.016666666666424</v>
      </c>
      <c r="U156" t="str">
        <f t="shared" si="184"/>
        <v/>
      </c>
    </row>
    <row r="157" spans="1:21" x14ac:dyDescent="0.3">
      <c r="A157" s="40">
        <v>43469</v>
      </c>
      <c r="B157" s="10" t="s">
        <v>26</v>
      </c>
      <c r="C157">
        <f>'Index Pivots'!N157</f>
        <v>26999.7</v>
      </c>
      <c r="D157">
        <f>'Index Pivots'!O157</f>
        <v>27274.5</v>
      </c>
      <c r="E157">
        <f>'Index Pivots'!P157</f>
        <v>26926.1</v>
      </c>
      <c r="F157">
        <f>'Index Pivots'!Q157</f>
        <v>27195</v>
      </c>
      <c r="G157">
        <f>'Index Pivots'!R157</f>
        <v>26640.833333333336</v>
      </c>
      <c r="H157">
        <f>'Index Pivots'!S157</f>
        <v>26783.466666666667</v>
      </c>
      <c r="I157">
        <f>'Index Pivots'!T157</f>
        <v>26989.233333333337</v>
      </c>
      <c r="J157">
        <f>'Index Pivots'!U157</f>
        <v>27131.866666666669</v>
      </c>
      <c r="K157">
        <f>'Index Pivots'!V157</f>
        <v>27337.633333333339</v>
      </c>
      <c r="L157">
        <f>'Index Pivots'!W157</f>
        <v>27480.26666666667</v>
      </c>
      <c r="M157" s="2">
        <f>'Index Pivots'!X157</f>
        <v>27686.03333333334</v>
      </c>
      <c r="N157" s="12">
        <f t="shared" si="178"/>
        <v>252.21666666667079</v>
      </c>
      <c r="O157" s="12">
        <f t="shared" si="179"/>
        <v>146.03333333334012</v>
      </c>
      <c r="P157" s="12">
        <f t="shared" si="180"/>
        <v>30.233333333329938</v>
      </c>
      <c r="Q157" s="12">
        <f t="shared" si="181"/>
        <v>136.4166666666606</v>
      </c>
      <c r="R157" s="12">
        <f t="shared" si="182"/>
        <v>312.68333333333067</v>
      </c>
      <c r="S157" s="12">
        <f t="shared" si="183"/>
        <v>30.233333333329938</v>
      </c>
      <c r="U157" t="str">
        <f t="shared" si="184"/>
        <v/>
      </c>
    </row>
    <row r="158" spans="1:21" x14ac:dyDescent="0.3">
      <c r="A158" s="40">
        <v>43472</v>
      </c>
      <c r="B158" s="10" t="s">
        <v>27</v>
      </c>
      <c r="C158">
        <f>'Index Pivots'!N158</f>
        <v>27378.65</v>
      </c>
      <c r="D158">
        <f>'Index Pivots'!O158</f>
        <v>27477.8</v>
      </c>
      <c r="E158">
        <f>'Index Pivots'!P158</f>
        <v>27279.55</v>
      </c>
      <c r="F158">
        <f>'Index Pivots'!Q158</f>
        <v>27304.55</v>
      </c>
      <c r="G158">
        <f>'Index Pivots'!R158</f>
        <v>27031.883333333328</v>
      </c>
      <c r="H158">
        <f>'Index Pivots'!S158</f>
        <v>27155.716666666664</v>
      </c>
      <c r="I158">
        <f>'Index Pivots'!T158</f>
        <v>27230.133333333328</v>
      </c>
      <c r="J158">
        <f>'Index Pivots'!U158</f>
        <v>27353.966666666664</v>
      </c>
      <c r="K158">
        <f>'Index Pivots'!V158</f>
        <v>27428.383333333328</v>
      </c>
      <c r="L158">
        <f>'Index Pivots'!W158</f>
        <v>27552.216666666664</v>
      </c>
      <c r="M158" s="2">
        <f>'Index Pivots'!X158</f>
        <v>27626.633333333328</v>
      </c>
      <c r="N158" s="12">
        <f t="shared" ref="N158:N162" si="185">ABS(C158-H157)</f>
        <v>595.1833333333343</v>
      </c>
      <c r="O158" s="12">
        <f t="shared" ref="O158:O162" si="186">ABS(C158-I157)</f>
        <v>389.41666666666424</v>
      </c>
      <c r="P158" s="12">
        <f t="shared" ref="P158:P162" si="187">ABS(C158-J157)</f>
        <v>246.78333333333285</v>
      </c>
      <c r="Q158" s="12">
        <f t="shared" ref="Q158:Q162" si="188">ABS(C158-K157)</f>
        <v>41.016666666662786</v>
      </c>
      <c r="R158" s="12">
        <f t="shared" ref="R158:R162" si="189">ABS(C158-L157)</f>
        <v>101.61666666666861</v>
      </c>
      <c r="S158" s="12">
        <f t="shared" ref="S158:S162" si="190">MIN(N158:R158)</f>
        <v>41.016666666662786</v>
      </c>
      <c r="U158" t="str">
        <f t="shared" ref="U158:U162" si="191">IF(ABS(J158-J157)&lt;J158*0.0021,"Today-Tom Close","")</f>
        <v/>
      </c>
    </row>
    <row r="159" spans="1:21" x14ac:dyDescent="0.3">
      <c r="A159" s="40">
        <v>43473</v>
      </c>
      <c r="B159" s="10" t="s">
        <v>28</v>
      </c>
      <c r="C159">
        <f>'Index Pivots'!N159</f>
        <v>27301.9</v>
      </c>
      <c r="D159">
        <f>'Index Pivots'!O159</f>
        <v>27542.400000000001</v>
      </c>
      <c r="E159">
        <f>'Index Pivots'!P159</f>
        <v>27161.95</v>
      </c>
      <c r="F159">
        <f>'Index Pivots'!Q159</f>
        <v>27509.5</v>
      </c>
      <c r="G159">
        <f>'Index Pivots'!R159</f>
        <v>26886.383333333335</v>
      </c>
      <c r="H159">
        <f>'Index Pivots'!S159</f>
        <v>27024.166666666668</v>
      </c>
      <c r="I159">
        <f>'Index Pivots'!T159</f>
        <v>27266.833333333336</v>
      </c>
      <c r="J159">
        <f>'Index Pivots'!U159</f>
        <v>27404.616666666669</v>
      </c>
      <c r="K159">
        <f>'Index Pivots'!V159</f>
        <v>27647.283333333336</v>
      </c>
      <c r="L159">
        <f>'Index Pivots'!W159</f>
        <v>27785.066666666669</v>
      </c>
      <c r="M159" s="2">
        <f>'Index Pivots'!X159</f>
        <v>28027.733333333337</v>
      </c>
      <c r="N159" s="12">
        <f t="shared" si="185"/>
        <v>146.18333333333794</v>
      </c>
      <c r="O159" s="12">
        <f t="shared" si="186"/>
        <v>71.7666666666737</v>
      </c>
      <c r="P159" s="12">
        <f t="shared" si="187"/>
        <v>52.066666666662059</v>
      </c>
      <c r="Q159" s="12">
        <f t="shared" si="188"/>
        <v>126.4833333333263</v>
      </c>
      <c r="R159" s="12">
        <f t="shared" si="189"/>
        <v>250.31666666666206</v>
      </c>
      <c r="S159" s="12">
        <f t="shared" si="190"/>
        <v>52.066666666662059</v>
      </c>
      <c r="U159" t="str">
        <f t="shared" si="191"/>
        <v>Today-Tom Close</v>
      </c>
    </row>
    <row r="160" spans="1:21" x14ac:dyDescent="0.3">
      <c r="A160" s="40">
        <v>43474</v>
      </c>
      <c r="B160" s="10" t="s">
        <v>29</v>
      </c>
      <c r="C160">
        <f>'Index Pivots'!N160</f>
        <v>27651.25</v>
      </c>
      <c r="D160">
        <f>'Index Pivots'!O160</f>
        <v>27754.45</v>
      </c>
      <c r="E160">
        <f>'Index Pivots'!P160</f>
        <v>27409.5</v>
      </c>
      <c r="F160">
        <f>'Index Pivots'!Q160</f>
        <v>27720.400000000001</v>
      </c>
      <c r="G160">
        <f>'Index Pivots'!R160</f>
        <v>27156.833333333336</v>
      </c>
      <c r="H160">
        <f>'Index Pivots'!S160</f>
        <v>27283.166666666668</v>
      </c>
      <c r="I160">
        <f>'Index Pivots'!T160</f>
        <v>27501.783333333336</v>
      </c>
      <c r="J160">
        <f>'Index Pivots'!U160</f>
        <v>27628.116666666669</v>
      </c>
      <c r="K160">
        <f>'Index Pivots'!V160</f>
        <v>27846.733333333337</v>
      </c>
      <c r="L160">
        <f>'Index Pivots'!W160</f>
        <v>27973.066666666669</v>
      </c>
      <c r="M160" s="2">
        <f>'Index Pivots'!X160</f>
        <v>28191.683333333338</v>
      </c>
      <c r="N160" s="12">
        <f t="shared" si="185"/>
        <v>627.08333333333212</v>
      </c>
      <c r="O160" s="12">
        <f t="shared" si="186"/>
        <v>384.41666666666424</v>
      </c>
      <c r="P160" s="12">
        <f t="shared" si="187"/>
        <v>246.63333333333139</v>
      </c>
      <c r="Q160" s="12">
        <f t="shared" si="188"/>
        <v>3.9666666666635138</v>
      </c>
      <c r="R160" s="12">
        <f t="shared" si="189"/>
        <v>133.81666666666933</v>
      </c>
      <c r="S160" s="12">
        <f t="shared" si="190"/>
        <v>3.9666666666635138</v>
      </c>
      <c r="U160" t="str">
        <f t="shared" si="191"/>
        <v/>
      </c>
    </row>
    <row r="161" spans="1:21" x14ac:dyDescent="0.3">
      <c r="A161" s="40">
        <v>43475</v>
      </c>
      <c r="B161" s="10" t="s">
        <v>30</v>
      </c>
      <c r="C161">
        <f>'Index Pivots'!N161</f>
        <v>27713.55</v>
      </c>
      <c r="D161">
        <f>'Index Pivots'!O161</f>
        <v>27713.55</v>
      </c>
      <c r="E161">
        <f>'Index Pivots'!P161</f>
        <v>27488.2</v>
      </c>
      <c r="F161">
        <f>'Index Pivots'!Q161</f>
        <v>27528.55</v>
      </c>
      <c r="G161">
        <f>'Index Pivots'!R161</f>
        <v>27214.633333333335</v>
      </c>
      <c r="H161">
        <f>'Index Pivots'!S161</f>
        <v>27351.416666666668</v>
      </c>
      <c r="I161">
        <f>'Index Pivots'!T161</f>
        <v>27439.983333333334</v>
      </c>
      <c r="J161">
        <f>'Index Pivots'!U161</f>
        <v>27576.766666666666</v>
      </c>
      <c r="K161">
        <f>'Index Pivots'!V161</f>
        <v>27665.333333333332</v>
      </c>
      <c r="L161">
        <f>'Index Pivots'!W161</f>
        <v>27802.116666666665</v>
      </c>
      <c r="M161" s="2">
        <f>'Index Pivots'!X161</f>
        <v>27890.683333333331</v>
      </c>
      <c r="N161" s="12">
        <f t="shared" si="185"/>
        <v>430.38333333333139</v>
      </c>
      <c r="O161" s="12">
        <f t="shared" si="186"/>
        <v>211.76666666666279</v>
      </c>
      <c r="P161" s="12">
        <f t="shared" si="187"/>
        <v>85.433333333330665</v>
      </c>
      <c r="Q161" s="12">
        <f t="shared" si="188"/>
        <v>133.18333333333794</v>
      </c>
      <c r="R161" s="12">
        <f t="shared" si="189"/>
        <v>259.51666666667006</v>
      </c>
      <c r="S161" s="12">
        <f t="shared" si="190"/>
        <v>85.433333333330665</v>
      </c>
      <c r="U161" t="str">
        <f t="shared" si="191"/>
        <v>Today-Tom Close</v>
      </c>
    </row>
    <row r="162" spans="1:21" x14ac:dyDescent="0.3">
      <c r="A162" s="40">
        <v>43476</v>
      </c>
      <c r="B162" s="10" t="s">
        <v>26</v>
      </c>
      <c r="C162">
        <f>'Index Pivots'!N162</f>
        <v>27602.799999999999</v>
      </c>
      <c r="D162">
        <f>'Index Pivots'!O162</f>
        <v>27612.45</v>
      </c>
      <c r="E162">
        <f>'Index Pivots'!P162</f>
        <v>27382.45</v>
      </c>
      <c r="F162">
        <f>'Index Pivots'!Q162</f>
        <v>27453.9</v>
      </c>
      <c r="G162">
        <f>'Index Pivots'!R162</f>
        <v>27123.416666666668</v>
      </c>
      <c r="H162">
        <f>'Index Pivots'!S162</f>
        <v>27252.933333333334</v>
      </c>
      <c r="I162">
        <f>'Index Pivots'!T162</f>
        <v>27353.416666666668</v>
      </c>
      <c r="J162">
        <f>'Index Pivots'!U162</f>
        <v>27482.933333333334</v>
      </c>
      <c r="K162">
        <f>'Index Pivots'!V162</f>
        <v>27583.416666666668</v>
      </c>
      <c r="L162">
        <f>'Index Pivots'!W162</f>
        <v>27712.933333333334</v>
      </c>
      <c r="M162" s="2">
        <f>'Index Pivots'!X162</f>
        <v>27813.416666666668</v>
      </c>
      <c r="N162" s="12">
        <f t="shared" si="185"/>
        <v>251.38333333333139</v>
      </c>
      <c r="O162" s="12">
        <f t="shared" si="186"/>
        <v>162.8166666666657</v>
      </c>
      <c r="P162" s="12">
        <f t="shared" si="187"/>
        <v>26.033333333332848</v>
      </c>
      <c r="Q162" s="12">
        <f t="shared" si="188"/>
        <v>62.533333333332848</v>
      </c>
      <c r="R162" s="12">
        <f t="shared" si="189"/>
        <v>199.3166666666657</v>
      </c>
      <c r="S162" s="12">
        <f t="shared" si="190"/>
        <v>26.033333333332848</v>
      </c>
      <c r="U162" t="str">
        <f t="shared" si="191"/>
        <v/>
      </c>
    </row>
    <row r="163" spans="1:21" x14ac:dyDescent="0.3">
      <c r="A163" s="40">
        <v>43479</v>
      </c>
      <c r="B163" s="10" t="s">
        <v>27</v>
      </c>
      <c r="C163">
        <f>'Index Pivots'!N163</f>
        <v>27389.200000000001</v>
      </c>
      <c r="D163">
        <f>'Index Pivots'!O163</f>
        <v>27389.8</v>
      </c>
      <c r="E163">
        <f>'Index Pivots'!P163</f>
        <v>27182.2</v>
      </c>
      <c r="F163">
        <f>'Index Pivots'!Q163</f>
        <v>27248.25</v>
      </c>
      <c r="G163">
        <f>'Index Pivots'!R163</f>
        <v>26949.433333333338</v>
      </c>
      <c r="H163">
        <f>'Index Pivots'!S163</f>
        <v>27065.816666666669</v>
      </c>
      <c r="I163">
        <f>'Index Pivots'!T163</f>
        <v>27157.033333333336</v>
      </c>
      <c r="J163">
        <f>'Index Pivots'!U163</f>
        <v>27273.416666666668</v>
      </c>
      <c r="K163">
        <f>'Index Pivots'!V163</f>
        <v>27364.633333333335</v>
      </c>
      <c r="L163">
        <f>'Index Pivots'!W163</f>
        <v>27481.016666666666</v>
      </c>
      <c r="M163" s="2">
        <f>'Index Pivots'!X163</f>
        <v>27572.233333333334</v>
      </c>
      <c r="N163" s="12">
        <f t="shared" ref="N163:N167" si="192">ABS(C163-H162)</f>
        <v>136.26666666666642</v>
      </c>
      <c r="O163" s="12">
        <f t="shared" ref="O163:O167" si="193">ABS(C163-I162)</f>
        <v>35.783333333332848</v>
      </c>
      <c r="P163" s="12">
        <f t="shared" ref="P163:P167" si="194">ABS(C163-J162)</f>
        <v>93.733333333333576</v>
      </c>
      <c r="Q163" s="12">
        <f t="shared" ref="Q163:Q167" si="195">ABS(C163-K162)</f>
        <v>194.21666666666715</v>
      </c>
      <c r="R163" s="12">
        <f t="shared" ref="R163:R167" si="196">ABS(C163-L162)</f>
        <v>323.73333333333358</v>
      </c>
      <c r="S163" s="12">
        <f t="shared" ref="S163:S167" si="197">MIN(N163:R163)</f>
        <v>35.783333333332848</v>
      </c>
      <c r="U163" t="str">
        <f t="shared" ref="U163:U167" si="198">IF(ABS(J163-J162)&lt;J163*0.0021,"Today-Tom Close","")</f>
        <v/>
      </c>
    </row>
    <row r="164" spans="1:21" x14ac:dyDescent="0.3">
      <c r="A164" s="40">
        <v>43480</v>
      </c>
      <c r="B164" s="10" t="s">
        <v>28</v>
      </c>
      <c r="C164">
        <f>'Index Pivots'!N164</f>
        <v>27317.55</v>
      </c>
      <c r="D164">
        <f>'Index Pivots'!O164</f>
        <v>27447.55</v>
      </c>
      <c r="E164">
        <f>'Index Pivots'!P164</f>
        <v>27317.1</v>
      </c>
      <c r="F164">
        <f>'Index Pivots'!Q164</f>
        <v>27400.75</v>
      </c>
      <c r="G164">
        <f>'Index Pivots'!R164</f>
        <v>27198.933333333327</v>
      </c>
      <c r="H164">
        <f>'Index Pivots'!S164</f>
        <v>27258.016666666663</v>
      </c>
      <c r="I164">
        <f>'Index Pivots'!T164</f>
        <v>27329.383333333328</v>
      </c>
      <c r="J164">
        <f>'Index Pivots'!U164</f>
        <v>27388.466666666664</v>
      </c>
      <c r="K164">
        <f>'Index Pivots'!V164</f>
        <v>27459.833333333328</v>
      </c>
      <c r="L164">
        <f>'Index Pivots'!W164</f>
        <v>27518.916666666664</v>
      </c>
      <c r="M164" s="2">
        <f>'Index Pivots'!X164</f>
        <v>27590.283333333329</v>
      </c>
      <c r="N164" s="12">
        <f t="shared" si="192"/>
        <v>251.73333333332994</v>
      </c>
      <c r="O164" s="12">
        <f t="shared" si="193"/>
        <v>160.51666666666279</v>
      </c>
      <c r="P164" s="12">
        <f t="shared" si="194"/>
        <v>44.133333333331393</v>
      </c>
      <c r="Q164" s="12">
        <f t="shared" si="195"/>
        <v>47.083333333335759</v>
      </c>
      <c r="R164" s="12">
        <f t="shared" si="196"/>
        <v>163.46666666666715</v>
      </c>
      <c r="S164" s="12">
        <f t="shared" si="197"/>
        <v>44.133333333331393</v>
      </c>
      <c r="U164" t="str">
        <f t="shared" si="198"/>
        <v/>
      </c>
    </row>
    <row r="165" spans="1:21" x14ac:dyDescent="0.3">
      <c r="A165" s="40">
        <v>43481</v>
      </c>
      <c r="B165" s="10" t="s">
        <v>29</v>
      </c>
      <c r="C165">
        <f>'Index Pivots'!N165</f>
        <v>27405.65</v>
      </c>
      <c r="D165">
        <f>'Index Pivots'!O165</f>
        <v>27554.75</v>
      </c>
      <c r="E165">
        <f>'Index Pivots'!P165</f>
        <v>27403.05</v>
      </c>
      <c r="F165">
        <f>'Index Pivots'!Q165</f>
        <v>27483.7</v>
      </c>
      <c r="G165">
        <f>'Index Pivots'!R165</f>
        <v>27254.55</v>
      </c>
      <c r="H165">
        <f>'Index Pivots'!S165</f>
        <v>27328.799999999999</v>
      </c>
      <c r="I165">
        <f>'Index Pivots'!T165</f>
        <v>27406.25</v>
      </c>
      <c r="J165">
        <f>'Index Pivots'!U165</f>
        <v>27480.5</v>
      </c>
      <c r="K165">
        <f>'Index Pivots'!V165</f>
        <v>27557.95</v>
      </c>
      <c r="L165">
        <f>'Index Pivots'!W165</f>
        <v>27632.2</v>
      </c>
      <c r="M165" s="2">
        <f>'Index Pivots'!X165</f>
        <v>27709.65</v>
      </c>
      <c r="N165" s="12">
        <f t="shared" si="192"/>
        <v>147.63333333333867</v>
      </c>
      <c r="O165" s="12">
        <f t="shared" si="193"/>
        <v>76.2666666666737</v>
      </c>
      <c r="P165" s="12">
        <f t="shared" si="194"/>
        <v>17.183333333337941</v>
      </c>
      <c r="Q165" s="12">
        <f t="shared" si="195"/>
        <v>54.183333333327028</v>
      </c>
      <c r="R165" s="12">
        <f t="shared" si="196"/>
        <v>113.26666666666279</v>
      </c>
      <c r="S165" s="12">
        <f t="shared" si="197"/>
        <v>17.183333333337941</v>
      </c>
      <c r="U165" t="str">
        <f t="shared" si="198"/>
        <v/>
      </c>
    </row>
    <row r="166" spans="1:21" x14ac:dyDescent="0.3">
      <c r="A166" s="40">
        <v>43482</v>
      </c>
      <c r="B166" s="10" t="s">
        <v>30</v>
      </c>
      <c r="C166">
        <f>'Index Pivots'!N166</f>
        <v>27568.6</v>
      </c>
      <c r="D166">
        <f>'Index Pivots'!O166</f>
        <v>27611.55</v>
      </c>
      <c r="E166">
        <f>'Index Pivots'!P166</f>
        <v>27335.15</v>
      </c>
      <c r="F166">
        <f>'Index Pivots'!Q166</f>
        <v>27528.75</v>
      </c>
      <c r="G166">
        <f>'Index Pivots'!R166</f>
        <v>27095.683333333334</v>
      </c>
      <c r="H166">
        <f>'Index Pivots'!S166</f>
        <v>27215.416666666668</v>
      </c>
      <c r="I166">
        <f>'Index Pivots'!T166</f>
        <v>27372.083333333332</v>
      </c>
      <c r="J166">
        <f>'Index Pivots'!U166</f>
        <v>27491.816666666666</v>
      </c>
      <c r="K166">
        <f>'Index Pivots'!V166</f>
        <v>27648.48333333333</v>
      </c>
      <c r="L166">
        <f>'Index Pivots'!W166</f>
        <v>27768.216666666664</v>
      </c>
      <c r="M166" s="2">
        <f>'Index Pivots'!X166</f>
        <v>27924.883333333328</v>
      </c>
      <c r="N166" s="12">
        <f t="shared" si="192"/>
        <v>239.79999999999927</v>
      </c>
      <c r="O166" s="12">
        <f t="shared" si="193"/>
        <v>162.34999999999854</v>
      </c>
      <c r="P166" s="12">
        <f t="shared" si="194"/>
        <v>88.099999999998545</v>
      </c>
      <c r="Q166" s="12">
        <f t="shared" si="195"/>
        <v>10.649999999997817</v>
      </c>
      <c r="R166" s="12">
        <f t="shared" si="196"/>
        <v>63.600000000002183</v>
      </c>
      <c r="S166" s="12">
        <f t="shared" si="197"/>
        <v>10.649999999997817</v>
      </c>
      <c r="U166" t="str">
        <f t="shared" si="198"/>
        <v>Today-Tom Close</v>
      </c>
    </row>
    <row r="167" spans="1:21" x14ac:dyDescent="0.3">
      <c r="A167" s="40">
        <v>43483</v>
      </c>
      <c r="B167" s="10" t="s">
        <v>26</v>
      </c>
      <c r="C167">
        <f>'Index Pivots'!N167</f>
        <v>27550.05</v>
      </c>
      <c r="D167">
        <f>'Index Pivots'!O167</f>
        <v>27576.45</v>
      </c>
      <c r="E167">
        <f>'Index Pivots'!P167</f>
        <v>27410.65</v>
      </c>
      <c r="F167">
        <f>'Index Pivots'!Q167</f>
        <v>27456.7</v>
      </c>
      <c r="G167">
        <f>'Index Pivots'!R167</f>
        <v>27220.283333333333</v>
      </c>
      <c r="H167">
        <f>'Index Pivots'!S167</f>
        <v>27315.466666666667</v>
      </c>
      <c r="I167">
        <f>'Index Pivots'!T167</f>
        <v>27386.083333333332</v>
      </c>
      <c r="J167">
        <f>'Index Pivots'!U167</f>
        <v>27481.266666666666</v>
      </c>
      <c r="K167">
        <f>'Index Pivots'!V167</f>
        <v>27551.883333333331</v>
      </c>
      <c r="L167">
        <f>'Index Pivots'!W167</f>
        <v>27647.066666666666</v>
      </c>
      <c r="M167" s="2">
        <f>'Index Pivots'!X167</f>
        <v>27717.683333333331</v>
      </c>
      <c r="N167" s="12">
        <f t="shared" si="192"/>
        <v>334.63333333333139</v>
      </c>
      <c r="O167" s="12">
        <f t="shared" si="193"/>
        <v>177.96666666666715</v>
      </c>
      <c r="P167" s="12">
        <f t="shared" si="194"/>
        <v>58.233333333333576</v>
      </c>
      <c r="Q167" s="12">
        <f t="shared" si="195"/>
        <v>98.433333333330665</v>
      </c>
      <c r="R167" s="12">
        <f t="shared" si="196"/>
        <v>218.16666666666424</v>
      </c>
      <c r="S167" s="12">
        <f t="shared" si="197"/>
        <v>58.233333333333576</v>
      </c>
      <c r="U167" t="str">
        <f t="shared" si="198"/>
        <v>Today-Tom Close</v>
      </c>
    </row>
    <row r="168" spans="1:21" x14ac:dyDescent="0.3">
      <c r="A168" s="39">
        <v>43486</v>
      </c>
      <c r="B168" s="10" t="s">
        <v>27</v>
      </c>
      <c r="C168">
        <f>'Index Pivots'!N168</f>
        <v>27514.55</v>
      </c>
      <c r="D168">
        <f>'Index Pivots'!O168</f>
        <v>27622.2</v>
      </c>
      <c r="E168">
        <f>'Index Pivots'!P168</f>
        <v>27388.5</v>
      </c>
      <c r="F168">
        <f>'Index Pivots'!Q168</f>
        <v>27533.599999999999</v>
      </c>
      <c r="G168">
        <f>'Index Pivots'!R168</f>
        <v>27173.633333333324</v>
      </c>
      <c r="H168">
        <f>'Index Pivots'!S168</f>
        <v>27281.066666666662</v>
      </c>
      <c r="I168">
        <f>'Index Pivots'!T168</f>
        <v>27407.333333333325</v>
      </c>
      <c r="J168">
        <f>'Index Pivots'!U168</f>
        <v>27514.766666666663</v>
      </c>
      <c r="K168">
        <f>'Index Pivots'!V168</f>
        <v>27641.033333333326</v>
      </c>
      <c r="L168">
        <f>'Index Pivots'!W168</f>
        <v>27748.466666666664</v>
      </c>
      <c r="M168" s="2">
        <f>'Index Pivots'!X168</f>
        <v>27874.733333333326</v>
      </c>
      <c r="N168" s="12">
        <f t="shared" ref="N168:N172" si="199">ABS(C168-H167)</f>
        <v>199.08333333333212</v>
      </c>
      <c r="O168" s="12">
        <f t="shared" ref="O168:O172" si="200">ABS(C168-I167)</f>
        <v>128.46666666666715</v>
      </c>
      <c r="P168" s="12">
        <f t="shared" ref="P168:P172" si="201">ABS(C168-J167)</f>
        <v>33.283333333332848</v>
      </c>
      <c r="Q168" s="12">
        <f t="shared" ref="Q168:Q172" si="202">ABS(C168-K167)</f>
        <v>37.333333333332121</v>
      </c>
      <c r="R168" s="12">
        <f t="shared" ref="R168:R172" si="203">ABS(C168-L167)</f>
        <v>132.51666666666642</v>
      </c>
      <c r="S168" s="12">
        <f t="shared" ref="S168:S172" si="204">MIN(N168:R168)</f>
        <v>33.283333333332848</v>
      </c>
      <c r="U168" t="str">
        <f t="shared" ref="U168:U177" si="205">IF(ABS(J168-J167)&lt;J168*0.0021,"Today-Tom Close","")</f>
        <v>Today-Tom Close</v>
      </c>
    </row>
    <row r="169" spans="1:21" x14ac:dyDescent="0.3">
      <c r="A169" s="39">
        <v>43487</v>
      </c>
      <c r="B169" s="10" t="s">
        <v>28</v>
      </c>
      <c r="C169">
        <f>'Index CPR'!N169</f>
        <v>27526.55</v>
      </c>
      <c r="D169">
        <f>'Index CPR'!O169</f>
        <v>27533.35</v>
      </c>
      <c r="E169">
        <f>'Index CPR'!P169</f>
        <v>27385.4</v>
      </c>
      <c r="F169">
        <f>'Index CPR'!Q169</f>
        <v>27482.25</v>
      </c>
      <c r="G169">
        <f>'Index Pivots'!R169</f>
        <v>27252.700000000004</v>
      </c>
      <c r="H169">
        <f>'Index Pivots'!S169</f>
        <v>27319.050000000003</v>
      </c>
      <c r="I169">
        <f>'Index Pivots'!T169</f>
        <v>27400.65</v>
      </c>
      <c r="J169">
        <f>'Index Pivots'!U169</f>
        <v>27467</v>
      </c>
      <c r="K169">
        <f>'Index Pivots'!V169</f>
        <v>27548.6</v>
      </c>
      <c r="L169">
        <f>'Index Pivots'!W169</f>
        <v>27614.949999999997</v>
      </c>
      <c r="M169" s="2">
        <f>'Index Pivots'!X169</f>
        <v>27696.549999999996</v>
      </c>
      <c r="N169" s="12">
        <f t="shared" si="199"/>
        <v>245.48333333333721</v>
      </c>
      <c r="O169" s="12">
        <f t="shared" si="200"/>
        <v>119.21666666667443</v>
      </c>
      <c r="P169" s="12">
        <f t="shared" si="201"/>
        <v>11.783333333336486</v>
      </c>
      <c r="Q169" s="12">
        <f t="shared" si="202"/>
        <v>114.4833333333263</v>
      </c>
      <c r="R169" s="12">
        <f t="shared" si="203"/>
        <v>221.91666666666424</v>
      </c>
      <c r="S169" s="12">
        <f t="shared" si="204"/>
        <v>11.783333333336486</v>
      </c>
      <c r="U169" t="str">
        <f t="shared" si="205"/>
        <v>Today-Tom Close</v>
      </c>
    </row>
    <row r="170" spans="1:21" x14ac:dyDescent="0.3">
      <c r="A170" s="39">
        <v>43488</v>
      </c>
      <c r="B170" s="10" t="s">
        <v>29</v>
      </c>
      <c r="C170">
        <f>'Index Pivots'!N170</f>
        <v>27493.1</v>
      </c>
      <c r="D170">
        <f>'Index Pivots'!O170</f>
        <v>27564.7</v>
      </c>
      <c r="E170">
        <f>'Index Pivots'!P170</f>
        <v>27189.599999999999</v>
      </c>
      <c r="F170">
        <f>'Index Pivots'!Q170</f>
        <v>27250.75</v>
      </c>
      <c r="G170">
        <f>'Index Pivots'!R170</f>
        <v>26730.23333333333</v>
      </c>
      <c r="H170">
        <f>'Index Pivots'!S170</f>
        <v>26959.916666666664</v>
      </c>
      <c r="I170">
        <f>'Index Pivots'!T170</f>
        <v>27105.333333333332</v>
      </c>
      <c r="J170">
        <f>'Index Pivots'!U170</f>
        <v>27335.016666666666</v>
      </c>
      <c r="K170">
        <f>'Index Pivots'!V170</f>
        <v>27480.433333333334</v>
      </c>
      <c r="L170">
        <f>'Index Pivots'!W170</f>
        <v>27710.116666666669</v>
      </c>
      <c r="M170" s="2">
        <f>'Index Pivots'!X170</f>
        <v>27855.533333333336</v>
      </c>
      <c r="N170" s="12">
        <f t="shared" si="199"/>
        <v>174.04999999999563</v>
      </c>
      <c r="O170" s="12">
        <f t="shared" si="200"/>
        <v>92.44999999999709</v>
      </c>
      <c r="P170" s="12">
        <f t="shared" si="201"/>
        <v>26.099999999998545</v>
      </c>
      <c r="Q170" s="12">
        <f t="shared" si="202"/>
        <v>55.5</v>
      </c>
      <c r="R170" s="12">
        <f t="shared" si="203"/>
        <v>121.84999999999854</v>
      </c>
      <c r="S170" s="12">
        <f t="shared" si="204"/>
        <v>26.099999999998545</v>
      </c>
      <c r="U170" t="str">
        <f t="shared" si="205"/>
        <v/>
      </c>
    </row>
    <row r="171" spans="1:21" x14ac:dyDescent="0.3">
      <c r="A171" s="39">
        <v>43489</v>
      </c>
      <c r="B171" s="10" t="s">
        <v>30</v>
      </c>
      <c r="C171">
        <f>'Index Pivots'!N171</f>
        <v>27273.5</v>
      </c>
      <c r="D171">
        <f>'Index Pivots'!O171</f>
        <v>27342.35</v>
      </c>
      <c r="E171">
        <f>'Index Pivots'!P171</f>
        <v>27142.799999999999</v>
      </c>
      <c r="F171">
        <f>'Index Pivots'!Q171</f>
        <v>27266.400000000001</v>
      </c>
      <c r="G171">
        <f>'Index Pivots'!R171</f>
        <v>26959.133333333328</v>
      </c>
      <c r="H171">
        <f>'Index Pivots'!S171</f>
        <v>27050.966666666664</v>
      </c>
      <c r="I171">
        <f>'Index Pivots'!T171</f>
        <v>27158.683333333327</v>
      </c>
      <c r="J171">
        <f>'Index Pivots'!U171</f>
        <v>27250.516666666663</v>
      </c>
      <c r="K171">
        <f>'Index Pivots'!V171</f>
        <v>27358.233333333326</v>
      </c>
      <c r="L171">
        <f>'Index Pivots'!W171</f>
        <v>27450.066666666662</v>
      </c>
      <c r="M171" s="2">
        <f>'Index Pivots'!X171</f>
        <v>27557.783333333326</v>
      </c>
      <c r="N171" s="12">
        <f t="shared" si="199"/>
        <v>313.58333333333576</v>
      </c>
      <c r="O171" s="12">
        <f t="shared" si="200"/>
        <v>168.16666666666788</v>
      </c>
      <c r="P171" s="12">
        <f t="shared" si="201"/>
        <v>61.516666666666424</v>
      </c>
      <c r="Q171" s="12">
        <f t="shared" si="202"/>
        <v>206.9333333333343</v>
      </c>
      <c r="R171" s="12">
        <f t="shared" si="203"/>
        <v>436.61666666666861</v>
      </c>
      <c r="S171" s="12">
        <f t="shared" si="204"/>
        <v>61.516666666666424</v>
      </c>
      <c r="U171" t="str">
        <f t="shared" si="205"/>
        <v/>
      </c>
    </row>
    <row r="172" spans="1:21" x14ac:dyDescent="0.3">
      <c r="A172" s="39">
        <v>43490</v>
      </c>
      <c r="B172" s="10" t="s">
        <v>26</v>
      </c>
      <c r="C172">
        <f>'Index Pivots'!N172</f>
        <v>27261.45</v>
      </c>
      <c r="D172">
        <f>'Index Pivots'!O172</f>
        <v>27433.55</v>
      </c>
      <c r="E172">
        <f>'Index Pivots'!P172</f>
        <v>27045.200000000001</v>
      </c>
      <c r="F172">
        <f>'Index Pivots'!Q172</f>
        <v>27115.3</v>
      </c>
      <c r="G172">
        <f>'Index Pivots'!R172</f>
        <v>26574.133333333335</v>
      </c>
      <c r="H172">
        <f>'Index Pivots'!S172</f>
        <v>26809.666666666668</v>
      </c>
      <c r="I172">
        <f>'Index Pivots'!T172</f>
        <v>26962.483333333334</v>
      </c>
      <c r="J172">
        <f>'Index Pivots'!U172</f>
        <v>27198.016666666666</v>
      </c>
      <c r="K172">
        <f>'Index Pivots'!V172</f>
        <v>27350.833333333332</v>
      </c>
      <c r="L172">
        <f>'Index Pivots'!W172</f>
        <v>27586.366666666665</v>
      </c>
      <c r="M172" s="2">
        <f>'Index Pivots'!X172</f>
        <v>27739.183333333331</v>
      </c>
      <c r="N172" s="12">
        <f t="shared" si="199"/>
        <v>210.48333333333721</v>
      </c>
      <c r="O172" s="12">
        <f t="shared" si="200"/>
        <v>102.7666666666737</v>
      </c>
      <c r="P172" s="12">
        <f t="shared" si="201"/>
        <v>10.933333333337941</v>
      </c>
      <c r="Q172" s="12">
        <f t="shared" si="202"/>
        <v>96.783333333325572</v>
      </c>
      <c r="R172" s="12">
        <f t="shared" si="203"/>
        <v>188.61666666666133</v>
      </c>
      <c r="S172" s="12">
        <f t="shared" si="204"/>
        <v>10.933333333337941</v>
      </c>
      <c r="U172" t="str">
        <f t="shared" si="205"/>
        <v>Today-Tom Close</v>
      </c>
    </row>
    <row r="173" spans="1:21" x14ac:dyDescent="0.3">
      <c r="A173" s="39">
        <v>43493</v>
      </c>
      <c r="B173" s="10" t="s">
        <v>27</v>
      </c>
      <c r="C173">
        <f>'Index Pivots'!N173</f>
        <v>27041.45</v>
      </c>
      <c r="D173">
        <f>'Index Pivots'!O173</f>
        <v>27134.2</v>
      </c>
      <c r="E173">
        <f>'Index Pivots'!P173</f>
        <v>26587.95</v>
      </c>
      <c r="F173">
        <f>'Index Pivots'!Q173</f>
        <v>26653.05</v>
      </c>
      <c r="G173">
        <f>'Index Pivots'!R173</f>
        <v>25903.016666666666</v>
      </c>
      <c r="H173">
        <f>'Index Pivots'!S173</f>
        <v>26245.483333333334</v>
      </c>
      <c r="I173">
        <f>'Index Pivots'!T173</f>
        <v>26449.266666666666</v>
      </c>
      <c r="J173">
        <f>'Index Pivots'!U173</f>
        <v>26791.733333333334</v>
      </c>
      <c r="K173">
        <f>'Index Pivots'!V173</f>
        <v>26995.516666666666</v>
      </c>
      <c r="L173">
        <f>'Index Pivots'!W173</f>
        <v>27337.983333333334</v>
      </c>
      <c r="M173" s="2">
        <f>'Index Pivots'!X173</f>
        <v>27541.766666666666</v>
      </c>
      <c r="N173" s="12">
        <f t="shared" ref="N173:N177" si="206">ABS(C173-H172)</f>
        <v>231.78333333333285</v>
      </c>
      <c r="O173" s="12">
        <f t="shared" ref="O173:O177" si="207">ABS(C173-I172)</f>
        <v>78.966666666667152</v>
      </c>
      <c r="P173" s="12">
        <f t="shared" ref="P173:P177" si="208">ABS(C173-J172)</f>
        <v>156.5666666666657</v>
      </c>
      <c r="Q173" s="12">
        <f t="shared" ref="Q173:Q177" si="209">ABS(C173-K172)</f>
        <v>309.38333333333139</v>
      </c>
      <c r="R173" s="12">
        <f t="shared" ref="R173:R177" si="210">ABS(C173-L172)</f>
        <v>544.91666666666424</v>
      </c>
      <c r="S173" s="12">
        <f t="shared" ref="S173:S177" si="211">MIN(N173:R173)</f>
        <v>78.966666666667152</v>
      </c>
      <c r="U173" t="str">
        <f t="shared" si="205"/>
        <v/>
      </c>
    </row>
    <row r="174" spans="1:21" x14ac:dyDescent="0.3">
      <c r="A174" s="39">
        <v>43494</v>
      </c>
      <c r="B174" s="10" t="s">
        <v>28</v>
      </c>
      <c r="C174">
        <f>'Index Pivots'!N174</f>
        <v>26616.25</v>
      </c>
      <c r="D174">
        <f>'Index Pivots'!O174</f>
        <v>26743.85</v>
      </c>
      <c r="E174">
        <f>'Index Pivots'!P174</f>
        <v>26441.55</v>
      </c>
      <c r="F174">
        <f>'Index Pivots'!Q174</f>
        <v>26573.4</v>
      </c>
      <c r="G174">
        <f>'Index Pivots'!R174</f>
        <v>26126.383333333328</v>
      </c>
      <c r="H174">
        <f>'Index Pivots'!S174</f>
        <v>26283.966666666664</v>
      </c>
      <c r="I174">
        <f>'Index Pivots'!T174</f>
        <v>26428.683333333327</v>
      </c>
      <c r="J174">
        <f>'Index Pivots'!U174</f>
        <v>26586.266666666663</v>
      </c>
      <c r="K174">
        <f>'Index Pivots'!V174</f>
        <v>26730.983333333326</v>
      </c>
      <c r="L174">
        <f>'Index Pivots'!W174</f>
        <v>26888.566666666662</v>
      </c>
      <c r="M174" s="2">
        <f>'Index Pivots'!X174</f>
        <v>27033.283333333326</v>
      </c>
      <c r="N174" s="12">
        <f t="shared" si="206"/>
        <v>370.76666666666642</v>
      </c>
      <c r="O174" s="12">
        <f t="shared" si="207"/>
        <v>166.98333333333358</v>
      </c>
      <c r="P174" s="12">
        <f t="shared" si="208"/>
        <v>175.48333333333358</v>
      </c>
      <c r="Q174" s="12">
        <f t="shared" si="209"/>
        <v>379.26666666666642</v>
      </c>
      <c r="R174" s="12">
        <f t="shared" si="210"/>
        <v>721.73333333333358</v>
      </c>
      <c r="S174" s="12">
        <f t="shared" si="211"/>
        <v>166.98333333333358</v>
      </c>
      <c r="U174" t="str">
        <f t="shared" si="205"/>
        <v/>
      </c>
    </row>
    <row r="175" spans="1:21" x14ac:dyDescent="0.3">
      <c r="A175" s="39">
        <v>43495</v>
      </c>
      <c r="B175" s="10" t="s">
        <v>29</v>
      </c>
      <c r="C175">
        <f>'Index Pivots'!N175</f>
        <v>26789.75</v>
      </c>
      <c r="D175">
        <f>'Index Pivots'!O175</f>
        <v>26916.25</v>
      </c>
      <c r="E175">
        <f>'Index Pivots'!P175</f>
        <v>26693.7</v>
      </c>
      <c r="F175">
        <f>'Index Pivots'!Q175</f>
        <v>26825.5</v>
      </c>
      <c r="G175">
        <f>'Index Pivots'!R175</f>
        <v>26484.833333333332</v>
      </c>
      <c r="H175">
        <f>'Index Pivots'!S175</f>
        <v>26589.266666666666</v>
      </c>
      <c r="I175">
        <f>'Index Pivots'!T175</f>
        <v>26707.383333333331</v>
      </c>
      <c r="J175">
        <f>'Index Pivots'!U175</f>
        <v>26811.816666666666</v>
      </c>
      <c r="K175">
        <f>'Index Pivots'!V175</f>
        <v>26929.933333333331</v>
      </c>
      <c r="L175">
        <f>'Index Pivots'!W175</f>
        <v>27034.366666666665</v>
      </c>
      <c r="M175" s="2">
        <f>'Index Pivots'!X175</f>
        <v>27152.48333333333</v>
      </c>
      <c r="N175" s="12">
        <f t="shared" si="206"/>
        <v>505.78333333333649</v>
      </c>
      <c r="O175" s="12">
        <f t="shared" si="207"/>
        <v>361.06666666667297</v>
      </c>
      <c r="P175" s="12">
        <f t="shared" si="208"/>
        <v>203.48333333333721</v>
      </c>
      <c r="Q175" s="12">
        <f t="shared" si="209"/>
        <v>58.7666666666737</v>
      </c>
      <c r="R175" s="12">
        <f t="shared" si="210"/>
        <v>98.816666666662059</v>
      </c>
      <c r="S175" s="12">
        <f t="shared" si="211"/>
        <v>58.7666666666737</v>
      </c>
      <c r="U175" t="str">
        <f t="shared" si="205"/>
        <v/>
      </c>
    </row>
    <row r="176" spans="1:21" x14ac:dyDescent="0.3">
      <c r="A176" s="39">
        <v>43496</v>
      </c>
      <c r="B176" s="10" t="s">
        <v>30</v>
      </c>
      <c r="C176">
        <f>'Index Pivots'!N176</f>
        <v>26969.15</v>
      </c>
      <c r="D176">
        <f>'Index Pivots'!O176</f>
        <v>27325.05</v>
      </c>
      <c r="E176">
        <f>'Index Pivots'!P176</f>
        <v>26891.05</v>
      </c>
      <c r="F176">
        <f>'Index Pivots'!Q176</f>
        <v>27295.45</v>
      </c>
      <c r="G176">
        <f>'Index Pivots'!R176</f>
        <v>26581.983333333334</v>
      </c>
      <c r="H176">
        <f>'Index Pivots'!S176</f>
        <v>26736.516666666666</v>
      </c>
      <c r="I176">
        <f>'Index Pivots'!T176</f>
        <v>27015.983333333334</v>
      </c>
      <c r="J176">
        <f>'Index Pivots'!U176</f>
        <v>27170.516666666666</v>
      </c>
      <c r="K176">
        <f>'Index Pivots'!V176</f>
        <v>27449.983333333334</v>
      </c>
      <c r="L176">
        <f>'Index Pivots'!W176</f>
        <v>27604.516666666666</v>
      </c>
      <c r="M176" s="2">
        <f>'Index Pivots'!X176</f>
        <v>27883.983333333334</v>
      </c>
      <c r="N176" s="12">
        <f t="shared" si="206"/>
        <v>379.88333333333503</v>
      </c>
      <c r="O176" s="12">
        <f t="shared" si="207"/>
        <v>261.76666666667006</v>
      </c>
      <c r="P176" s="12">
        <f t="shared" si="208"/>
        <v>157.33333333333576</v>
      </c>
      <c r="Q176" s="12">
        <f t="shared" si="209"/>
        <v>39.21666666667079</v>
      </c>
      <c r="R176" s="12">
        <f t="shared" si="210"/>
        <v>65.216666666663514</v>
      </c>
      <c r="S176" s="12">
        <f t="shared" si="211"/>
        <v>39.21666666667079</v>
      </c>
      <c r="U176" t="str">
        <f t="shared" si="205"/>
        <v/>
      </c>
    </row>
    <row r="177" spans="1:21" x14ac:dyDescent="0.3">
      <c r="A177" s="39">
        <v>43497</v>
      </c>
      <c r="B177" s="10" t="s">
        <v>26</v>
      </c>
      <c r="C177">
        <f>'Index Pivots'!N177</f>
        <v>27334.55</v>
      </c>
      <c r="D177">
        <f>'Index Pivots'!O177</f>
        <v>27533.05</v>
      </c>
      <c r="E177">
        <f>'Index Pivots'!P177</f>
        <v>26930.45</v>
      </c>
      <c r="F177">
        <f>'Index Pivots'!Q177</f>
        <v>27085.95</v>
      </c>
      <c r="G177">
        <f>'Index Pivots'!R177</f>
        <v>26230.649999999998</v>
      </c>
      <c r="H177">
        <f>'Index Pivots'!S177</f>
        <v>26580.55</v>
      </c>
      <c r="I177">
        <f>'Index Pivots'!T177</f>
        <v>26833.249999999996</v>
      </c>
      <c r="J177">
        <f>'Index Pivots'!U177</f>
        <v>27183.149999999998</v>
      </c>
      <c r="K177">
        <f>'Index Pivots'!V177</f>
        <v>27435.849999999995</v>
      </c>
      <c r="L177">
        <f>'Index Pivots'!W177</f>
        <v>27785.749999999996</v>
      </c>
      <c r="M177" s="2">
        <f>'Index Pivots'!X177</f>
        <v>28038.449999999993</v>
      </c>
      <c r="N177" s="12">
        <f t="shared" si="206"/>
        <v>598.03333333333285</v>
      </c>
      <c r="O177" s="12">
        <f t="shared" si="207"/>
        <v>318.5666666666657</v>
      </c>
      <c r="P177" s="12">
        <f t="shared" si="208"/>
        <v>164.03333333333285</v>
      </c>
      <c r="Q177" s="12">
        <f t="shared" si="209"/>
        <v>115.4333333333343</v>
      </c>
      <c r="R177" s="12">
        <f t="shared" si="210"/>
        <v>269.96666666666715</v>
      </c>
      <c r="S177" s="12">
        <f t="shared" si="211"/>
        <v>115.4333333333343</v>
      </c>
      <c r="U177" t="str">
        <f t="shared" si="205"/>
        <v>Today-Tom Close</v>
      </c>
    </row>
    <row r="178" spans="1:21" x14ac:dyDescent="0.3">
      <c r="A178" s="39">
        <v>43500</v>
      </c>
      <c r="B178" s="10" t="s">
        <v>27</v>
      </c>
      <c r="C178">
        <f>'Index Pivots'!N178</f>
        <v>26974</v>
      </c>
      <c r="D178">
        <f>'Index Pivots'!O178</f>
        <v>27243.8</v>
      </c>
      <c r="E178">
        <f>'Index Pivots'!P178</f>
        <v>26825.55</v>
      </c>
      <c r="F178">
        <f>'Index Pivots'!Q178</f>
        <v>27186.6</v>
      </c>
      <c r="G178">
        <f>'Index Pivots'!R178</f>
        <v>26508.583333333332</v>
      </c>
      <c r="H178">
        <f>'Index Pivots'!S178</f>
        <v>26667.066666666666</v>
      </c>
      <c r="I178">
        <f>'Index Pivots'!T178</f>
        <v>26926.833333333332</v>
      </c>
      <c r="J178">
        <f>'Index Pivots'!U178</f>
        <v>27085.316666666666</v>
      </c>
      <c r="K178">
        <f>'Index Pivots'!V178</f>
        <v>27345.083333333332</v>
      </c>
      <c r="L178">
        <f>'Index Pivots'!W178</f>
        <v>27503.566666666666</v>
      </c>
      <c r="M178" s="2">
        <f>'Index Pivots'!X178</f>
        <v>27763.333333333332</v>
      </c>
      <c r="N178" s="12">
        <f t="shared" ref="N178:N182" si="212">ABS(C178-H177)</f>
        <v>393.45000000000073</v>
      </c>
      <c r="O178" s="12">
        <f t="shared" ref="O178:O182" si="213">ABS(C178-I177)</f>
        <v>140.75000000000364</v>
      </c>
      <c r="P178" s="12">
        <f t="shared" ref="P178:P182" si="214">ABS(C178-J177)</f>
        <v>209.14999999999782</v>
      </c>
      <c r="Q178" s="12">
        <f t="shared" ref="Q178:Q182" si="215">ABS(C178-K177)</f>
        <v>461.84999999999491</v>
      </c>
      <c r="R178" s="12">
        <f t="shared" ref="R178:R182" si="216">ABS(C178-L177)</f>
        <v>811.74999999999636</v>
      </c>
      <c r="S178" s="12">
        <f t="shared" ref="S178:S182" si="217">MIN(N178:R178)</f>
        <v>140.75000000000364</v>
      </c>
      <c r="U178" t="str">
        <f t="shared" ref="U178:U182" si="218">IF(ABS(J178-J177)&lt;J178*0.0021,"Today-Tom Close","")</f>
        <v/>
      </c>
    </row>
    <row r="179" spans="1:21" x14ac:dyDescent="0.3">
      <c r="A179" s="39">
        <v>43501</v>
      </c>
      <c r="B179" s="10" t="s">
        <v>28</v>
      </c>
      <c r="C179">
        <f>'Index Pivots'!N179</f>
        <v>27226.05</v>
      </c>
      <c r="D179">
        <f>'Index Pivots'!O179</f>
        <v>27348.25</v>
      </c>
      <c r="E179">
        <f>'Index Pivots'!P179</f>
        <v>27153.200000000001</v>
      </c>
      <c r="F179">
        <f>'Index Pivots'!Q179</f>
        <v>27271.7</v>
      </c>
      <c r="G179">
        <f>'Index Pivots'!R179</f>
        <v>26972.133333333328</v>
      </c>
      <c r="H179">
        <f>'Index Pivots'!S179</f>
        <v>27062.666666666664</v>
      </c>
      <c r="I179">
        <f>'Index Pivots'!T179</f>
        <v>27167.183333333327</v>
      </c>
      <c r="J179">
        <f>'Index Pivots'!U179</f>
        <v>27257.716666666664</v>
      </c>
      <c r="K179">
        <f>'Index Pivots'!V179</f>
        <v>27362.233333333326</v>
      </c>
      <c r="L179">
        <f>'Index Pivots'!W179</f>
        <v>27452.766666666663</v>
      </c>
      <c r="M179" s="2">
        <f>'Index Pivots'!X179</f>
        <v>27557.283333333326</v>
      </c>
      <c r="N179" s="12">
        <f t="shared" si="212"/>
        <v>558.98333333333358</v>
      </c>
      <c r="O179" s="12">
        <f t="shared" si="213"/>
        <v>299.21666666666715</v>
      </c>
      <c r="P179" s="12">
        <f t="shared" si="214"/>
        <v>140.73333333333358</v>
      </c>
      <c r="Q179" s="12">
        <f t="shared" si="215"/>
        <v>119.03333333333285</v>
      </c>
      <c r="R179" s="12">
        <f t="shared" si="216"/>
        <v>277.51666666666642</v>
      </c>
      <c r="S179" s="12">
        <f t="shared" si="217"/>
        <v>119.03333333333285</v>
      </c>
      <c r="U179" t="str">
        <f t="shared" si="218"/>
        <v/>
      </c>
    </row>
    <row r="180" spans="1:21" x14ac:dyDescent="0.3">
      <c r="A180" s="39">
        <v>43502</v>
      </c>
      <c r="B180" s="10" t="s">
        <v>29</v>
      </c>
      <c r="C180">
        <f>'Index Pivots'!N180</f>
        <v>27326.2</v>
      </c>
      <c r="D180">
        <f>'Index Pivots'!O180</f>
        <v>27428.65</v>
      </c>
      <c r="E180">
        <f>'Index Pivots'!P180</f>
        <v>27294.1</v>
      </c>
      <c r="F180">
        <f>'Index Pivots'!Q180</f>
        <v>27402.35</v>
      </c>
      <c r="G180">
        <f>'Index Pivots'!R180</f>
        <v>27186.866666666669</v>
      </c>
      <c r="H180">
        <f>'Index Pivots'!S180</f>
        <v>27240.483333333334</v>
      </c>
      <c r="I180">
        <f>'Index Pivots'!T180</f>
        <v>27321.416666666672</v>
      </c>
      <c r="J180">
        <f>'Index Pivots'!U180</f>
        <v>27375.033333333336</v>
      </c>
      <c r="K180">
        <f>'Index Pivots'!V180</f>
        <v>27455.966666666674</v>
      </c>
      <c r="L180">
        <f>'Index Pivots'!W180</f>
        <v>27509.583333333339</v>
      </c>
      <c r="M180" s="2">
        <f>'Index Pivots'!X180</f>
        <v>27590.516666666677</v>
      </c>
      <c r="N180" s="12">
        <f t="shared" si="212"/>
        <v>263.53333333333649</v>
      </c>
      <c r="O180" s="12">
        <f t="shared" si="213"/>
        <v>159.0166666666737</v>
      </c>
      <c r="P180" s="12">
        <f t="shared" si="214"/>
        <v>68.483333333337214</v>
      </c>
      <c r="Q180" s="12">
        <f t="shared" si="215"/>
        <v>36.033333333325572</v>
      </c>
      <c r="R180" s="12">
        <f t="shared" si="216"/>
        <v>126.56666666666206</v>
      </c>
      <c r="S180" s="12">
        <f t="shared" si="217"/>
        <v>36.033333333325572</v>
      </c>
      <c r="U180" t="str">
        <f t="shared" si="218"/>
        <v/>
      </c>
    </row>
    <row r="181" spans="1:21" x14ac:dyDescent="0.3">
      <c r="A181" s="39">
        <v>43503</v>
      </c>
      <c r="B181" s="10" t="s">
        <v>30</v>
      </c>
      <c r="C181">
        <f>'Index Pivots'!N181</f>
        <v>27424.1</v>
      </c>
      <c r="D181">
        <f>'Index Pivots'!O181</f>
        <v>27589.75</v>
      </c>
      <c r="E181">
        <f>'Index Pivots'!P181</f>
        <v>27322.95</v>
      </c>
      <c r="F181">
        <f>'Index Pivots'!Q181</f>
        <v>27387.15</v>
      </c>
      <c r="G181">
        <f>'Index Pivots'!R181</f>
        <v>27010.016666666674</v>
      </c>
      <c r="H181">
        <f>'Index Pivots'!S181</f>
        <v>27166.483333333337</v>
      </c>
      <c r="I181">
        <f>'Index Pivots'!T181</f>
        <v>27276.816666666673</v>
      </c>
      <c r="J181">
        <f>'Index Pivots'!U181</f>
        <v>27433.283333333336</v>
      </c>
      <c r="K181">
        <f>'Index Pivots'!V181</f>
        <v>27543.616666666672</v>
      </c>
      <c r="L181">
        <f>'Index Pivots'!W181</f>
        <v>27700.083333333336</v>
      </c>
      <c r="M181" s="2">
        <f>'Index Pivots'!X181</f>
        <v>27810.416666666672</v>
      </c>
      <c r="N181" s="12">
        <f t="shared" si="212"/>
        <v>183.61666666666497</v>
      </c>
      <c r="O181" s="12">
        <f t="shared" si="213"/>
        <v>102.68333333332703</v>
      </c>
      <c r="P181" s="12">
        <f t="shared" si="214"/>
        <v>49.066666666662059</v>
      </c>
      <c r="Q181" s="12">
        <f t="shared" si="215"/>
        <v>31.866666666675883</v>
      </c>
      <c r="R181" s="12">
        <f t="shared" si="216"/>
        <v>85.483333333340852</v>
      </c>
      <c r="S181" s="12">
        <f t="shared" si="217"/>
        <v>31.866666666675883</v>
      </c>
      <c r="U181" t="str">
        <f t="shared" si="218"/>
        <v/>
      </c>
    </row>
    <row r="182" spans="1:21" x14ac:dyDescent="0.3">
      <c r="A182" s="39">
        <v>43504</v>
      </c>
      <c r="B182" s="10" t="s">
        <v>26</v>
      </c>
      <c r="C182">
        <f>'Index Pivots'!N182</f>
        <v>27302.65</v>
      </c>
      <c r="D182">
        <f>'Index Pivots'!O182</f>
        <v>27482.1</v>
      </c>
      <c r="E182">
        <f>'Index Pivots'!P182</f>
        <v>27221.25</v>
      </c>
      <c r="F182">
        <f>'Index Pivots'!Q182</f>
        <v>27294.400000000001</v>
      </c>
      <c r="G182">
        <f>'Index Pivots'!R182</f>
        <v>26922.216666666667</v>
      </c>
      <c r="H182">
        <f>'Index Pivots'!S182</f>
        <v>27071.733333333334</v>
      </c>
      <c r="I182">
        <f>'Index Pivots'!T182</f>
        <v>27183.066666666666</v>
      </c>
      <c r="J182">
        <f>'Index Pivots'!U182</f>
        <v>27332.583333333332</v>
      </c>
      <c r="K182">
        <f>'Index Pivots'!V182</f>
        <v>27443.916666666664</v>
      </c>
      <c r="L182">
        <f>'Index Pivots'!W182</f>
        <v>27593.433333333331</v>
      </c>
      <c r="M182" s="2">
        <f>'Index Pivots'!X182</f>
        <v>27704.766666666663</v>
      </c>
      <c r="N182" s="12">
        <f t="shared" si="212"/>
        <v>136.16666666666424</v>
      </c>
      <c r="O182" s="12">
        <f t="shared" si="213"/>
        <v>25.833333333328483</v>
      </c>
      <c r="P182" s="12">
        <f t="shared" si="214"/>
        <v>130.63333333333503</v>
      </c>
      <c r="Q182" s="12">
        <f t="shared" si="215"/>
        <v>240.96666666667079</v>
      </c>
      <c r="R182" s="12">
        <f t="shared" si="216"/>
        <v>397.4333333333343</v>
      </c>
      <c r="S182" s="12">
        <f t="shared" si="217"/>
        <v>25.833333333328483</v>
      </c>
      <c r="U182" t="str">
        <f t="shared" si="218"/>
        <v/>
      </c>
    </row>
    <row r="183" spans="1:21" x14ac:dyDescent="0.3">
      <c r="A183" s="39">
        <v>43507</v>
      </c>
      <c r="B183" s="10" t="s">
        <v>27</v>
      </c>
      <c r="C183">
        <f>'Index Pivots'!N183</f>
        <v>27240.5</v>
      </c>
      <c r="D183">
        <f>'Index Pivots'!O183</f>
        <v>27305.9</v>
      </c>
      <c r="E183">
        <f>'Index Pivots'!P183</f>
        <v>27151.55</v>
      </c>
      <c r="F183">
        <f>'Index Pivots'!Q183</f>
        <v>27227.8</v>
      </c>
      <c r="G183">
        <f>'Index Pivots'!R183</f>
        <v>26996.583333333332</v>
      </c>
      <c r="H183">
        <f>'Index Pivots'!S183</f>
        <v>27074.066666666666</v>
      </c>
      <c r="I183">
        <f>'Index Pivots'!T183</f>
        <v>27150.933333333334</v>
      </c>
      <c r="J183">
        <f>'Index Pivots'!U183</f>
        <v>27228.416666666668</v>
      </c>
      <c r="K183">
        <f>'Index Pivots'!V183</f>
        <v>27305.283333333336</v>
      </c>
      <c r="L183">
        <f>'Index Pivots'!W183</f>
        <v>27382.76666666667</v>
      </c>
      <c r="M183" s="2">
        <f>'Index Pivots'!X183</f>
        <v>27459.633333333339</v>
      </c>
      <c r="N183" s="12">
        <f t="shared" ref="N183:N187" si="219">ABS(C183-H182)</f>
        <v>168.76666666666642</v>
      </c>
      <c r="O183" s="12">
        <f t="shared" ref="O183:O187" si="220">ABS(C183-I182)</f>
        <v>57.433333333334303</v>
      </c>
      <c r="P183" s="12">
        <f t="shared" ref="P183:P187" si="221">ABS(C183-J182)</f>
        <v>92.083333333332121</v>
      </c>
      <c r="Q183" s="12">
        <f t="shared" ref="Q183:Q187" si="222">ABS(C183-K182)</f>
        <v>203.41666666666424</v>
      </c>
      <c r="R183" s="12">
        <f t="shared" ref="R183:R187" si="223">ABS(C183-L182)</f>
        <v>352.93333333333067</v>
      </c>
      <c r="S183" s="12">
        <f t="shared" ref="S183:S187" si="224">MIN(N183:R183)</f>
        <v>57.433333333334303</v>
      </c>
      <c r="U183" t="str">
        <f t="shared" ref="U183:U187" si="225">IF(ABS(J183-J182)&lt;J183*0.0021,"Today-Tom Close","")</f>
        <v/>
      </c>
    </row>
    <row r="184" spans="1:21" x14ac:dyDescent="0.3">
      <c r="A184" s="39">
        <v>43508</v>
      </c>
      <c r="B184" s="10" t="s">
        <v>28</v>
      </c>
      <c r="C184">
        <f>'Index Pivots'!N184</f>
        <v>27166.9</v>
      </c>
      <c r="D184">
        <f>'Index Pivots'!O184</f>
        <v>27286.65</v>
      </c>
      <c r="E184">
        <f>'Index Pivots'!P184</f>
        <v>26988.9</v>
      </c>
      <c r="F184">
        <f>'Index Pivots'!Q184</f>
        <v>27010.75</v>
      </c>
      <c r="G184">
        <f>'Index Pivots'!R184</f>
        <v>26606.466666666667</v>
      </c>
      <c r="H184">
        <f>'Index Pivots'!S184</f>
        <v>26797.683333333334</v>
      </c>
      <c r="I184">
        <f>'Index Pivots'!T184</f>
        <v>26904.216666666667</v>
      </c>
      <c r="J184">
        <f>'Index Pivots'!U184</f>
        <v>27095.433333333334</v>
      </c>
      <c r="K184">
        <f>'Index Pivots'!V184</f>
        <v>27201.966666666667</v>
      </c>
      <c r="L184">
        <f>'Index Pivots'!W184</f>
        <v>27393.183333333334</v>
      </c>
      <c r="M184" s="2">
        <f>'Index Pivots'!X184</f>
        <v>27499.716666666667</v>
      </c>
      <c r="N184" s="12">
        <f t="shared" si="219"/>
        <v>92.833333333335759</v>
      </c>
      <c r="O184" s="12">
        <f t="shared" si="220"/>
        <v>15.966666666667152</v>
      </c>
      <c r="P184" s="12">
        <f t="shared" si="221"/>
        <v>61.516666666666424</v>
      </c>
      <c r="Q184" s="12">
        <f t="shared" si="222"/>
        <v>138.38333333333503</v>
      </c>
      <c r="R184" s="12">
        <f t="shared" si="223"/>
        <v>215.86666666666861</v>
      </c>
      <c r="S184" s="12">
        <f t="shared" si="224"/>
        <v>15.966666666667152</v>
      </c>
      <c r="U184" t="str">
        <f t="shared" si="225"/>
        <v/>
      </c>
    </row>
    <row r="185" spans="1:21" x14ac:dyDescent="0.3">
      <c r="A185" s="39">
        <v>43509</v>
      </c>
      <c r="B185" s="10" t="s">
        <v>29</v>
      </c>
      <c r="C185">
        <f>'Index Pivots'!N185</f>
        <v>27068.85</v>
      </c>
      <c r="D185">
        <f>'Index Pivots'!O185</f>
        <v>27108</v>
      </c>
      <c r="E185">
        <f>'Index Pivots'!P185</f>
        <v>26839.05</v>
      </c>
      <c r="F185">
        <f>'Index Pivots'!Q185</f>
        <v>26885.4</v>
      </c>
      <c r="G185">
        <f>'Index Pivots'!R185</f>
        <v>26511.350000000009</v>
      </c>
      <c r="H185">
        <f>'Index Pivots'!S185</f>
        <v>26675.200000000004</v>
      </c>
      <c r="I185">
        <f>'Index Pivots'!T185</f>
        <v>26780.30000000001</v>
      </c>
      <c r="J185">
        <f>'Index Pivots'!U185</f>
        <v>26944.150000000005</v>
      </c>
      <c r="K185">
        <f>'Index Pivots'!V185</f>
        <v>27049.250000000011</v>
      </c>
      <c r="L185">
        <f>'Index Pivots'!W185</f>
        <v>27213.100000000006</v>
      </c>
      <c r="M185" s="2">
        <f>'Index Pivots'!X185</f>
        <v>27318.200000000012</v>
      </c>
      <c r="N185" s="12">
        <f t="shared" si="219"/>
        <v>271.16666666666424</v>
      </c>
      <c r="O185" s="12">
        <f t="shared" si="220"/>
        <v>164.63333333333139</v>
      </c>
      <c r="P185" s="12">
        <f t="shared" si="221"/>
        <v>26.583333333335759</v>
      </c>
      <c r="Q185" s="12">
        <f t="shared" si="222"/>
        <v>133.11666666666861</v>
      </c>
      <c r="R185" s="12">
        <f t="shared" si="223"/>
        <v>324.33333333333576</v>
      </c>
      <c r="S185" s="12">
        <f t="shared" si="224"/>
        <v>26.583333333335759</v>
      </c>
      <c r="U185" t="str">
        <f t="shared" si="225"/>
        <v/>
      </c>
    </row>
    <row r="186" spans="1:21" x14ac:dyDescent="0.3">
      <c r="A186" s="39">
        <v>43510</v>
      </c>
      <c r="B186" s="10" t="s">
        <v>30</v>
      </c>
      <c r="C186">
        <f>'Index Pivots'!N186</f>
        <v>26978</v>
      </c>
      <c r="D186">
        <f>'Index Pivots'!O186</f>
        <v>27030</v>
      </c>
      <c r="E186">
        <f>'Index Pivots'!P186</f>
        <v>26818.05</v>
      </c>
      <c r="F186">
        <f>'Index Pivots'!Q186</f>
        <v>26970.6</v>
      </c>
      <c r="G186">
        <f>'Index Pivots'!R186</f>
        <v>26637.149999999998</v>
      </c>
      <c r="H186">
        <f>'Index Pivots'!S186</f>
        <v>26727.599999999999</v>
      </c>
      <c r="I186">
        <f>'Index Pivots'!T186</f>
        <v>26849.1</v>
      </c>
      <c r="J186">
        <f>'Index Pivots'!U186</f>
        <v>26939.55</v>
      </c>
      <c r="K186">
        <f>'Index Pivots'!V186</f>
        <v>27061.05</v>
      </c>
      <c r="L186">
        <f>'Index Pivots'!W186</f>
        <v>27151.5</v>
      </c>
      <c r="M186" s="2">
        <f>'Index Pivots'!X186</f>
        <v>27273</v>
      </c>
      <c r="N186" s="12">
        <f t="shared" si="219"/>
        <v>302.79999999999563</v>
      </c>
      <c r="O186" s="12">
        <f t="shared" si="220"/>
        <v>197.69999999998981</v>
      </c>
      <c r="P186" s="12">
        <f t="shared" si="221"/>
        <v>33.849999999994907</v>
      </c>
      <c r="Q186" s="12">
        <f t="shared" si="222"/>
        <v>71.250000000010914</v>
      </c>
      <c r="R186" s="12">
        <f t="shared" si="223"/>
        <v>235.10000000000582</v>
      </c>
      <c r="S186" s="12">
        <f t="shared" si="224"/>
        <v>33.849999999994907</v>
      </c>
      <c r="U186" t="str">
        <f t="shared" si="225"/>
        <v>Today-Tom Close</v>
      </c>
    </row>
    <row r="187" spans="1:21" x14ac:dyDescent="0.3">
      <c r="A187" s="39">
        <v>43511</v>
      </c>
      <c r="B187" s="10" t="s">
        <v>26</v>
      </c>
      <c r="C187">
        <f>'Index Pivots'!N187</f>
        <v>27017.200000000001</v>
      </c>
      <c r="D187">
        <f>'Index Pivots'!O187</f>
        <v>27029.95</v>
      </c>
      <c r="E187">
        <f>'Index Pivots'!P187</f>
        <v>26635.25</v>
      </c>
      <c r="F187">
        <f>'Index Pivots'!Q187</f>
        <v>26794.25</v>
      </c>
      <c r="G187">
        <f>'Index Pivots'!R187</f>
        <v>26214.98333333333</v>
      </c>
      <c r="H187">
        <f>'Index Pivots'!S187</f>
        <v>26425.116666666665</v>
      </c>
      <c r="I187">
        <f>'Index Pivots'!T187</f>
        <v>26609.683333333331</v>
      </c>
      <c r="J187">
        <f>'Index Pivots'!U187</f>
        <v>26819.816666666666</v>
      </c>
      <c r="K187">
        <f>'Index Pivots'!V187</f>
        <v>27004.383333333331</v>
      </c>
      <c r="L187">
        <f>'Index Pivots'!W187</f>
        <v>27214.516666666666</v>
      </c>
      <c r="M187" s="2">
        <f>'Index Pivots'!X187</f>
        <v>27399.083333333332</v>
      </c>
      <c r="N187" s="12">
        <f t="shared" si="219"/>
        <v>289.60000000000218</v>
      </c>
      <c r="O187" s="12">
        <f t="shared" si="220"/>
        <v>168.10000000000218</v>
      </c>
      <c r="P187" s="12">
        <f t="shared" si="221"/>
        <v>77.650000000001455</v>
      </c>
      <c r="Q187" s="12">
        <f t="shared" si="222"/>
        <v>43.849999999998545</v>
      </c>
      <c r="R187" s="12">
        <f t="shared" si="223"/>
        <v>134.29999999999927</v>
      </c>
      <c r="S187" s="12">
        <f t="shared" si="224"/>
        <v>43.849999999998545</v>
      </c>
      <c r="U187" t="str">
        <f t="shared" si="225"/>
        <v/>
      </c>
    </row>
    <row r="188" spans="1:21" x14ac:dyDescent="0.3">
      <c r="A188" s="39">
        <v>43514</v>
      </c>
      <c r="B188" s="10" t="s">
        <v>27</v>
      </c>
      <c r="C188">
        <f>'Index Pivots'!N188</f>
        <v>26754.6</v>
      </c>
      <c r="D188">
        <f>'Index Pivots'!O188</f>
        <v>26829.95</v>
      </c>
      <c r="E188">
        <f>'Index Pivots'!P188</f>
        <v>26617.7</v>
      </c>
      <c r="F188">
        <f>'Index Pivots'!Q188</f>
        <v>26654.25</v>
      </c>
      <c r="G188">
        <f>'Index Pivots'!R188</f>
        <v>26359.066666666662</v>
      </c>
      <c r="H188">
        <f>'Index Pivots'!S188</f>
        <v>26488.383333333331</v>
      </c>
      <c r="I188">
        <f>'Index Pivots'!T188</f>
        <v>26571.316666666662</v>
      </c>
      <c r="J188">
        <f>'Index Pivots'!U188</f>
        <v>26700.633333333331</v>
      </c>
      <c r="K188">
        <f>'Index Pivots'!V188</f>
        <v>26783.566666666662</v>
      </c>
      <c r="L188">
        <f>'Index Pivots'!W188</f>
        <v>26912.883333333331</v>
      </c>
      <c r="M188" s="2">
        <f>'Index Pivots'!X188</f>
        <v>26995.816666666662</v>
      </c>
      <c r="N188" s="12">
        <f t="shared" ref="N188:N192" si="226">ABS(C188-H187)</f>
        <v>329.48333333333358</v>
      </c>
      <c r="O188" s="12">
        <f t="shared" ref="O188:O192" si="227">ABS(C188-I187)</f>
        <v>144.91666666666788</v>
      </c>
      <c r="P188" s="12">
        <f t="shared" ref="P188:P192" si="228">ABS(C188-J187)</f>
        <v>65.216666666667152</v>
      </c>
      <c r="Q188" s="12">
        <f t="shared" ref="Q188:Q192" si="229">ABS(C188-K187)</f>
        <v>249.78333333333285</v>
      </c>
      <c r="R188" s="12">
        <f t="shared" ref="R188:R192" si="230">ABS(C188-L187)</f>
        <v>459.91666666666788</v>
      </c>
      <c r="S188" s="12">
        <f t="shared" ref="S188:S192" si="231">MIN(N188:R188)</f>
        <v>65.216666666667152</v>
      </c>
      <c r="U188" t="str">
        <f t="shared" ref="U188:U192" si="232">IF(ABS(J188-J187)&lt;J188*0.0021,"Today-Tom Close","")</f>
        <v/>
      </c>
    </row>
    <row r="189" spans="1:21" x14ac:dyDescent="0.3">
      <c r="A189" s="39">
        <v>43515</v>
      </c>
      <c r="B189" s="10" t="s">
        <v>28</v>
      </c>
      <c r="C189">
        <f>'Index Pivots'!N189</f>
        <v>26666.55</v>
      </c>
      <c r="D189">
        <f>'Index Pivots'!O189</f>
        <v>26996.45</v>
      </c>
      <c r="E189">
        <f>'Index Pivots'!P189</f>
        <v>26625.599999999999</v>
      </c>
      <c r="F189">
        <f>'Index Pivots'!Q189</f>
        <v>26684.85</v>
      </c>
      <c r="G189">
        <f>'Index Pivots'!R189</f>
        <v>26170.633333333324</v>
      </c>
      <c r="H189">
        <f>'Index Pivots'!S189</f>
        <v>26398.116666666661</v>
      </c>
      <c r="I189">
        <f>'Index Pivots'!T189</f>
        <v>26541.483333333326</v>
      </c>
      <c r="J189">
        <f>'Index Pivots'!U189</f>
        <v>26768.966666666664</v>
      </c>
      <c r="K189">
        <f>'Index Pivots'!V189</f>
        <v>26912.333333333328</v>
      </c>
      <c r="L189">
        <f>'Index Pivots'!W189</f>
        <v>27139.816666666666</v>
      </c>
      <c r="M189" s="2">
        <f>'Index Pivots'!X189</f>
        <v>27283.183333333331</v>
      </c>
      <c r="N189" s="12">
        <f t="shared" si="226"/>
        <v>178.16666666666788</v>
      </c>
      <c r="O189" s="12">
        <f t="shared" si="227"/>
        <v>95.233333333337214</v>
      </c>
      <c r="P189" s="12">
        <f t="shared" si="228"/>
        <v>34.083333333332121</v>
      </c>
      <c r="Q189" s="12">
        <f t="shared" si="229"/>
        <v>117.01666666666279</v>
      </c>
      <c r="R189" s="12">
        <f t="shared" si="230"/>
        <v>246.33333333333212</v>
      </c>
      <c r="S189" s="12">
        <f t="shared" si="231"/>
        <v>34.083333333332121</v>
      </c>
      <c r="U189" t="str">
        <f t="shared" si="232"/>
        <v/>
      </c>
    </row>
    <row r="190" spans="1:21" x14ac:dyDescent="0.3">
      <c r="A190" s="39">
        <v>43516</v>
      </c>
      <c r="B190" s="10" t="s">
        <v>29</v>
      </c>
      <c r="C190">
        <f>'Index Pivots'!N190</f>
        <v>26786</v>
      </c>
      <c r="D190">
        <f>'Index Pivots'!O190</f>
        <v>26985.5</v>
      </c>
      <c r="E190">
        <f>'Index Pivots'!P190</f>
        <v>26732.65</v>
      </c>
      <c r="F190">
        <f>'Index Pivots'!Q190</f>
        <v>26955.5</v>
      </c>
      <c r="G190">
        <f>'Index Pivots'!R190</f>
        <v>26544.083333333328</v>
      </c>
      <c r="H190">
        <f>'Index Pivots'!S190</f>
        <v>26638.366666666665</v>
      </c>
      <c r="I190">
        <f>'Index Pivots'!T190</f>
        <v>26796.933333333327</v>
      </c>
      <c r="J190">
        <f>'Index Pivots'!U190</f>
        <v>26891.216666666664</v>
      </c>
      <c r="K190">
        <f>'Index Pivots'!V190</f>
        <v>27049.783333333326</v>
      </c>
      <c r="L190">
        <f>'Index Pivots'!W190</f>
        <v>27144.066666666662</v>
      </c>
      <c r="M190" s="2">
        <f>'Index Pivots'!X190</f>
        <v>27302.633333333324</v>
      </c>
      <c r="N190" s="12">
        <f t="shared" si="226"/>
        <v>387.88333333333867</v>
      </c>
      <c r="O190" s="12">
        <f t="shared" si="227"/>
        <v>244.5166666666737</v>
      </c>
      <c r="P190" s="12">
        <f t="shared" si="228"/>
        <v>17.033333333336486</v>
      </c>
      <c r="Q190" s="12">
        <f t="shared" si="229"/>
        <v>126.33333333332848</v>
      </c>
      <c r="R190" s="12">
        <f t="shared" si="230"/>
        <v>353.8166666666657</v>
      </c>
      <c r="S190" s="12">
        <f t="shared" si="231"/>
        <v>17.033333333336486</v>
      </c>
      <c r="U190" t="str">
        <f t="shared" si="232"/>
        <v/>
      </c>
    </row>
    <row r="191" spans="1:21" x14ac:dyDescent="0.3">
      <c r="A191" s="39">
        <v>43517</v>
      </c>
      <c r="B191" s="10" t="s">
        <v>30</v>
      </c>
      <c r="C191">
        <f>'Index Pivots'!N191</f>
        <v>26994.75</v>
      </c>
      <c r="D191">
        <f>'Index Pivots'!O191</f>
        <v>27100.9</v>
      </c>
      <c r="E191">
        <f>'Index Pivots'!P191</f>
        <v>26973</v>
      </c>
      <c r="F191">
        <f>'Index Pivots'!Q191</f>
        <v>27052.400000000001</v>
      </c>
      <c r="G191">
        <f>'Index Pivots'!R191</f>
        <v>26855.4</v>
      </c>
      <c r="H191">
        <f>'Index Pivots'!S191</f>
        <v>26914.2</v>
      </c>
      <c r="I191">
        <f>'Index Pivots'!T191</f>
        <v>26983.300000000003</v>
      </c>
      <c r="J191">
        <f>'Index Pivots'!U191</f>
        <v>27042.100000000002</v>
      </c>
      <c r="K191">
        <f>'Index Pivots'!V191</f>
        <v>27111.200000000004</v>
      </c>
      <c r="L191">
        <f>'Index Pivots'!W191</f>
        <v>27170.000000000004</v>
      </c>
      <c r="M191" s="2">
        <f>'Index Pivots'!X191</f>
        <v>27239.100000000006</v>
      </c>
      <c r="N191" s="12">
        <f t="shared" si="226"/>
        <v>356.38333333333503</v>
      </c>
      <c r="O191" s="12">
        <f t="shared" si="227"/>
        <v>197.81666666667297</v>
      </c>
      <c r="P191" s="12">
        <f t="shared" si="228"/>
        <v>103.53333333333649</v>
      </c>
      <c r="Q191" s="12">
        <f t="shared" si="229"/>
        <v>55.033333333325572</v>
      </c>
      <c r="R191" s="12">
        <f t="shared" si="230"/>
        <v>149.31666666666206</v>
      </c>
      <c r="S191" s="12">
        <f t="shared" si="231"/>
        <v>55.033333333325572</v>
      </c>
      <c r="U191" t="str">
        <f t="shared" si="232"/>
        <v/>
      </c>
    </row>
    <row r="192" spans="1:21" x14ac:dyDescent="0.3">
      <c r="A192" s="39">
        <v>43518</v>
      </c>
      <c r="B192" s="10" t="s">
        <v>26</v>
      </c>
      <c r="C192">
        <f>'Index Pivots'!N192</f>
        <v>26960.05</v>
      </c>
      <c r="D192">
        <f>'Index Pivots'!O192</f>
        <v>26997.35</v>
      </c>
      <c r="E192">
        <f>'Index Pivots'!P192</f>
        <v>26847.8</v>
      </c>
      <c r="F192">
        <f>'Index Pivots'!Q192</f>
        <v>26867.55</v>
      </c>
      <c r="G192">
        <f>'Index Pivots'!R192</f>
        <v>26661.566666666669</v>
      </c>
      <c r="H192">
        <f>'Index Pivots'!S192</f>
        <v>26754.683333333334</v>
      </c>
      <c r="I192">
        <f>'Index Pivots'!T192</f>
        <v>26811.116666666669</v>
      </c>
      <c r="J192">
        <f>'Index Pivots'!U192</f>
        <v>26904.233333333334</v>
      </c>
      <c r="K192">
        <f>'Index Pivots'!V192</f>
        <v>26960.666666666668</v>
      </c>
      <c r="L192">
        <f>'Index Pivots'!W192</f>
        <v>27053.783333333333</v>
      </c>
      <c r="M192" s="2">
        <f>'Index Pivots'!X192</f>
        <v>27110.216666666667</v>
      </c>
      <c r="N192" s="12">
        <f t="shared" si="226"/>
        <v>45.849999999998545</v>
      </c>
      <c r="O192" s="12">
        <f t="shared" si="227"/>
        <v>23.250000000003638</v>
      </c>
      <c r="P192" s="12">
        <f t="shared" si="228"/>
        <v>82.05000000000291</v>
      </c>
      <c r="Q192" s="12">
        <f t="shared" si="229"/>
        <v>151.15000000000509</v>
      </c>
      <c r="R192" s="12">
        <f t="shared" si="230"/>
        <v>209.95000000000437</v>
      </c>
      <c r="S192" s="12">
        <f t="shared" si="231"/>
        <v>23.250000000003638</v>
      </c>
      <c r="U192" t="str">
        <f t="shared" si="232"/>
        <v/>
      </c>
    </row>
    <row r="193" spans="1:21" x14ac:dyDescent="0.3">
      <c r="A193" s="39">
        <v>43521</v>
      </c>
      <c r="B193" s="10" t="s">
        <v>27</v>
      </c>
      <c r="C193">
        <f>'Index Pivots'!N193</f>
        <v>26934.2</v>
      </c>
      <c r="D193">
        <f>'Index Pivots'!O193</f>
        <v>27197.1</v>
      </c>
      <c r="E193">
        <f>'Index Pivots'!P193</f>
        <v>26932.65</v>
      </c>
      <c r="F193">
        <f>'Index Pivots'!Q193</f>
        <v>27159.25</v>
      </c>
      <c r="G193">
        <f>'Index Pivots'!R193</f>
        <v>26731.116666666669</v>
      </c>
      <c r="H193">
        <f>'Index Pivots'!S193</f>
        <v>26831.883333333335</v>
      </c>
      <c r="I193">
        <f>'Index Pivots'!T193</f>
        <v>26995.566666666666</v>
      </c>
      <c r="J193">
        <f>'Index Pivots'!U193</f>
        <v>27096.333333333332</v>
      </c>
      <c r="K193">
        <f>'Index Pivots'!V193</f>
        <v>27260.016666666663</v>
      </c>
      <c r="L193">
        <f>'Index Pivots'!W193</f>
        <v>27360.783333333329</v>
      </c>
      <c r="M193" s="2">
        <f>'Index Pivots'!X193</f>
        <v>27524.46666666666</v>
      </c>
      <c r="N193" s="12">
        <f t="shared" ref="N193:N197" si="233">ABS(C193-H192)</f>
        <v>179.51666666666642</v>
      </c>
      <c r="O193" s="12">
        <f t="shared" ref="O193:O197" si="234">ABS(C193-I192)</f>
        <v>123.08333333333212</v>
      </c>
      <c r="P193" s="12">
        <f t="shared" ref="P193:P197" si="235">ABS(C193-J192)</f>
        <v>29.966666666667152</v>
      </c>
      <c r="Q193" s="12">
        <f t="shared" ref="Q193:Q197" si="236">ABS(C193-K192)</f>
        <v>26.466666666667152</v>
      </c>
      <c r="R193" s="12">
        <f t="shared" ref="R193:R197" si="237">ABS(C193-L192)</f>
        <v>119.58333333333212</v>
      </c>
      <c r="S193" s="12">
        <f t="shared" ref="S193:S197" si="238">MIN(N193:R193)</f>
        <v>26.466666666667152</v>
      </c>
      <c r="U193" t="str">
        <f t="shared" ref="U193:U197" si="239">IF(ABS(J193-J192)&lt;J193*0.0021,"Today-Tom Close","")</f>
        <v/>
      </c>
    </row>
    <row r="194" spans="1:21" x14ac:dyDescent="0.3">
      <c r="A194" s="39">
        <v>43522</v>
      </c>
      <c r="B194" s="10" t="s">
        <v>28</v>
      </c>
      <c r="C194">
        <f>'Index Pivots'!N194</f>
        <v>26853.8</v>
      </c>
      <c r="D194">
        <f>'Index Pivots'!O194</f>
        <v>27127.25</v>
      </c>
      <c r="E194">
        <f>'Index Pivots'!P194</f>
        <v>26736.6</v>
      </c>
      <c r="F194">
        <f>'Index Pivots'!Q194</f>
        <v>26952.95</v>
      </c>
      <c r="G194">
        <f>'Index Pivots'!R194</f>
        <v>26359.966666666667</v>
      </c>
      <c r="H194">
        <f>'Index Pivots'!S194</f>
        <v>26548.283333333333</v>
      </c>
      <c r="I194">
        <f>'Index Pivots'!T194</f>
        <v>26750.616666666669</v>
      </c>
      <c r="J194">
        <f>'Index Pivots'!U194</f>
        <v>26938.933333333334</v>
      </c>
      <c r="K194">
        <f>'Index Pivots'!V194</f>
        <v>27141.26666666667</v>
      </c>
      <c r="L194">
        <f>'Index Pivots'!W194</f>
        <v>27329.583333333336</v>
      </c>
      <c r="M194" s="2">
        <f>'Index Pivots'!X194</f>
        <v>27531.916666666672</v>
      </c>
      <c r="N194" s="12">
        <f t="shared" si="233"/>
        <v>21.916666666664241</v>
      </c>
      <c r="O194" s="12">
        <f t="shared" si="234"/>
        <v>141.76666666666642</v>
      </c>
      <c r="P194" s="12">
        <f t="shared" si="235"/>
        <v>242.53333333333285</v>
      </c>
      <c r="Q194" s="12">
        <f t="shared" si="236"/>
        <v>406.21666666666351</v>
      </c>
      <c r="R194" s="12">
        <f t="shared" si="237"/>
        <v>506.98333333332994</v>
      </c>
      <c r="S194" s="12">
        <f t="shared" si="238"/>
        <v>21.916666666664241</v>
      </c>
      <c r="U194" t="str">
        <f t="shared" si="239"/>
        <v/>
      </c>
    </row>
    <row r="195" spans="1:21" x14ac:dyDescent="0.3">
      <c r="A195" s="39">
        <v>43523</v>
      </c>
      <c r="B195" s="10" t="s">
        <v>29</v>
      </c>
      <c r="C195">
        <f>'Index Pivots'!N195</f>
        <v>27078.1</v>
      </c>
      <c r="D195">
        <f>'Index Pivots'!O195</f>
        <v>27189.45</v>
      </c>
      <c r="E195">
        <f>'Index Pivots'!P195</f>
        <v>26719.4</v>
      </c>
      <c r="F195">
        <f>'Index Pivots'!Q195</f>
        <v>26799.3</v>
      </c>
      <c r="G195">
        <f>'Index Pivots'!R195</f>
        <v>26145.933333333342</v>
      </c>
      <c r="H195">
        <f>'Index Pivots'!S195</f>
        <v>26432.666666666672</v>
      </c>
      <c r="I195">
        <f>'Index Pivots'!T195</f>
        <v>26615.983333333341</v>
      </c>
      <c r="J195">
        <f>'Index Pivots'!U195</f>
        <v>26902.716666666671</v>
      </c>
      <c r="K195">
        <f>'Index Pivots'!V195</f>
        <v>27086.03333333334</v>
      </c>
      <c r="L195">
        <f>'Index Pivots'!W195</f>
        <v>27372.76666666667</v>
      </c>
      <c r="M195" s="2">
        <f>'Index Pivots'!X195</f>
        <v>27556.083333333339</v>
      </c>
      <c r="N195" s="12">
        <f t="shared" si="233"/>
        <v>529.8166666666657</v>
      </c>
      <c r="O195" s="12">
        <f t="shared" si="234"/>
        <v>327.48333333332994</v>
      </c>
      <c r="P195" s="12">
        <f t="shared" si="235"/>
        <v>139.16666666666424</v>
      </c>
      <c r="Q195" s="12">
        <f t="shared" si="236"/>
        <v>63.166666666671517</v>
      </c>
      <c r="R195" s="12">
        <f t="shared" si="237"/>
        <v>251.48333333333721</v>
      </c>
      <c r="S195" s="12">
        <f t="shared" si="238"/>
        <v>63.166666666671517</v>
      </c>
      <c r="U195" t="str">
        <f t="shared" si="239"/>
        <v>Today-Tom Close</v>
      </c>
    </row>
    <row r="196" spans="1:21" x14ac:dyDescent="0.3">
      <c r="A196" s="39">
        <v>43524</v>
      </c>
      <c r="B196" s="10" t="s">
        <v>30</v>
      </c>
      <c r="C196">
        <f>'Index Pivots'!N196</f>
        <v>26878</v>
      </c>
      <c r="D196">
        <f>'Index Pivots'!O196</f>
        <v>26920.5</v>
      </c>
      <c r="E196">
        <f>'Index Pivots'!P196</f>
        <v>26762.55</v>
      </c>
      <c r="F196">
        <f>'Index Pivots'!Q196</f>
        <v>26789.9</v>
      </c>
      <c r="G196">
        <f>'Index Pivots'!R196</f>
        <v>26570.183333333338</v>
      </c>
      <c r="H196">
        <f>'Index Pivots'!S196</f>
        <v>26666.366666666669</v>
      </c>
      <c r="I196">
        <f>'Index Pivots'!T196</f>
        <v>26728.133333333339</v>
      </c>
      <c r="J196">
        <f>'Index Pivots'!U196</f>
        <v>26824.316666666669</v>
      </c>
      <c r="K196">
        <f>'Index Pivots'!V196</f>
        <v>26886.083333333339</v>
      </c>
      <c r="L196">
        <f>'Index Pivots'!W196</f>
        <v>26982.26666666667</v>
      </c>
      <c r="M196" s="2">
        <f>'Index Pivots'!X196</f>
        <v>27044.03333333334</v>
      </c>
      <c r="N196" s="12">
        <f t="shared" si="233"/>
        <v>445.33333333332848</v>
      </c>
      <c r="O196" s="12">
        <f t="shared" si="234"/>
        <v>262.01666666665915</v>
      </c>
      <c r="P196" s="12">
        <f t="shared" si="235"/>
        <v>24.71666666667079</v>
      </c>
      <c r="Q196" s="12">
        <f t="shared" si="236"/>
        <v>208.03333333334012</v>
      </c>
      <c r="R196" s="12">
        <f t="shared" si="237"/>
        <v>494.76666666667006</v>
      </c>
      <c r="S196" s="12">
        <f t="shared" si="238"/>
        <v>24.71666666667079</v>
      </c>
      <c r="U196" t="str">
        <f t="shared" si="239"/>
        <v/>
      </c>
    </row>
    <row r="197" spans="1:21" x14ac:dyDescent="0.3">
      <c r="A197" s="39">
        <v>43525</v>
      </c>
      <c r="B197" s="10" t="s">
        <v>26</v>
      </c>
      <c r="C197">
        <f>'Index Pivots'!N197</f>
        <v>26941</v>
      </c>
      <c r="D197">
        <f>'Index Pivots'!O197</f>
        <v>27076.55</v>
      </c>
      <c r="E197">
        <f>'Index Pivots'!P197</f>
        <v>26928.9</v>
      </c>
      <c r="F197">
        <f>'Index Pivots'!Q197</f>
        <v>27043.9</v>
      </c>
      <c r="G197">
        <f>'Index Pivots'!R197</f>
        <v>26808.700000000004</v>
      </c>
      <c r="H197">
        <f>'Index Pivots'!S197</f>
        <v>26868.800000000003</v>
      </c>
      <c r="I197">
        <f>'Index Pivots'!T197</f>
        <v>26956.350000000002</v>
      </c>
      <c r="J197">
        <f>'Index Pivots'!U197</f>
        <v>27016.45</v>
      </c>
      <c r="K197">
        <f>'Index Pivots'!V197</f>
        <v>27104</v>
      </c>
      <c r="L197">
        <f>'Index Pivots'!W197</f>
        <v>27164.1</v>
      </c>
      <c r="M197" s="2">
        <f>'Index Pivots'!X197</f>
        <v>27251.649999999998</v>
      </c>
      <c r="N197" s="12">
        <f t="shared" si="233"/>
        <v>274.63333333333139</v>
      </c>
      <c r="O197" s="12">
        <f t="shared" si="234"/>
        <v>212.86666666666133</v>
      </c>
      <c r="P197" s="12">
        <f t="shared" si="235"/>
        <v>116.68333333333067</v>
      </c>
      <c r="Q197" s="12">
        <f t="shared" si="236"/>
        <v>54.916666666660603</v>
      </c>
      <c r="R197" s="12">
        <f t="shared" si="237"/>
        <v>41.266666666670062</v>
      </c>
      <c r="S197" s="12">
        <f t="shared" si="238"/>
        <v>41.266666666670062</v>
      </c>
      <c r="U197" t="str">
        <f t="shared" si="239"/>
        <v/>
      </c>
    </row>
    <row r="198" spans="1:21" x14ac:dyDescent="0.3">
      <c r="A198" s="39">
        <v>43529</v>
      </c>
      <c r="B198" s="10" t="s">
        <v>28</v>
      </c>
      <c r="C198">
        <f>'Index Pivots'!N198</f>
        <v>27068.15</v>
      </c>
      <c r="D198">
        <f>'Index Pivots'!O198</f>
        <v>27580.75</v>
      </c>
      <c r="E198">
        <f>'Index Pivots'!P198</f>
        <v>26958.1</v>
      </c>
      <c r="F198">
        <f>'Index Pivots'!Q198</f>
        <v>27554.05</v>
      </c>
      <c r="G198">
        <f>'Index Pivots'!R198</f>
        <v>26525.199999999997</v>
      </c>
      <c r="H198">
        <f>'Index Pivots'!S198</f>
        <v>26741.649999999998</v>
      </c>
      <c r="I198">
        <f>'Index Pivots'!T198</f>
        <v>27147.85</v>
      </c>
      <c r="J198">
        <f>'Index Pivots'!U198</f>
        <v>27364.3</v>
      </c>
      <c r="K198">
        <f>'Index Pivots'!V198</f>
        <v>27770.5</v>
      </c>
      <c r="L198">
        <f>'Index Pivots'!W198</f>
        <v>27986.95</v>
      </c>
      <c r="M198" s="2">
        <f>'Index Pivots'!X198</f>
        <v>28393.15</v>
      </c>
      <c r="N198" s="12">
        <f t="shared" ref="N198:N206" si="240">ABS(C198-H197)</f>
        <v>199.34999999999854</v>
      </c>
      <c r="O198" s="12">
        <f t="shared" ref="O198:O206" si="241">ABS(C198-I197)</f>
        <v>111.79999999999927</v>
      </c>
      <c r="P198" s="12">
        <f t="shared" ref="P198:P206" si="242">ABS(C198-J197)</f>
        <v>51.700000000000728</v>
      </c>
      <c r="Q198" s="12">
        <f t="shared" ref="Q198:Q206" si="243">ABS(C198-K197)</f>
        <v>35.849999999998545</v>
      </c>
      <c r="R198" s="12">
        <f t="shared" ref="R198:R206" si="244">ABS(C198-L197)</f>
        <v>95.94999999999709</v>
      </c>
      <c r="S198" s="12">
        <f t="shared" ref="S198:S206" si="245">MIN(N198:R198)</f>
        <v>35.849999999998545</v>
      </c>
      <c r="U198" t="str">
        <f t="shared" ref="U198:U229" si="246">IF(ABS(J198-J197)&lt;J198*0.0021,"Today-Tom Close","")</f>
        <v/>
      </c>
    </row>
    <row r="199" spans="1:21" x14ac:dyDescent="0.3">
      <c r="A199" s="39">
        <v>43530</v>
      </c>
      <c r="B199" s="10" t="s">
        <v>29</v>
      </c>
      <c r="C199">
        <f>'Index Pivots'!N199</f>
        <v>27618.1</v>
      </c>
      <c r="D199">
        <f>'Index Pivots'!O199</f>
        <v>27681.65</v>
      </c>
      <c r="E199">
        <f>'Index Pivots'!P199</f>
        <v>27492.05</v>
      </c>
      <c r="F199">
        <f>'Index Pivots'!Q199</f>
        <v>27625.65</v>
      </c>
      <c r="G199">
        <f>'Index Pivots'!R199</f>
        <v>27328.316666666669</v>
      </c>
      <c r="H199">
        <f>'Index Pivots'!S199</f>
        <v>27410.183333333334</v>
      </c>
      <c r="I199">
        <f>'Index Pivots'!T199</f>
        <v>27517.916666666672</v>
      </c>
      <c r="J199">
        <f>'Index Pivots'!U199</f>
        <v>27599.783333333336</v>
      </c>
      <c r="K199">
        <f>'Index Pivots'!V199</f>
        <v>27707.516666666674</v>
      </c>
      <c r="L199">
        <f>'Index Pivots'!W199</f>
        <v>27789.383333333339</v>
      </c>
      <c r="M199" s="2">
        <f>'Index Pivots'!X199</f>
        <v>27897.116666666676</v>
      </c>
      <c r="N199" s="12">
        <f t="shared" si="240"/>
        <v>876.45000000000073</v>
      </c>
      <c r="O199" s="12">
        <f t="shared" si="241"/>
        <v>470.25</v>
      </c>
      <c r="P199" s="12">
        <f t="shared" si="242"/>
        <v>253.79999999999927</v>
      </c>
      <c r="Q199" s="12">
        <f t="shared" si="243"/>
        <v>152.40000000000146</v>
      </c>
      <c r="R199" s="12">
        <f t="shared" si="244"/>
        <v>368.85000000000218</v>
      </c>
      <c r="S199" s="12">
        <f t="shared" si="245"/>
        <v>152.40000000000146</v>
      </c>
      <c r="U199" t="str">
        <f t="shared" si="246"/>
        <v/>
      </c>
    </row>
    <row r="200" spans="1:21" x14ac:dyDescent="0.3">
      <c r="A200" s="39">
        <v>43531</v>
      </c>
      <c r="B200" s="10" t="s">
        <v>30</v>
      </c>
      <c r="C200">
        <f>'Index Pivots'!N200</f>
        <v>27661</v>
      </c>
      <c r="D200">
        <f>'Index Pivots'!O200</f>
        <v>27815.5</v>
      </c>
      <c r="E200">
        <f>'Index Pivots'!P200</f>
        <v>27560</v>
      </c>
      <c r="F200">
        <f>'Index Pivots'!Q200</f>
        <v>27764.6</v>
      </c>
      <c r="G200">
        <f>'Index Pivots'!R200</f>
        <v>27355.733333333337</v>
      </c>
      <c r="H200">
        <f>'Index Pivots'!S200</f>
        <v>27457.866666666669</v>
      </c>
      <c r="I200">
        <f>'Index Pivots'!T200</f>
        <v>27611.233333333337</v>
      </c>
      <c r="J200">
        <f>'Index Pivots'!U200</f>
        <v>27713.366666666669</v>
      </c>
      <c r="K200">
        <f>'Index Pivots'!V200</f>
        <v>27866.733333333337</v>
      </c>
      <c r="L200">
        <f>'Index Pivots'!W200</f>
        <v>27968.866666666669</v>
      </c>
      <c r="M200" s="2">
        <f>'Index Pivots'!X200</f>
        <v>28122.233333333337</v>
      </c>
      <c r="N200" s="12">
        <f t="shared" si="240"/>
        <v>250.8166666666657</v>
      </c>
      <c r="O200" s="12">
        <f t="shared" si="241"/>
        <v>143.08333333332848</v>
      </c>
      <c r="P200" s="12">
        <f t="shared" si="242"/>
        <v>61.216666666663514</v>
      </c>
      <c r="Q200" s="12">
        <f t="shared" si="243"/>
        <v>46.5166666666737</v>
      </c>
      <c r="R200" s="12">
        <f t="shared" si="244"/>
        <v>128.38333333333867</v>
      </c>
      <c r="S200" s="12">
        <f t="shared" si="245"/>
        <v>46.5166666666737</v>
      </c>
      <c r="U200" t="str">
        <f t="shared" si="246"/>
        <v/>
      </c>
    </row>
    <row r="201" spans="1:21" x14ac:dyDescent="0.3">
      <c r="A201" s="39">
        <v>43532</v>
      </c>
      <c r="B201" s="10" t="s">
        <v>26</v>
      </c>
      <c r="C201">
        <f>'Index Pivots'!N201</f>
        <v>27686.15</v>
      </c>
      <c r="D201">
        <f>'Index Pivots'!O201</f>
        <v>27811.35</v>
      </c>
      <c r="E201">
        <f>'Index Pivots'!P201</f>
        <v>27645.4</v>
      </c>
      <c r="F201">
        <f>'Index Pivots'!Q201</f>
        <v>27761.8</v>
      </c>
      <c r="G201">
        <f>'Index Pivots'!R201</f>
        <v>27501.733333333337</v>
      </c>
      <c r="H201">
        <f>'Index Pivots'!S201</f>
        <v>27573.566666666669</v>
      </c>
      <c r="I201">
        <f>'Index Pivots'!T201</f>
        <v>27667.683333333334</v>
      </c>
      <c r="J201">
        <f>'Index Pivots'!U201</f>
        <v>27739.516666666666</v>
      </c>
      <c r="K201">
        <f>'Index Pivots'!V201</f>
        <v>27833.633333333331</v>
      </c>
      <c r="L201">
        <f>'Index Pivots'!W201</f>
        <v>27905.466666666664</v>
      </c>
      <c r="M201" s="2">
        <f>'Index Pivots'!X201</f>
        <v>27999.583333333328</v>
      </c>
      <c r="N201" s="12">
        <f t="shared" si="240"/>
        <v>228.28333333333285</v>
      </c>
      <c r="O201" s="12">
        <f t="shared" si="241"/>
        <v>74.916666666664241</v>
      </c>
      <c r="P201" s="12">
        <f t="shared" si="242"/>
        <v>27.216666666667152</v>
      </c>
      <c r="Q201" s="12">
        <f t="shared" si="243"/>
        <v>180.58333333333576</v>
      </c>
      <c r="R201" s="12">
        <f t="shared" si="244"/>
        <v>282.71666666666715</v>
      </c>
      <c r="S201" s="12">
        <f t="shared" si="245"/>
        <v>27.216666666667152</v>
      </c>
      <c r="U201" t="str">
        <f t="shared" si="246"/>
        <v>Today-Tom Close</v>
      </c>
    </row>
    <row r="202" spans="1:21" x14ac:dyDescent="0.3">
      <c r="A202" s="39">
        <v>43535</v>
      </c>
      <c r="B202" s="10" t="s">
        <v>27</v>
      </c>
      <c r="C202">
        <f>'Index Pivots'!N202</f>
        <v>27840.1</v>
      </c>
      <c r="D202">
        <f>'Index Pivots'!O202</f>
        <v>28035.599999999999</v>
      </c>
      <c r="E202">
        <f>'Index Pivots'!P202</f>
        <v>27791.25</v>
      </c>
      <c r="F202">
        <f>'Index Pivots'!Q202</f>
        <v>27966.65</v>
      </c>
      <c r="G202">
        <f>'Index Pivots'!R202</f>
        <v>27582.383333333339</v>
      </c>
      <c r="H202">
        <f>'Index Pivots'!S202</f>
        <v>27686.816666666669</v>
      </c>
      <c r="I202">
        <f>'Index Pivots'!T202</f>
        <v>27826.733333333337</v>
      </c>
      <c r="J202">
        <f>'Index Pivots'!U202</f>
        <v>27931.166666666668</v>
      </c>
      <c r="K202">
        <f>'Index Pivots'!V202</f>
        <v>28071.083333333336</v>
      </c>
      <c r="L202">
        <f>'Index Pivots'!W202</f>
        <v>28175.516666666666</v>
      </c>
      <c r="M202" s="2">
        <f>'Index Pivots'!X202</f>
        <v>28315.433333333334</v>
      </c>
      <c r="N202" s="12">
        <f t="shared" si="240"/>
        <v>266.53333333332921</v>
      </c>
      <c r="O202" s="12">
        <f t="shared" si="241"/>
        <v>172.41666666666424</v>
      </c>
      <c r="P202" s="12">
        <f t="shared" si="242"/>
        <v>100.58333333333212</v>
      </c>
      <c r="Q202" s="12">
        <f t="shared" si="243"/>
        <v>6.4666666666671517</v>
      </c>
      <c r="R202" s="12">
        <f t="shared" si="244"/>
        <v>65.366666666664969</v>
      </c>
      <c r="S202" s="12">
        <f t="shared" si="245"/>
        <v>6.4666666666671517</v>
      </c>
      <c r="U202" t="str">
        <f t="shared" si="246"/>
        <v/>
      </c>
    </row>
    <row r="203" spans="1:21" x14ac:dyDescent="0.3">
      <c r="A203" s="39">
        <v>43536</v>
      </c>
      <c r="B203" s="10" t="s">
        <v>28</v>
      </c>
      <c r="C203">
        <f>'Index Pivots'!N203</f>
        <v>28168.2</v>
      </c>
      <c r="D203">
        <f>'Index Pivots'!O203</f>
        <v>28488.1</v>
      </c>
      <c r="E203">
        <f>'Index Pivots'!P203</f>
        <v>28142.25</v>
      </c>
      <c r="F203">
        <f>'Index Pivots'!Q203</f>
        <v>28443.7</v>
      </c>
      <c r="G203">
        <f>'Index Pivots'!R203</f>
        <v>27882.083333333336</v>
      </c>
      <c r="H203">
        <f>'Index Pivots'!S203</f>
        <v>28012.166666666668</v>
      </c>
      <c r="I203">
        <f>'Index Pivots'!T203</f>
        <v>28227.933333333334</v>
      </c>
      <c r="J203">
        <f>'Index Pivots'!U203</f>
        <v>28358.016666666666</v>
      </c>
      <c r="K203">
        <f>'Index Pivots'!V203</f>
        <v>28573.783333333333</v>
      </c>
      <c r="L203">
        <f>'Index Pivots'!W203</f>
        <v>28703.866666666665</v>
      </c>
      <c r="M203" s="2">
        <f>'Index Pivots'!X203</f>
        <v>28919.633333333331</v>
      </c>
      <c r="N203" s="12">
        <f t="shared" si="240"/>
        <v>481.38333333333139</v>
      </c>
      <c r="O203" s="12">
        <f t="shared" si="241"/>
        <v>341.46666666666351</v>
      </c>
      <c r="P203" s="12">
        <f t="shared" si="242"/>
        <v>237.03333333333285</v>
      </c>
      <c r="Q203" s="12">
        <f t="shared" si="243"/>
        <v>97.116666666664969</v>
      </c>
      <c r="R203" s="12">
        <f t="shared" si="244"/>
        <v>7.3166666666656965</v>
      </c>
      <c r="S203" s="12">
        <f t="shared" si="245"/>
        <v>7.3166666666656965</v>
      </c>
      <c r="U203" t="str">
        <f t="shared" si="246"/>
        <v/>
      </c>
    </row>
    <row r="204" spans="1:21" x14ac:dyDescent="0.3">
      <c r="A204" s="39">
        <v>43537</v>
      </c>
      <c r="B204" s="10" t="s">
        <v>29</v>
      </c>
      <c r="C204">
        <f>'Index Pivots'!N204</f>
        <v>28480.3</v>
      </c>
      <c r="D204">
        <f>'Index Pivots'!O204</f>
        <v>28927.7</v>
      </c>
      <c r="E204">
        <f>'Index Pivots'!P204</f>
        <v>28353.65</v>
      </c>
      <c r="F204">
        <f>'Index Pivots'!Q204</f>
        <v>28884.3</v>
      </c>
      <c r="G204">
        <f>'Index Pivots'!R204</f>
        <v>27942.01666666667</v>
      </c>
      <c r="H204">
        <f>'Index Pivots'!S204</f>
        <v>28147.833333333336</v>
      </c>
      <c r="I204">
        <f>'Index Pivots'!T204</f>
        <v>28516.066666666669</v>
      </c>
      <c r="J204">
        <f>'Index Pivots'!U204</f>
        <v>28721.883333333335</v>
      </c>
      <c r="K204">
        <f>'Index Pivots'!V204</f>
        <v>29090.116666666669</v>
      </c>
      <c r="L204">
        <f>'Index Pivots'!W204</f>
        <v>29295.933333333334</v>
      </c>
      <c r="M204" s="2">
        <f>'Index Pivots'!X204</f>
        <v>29664.166666666668</v>
      </c>
      <c r="N204" s="12">
        <f t="shared" si="240"/>
        <v>468.13333333333139</v>
      </c>
      <c r="O204" s="12">
        <f t="shared" si="241"/>
        <v>252.36666666666497</v>
      </c>
      <c r="P204" s="12">
        <f t="shared" si="242"/>
        <v>122.28333333333285</v>
      </c>
      <c r="Q204" s="12">
        <f t="shared" si="243"/>
        <v>93.483333333333576</v>
      </c>
      <c r="R204" s="12">
        <f t="shared" si="244"/>
        <v>223.5666666666657</v>
      </c>
      <c r="S204" s="12">
        <f t="shared" si="245"/>
        <v>93.483333333333576</v>
      </c>
      <c r="U204" t="str">
        <f t="shared" si="246"/>
        <v/>
      </c>
    </row>
    <row r="205" spans="1:21" x14ac:dyDescent="0.3">
      <c r="A205" s="39">
        <v>43538</v>
      </c>
      <c r="B205" s="10" t="s">
        <v>30</v>
      </c>
      <c r="C205">
        <f>'Index Pivots'!N205</f>
        <v>29028.9</v>
      </c>
      <c r="D205">
        <f>'Index Pivots'!O205</f>
        <v>29070.35</v>
      </c>
      <c r="E205">
        <f>'Index Pivots'!P205</f>
        <v>28819.75</v>
      </c>
      <c r="F205">
        <f>'Index Pivots'!Q205</f>
        <v>28923.1</v>
      </c>
      <c r="G205">
        <f>'Index Pivots'!R205</f>
        <v>28554.51666666667</v>
      </c>
      <c r="H205">
        <f>'Index Pivots'!S205</f>
        <v>28687.133333333335</v>
      </c>
      <c r="I205">
        <f>'Index Pivots'!T205</f>
        <v>28805.116666666669</v>
      </c>
      <c r="J205">
        <f>'Index Pivots'!U205</f>
        <v>28937.733333333334</v>
      </c>
      <c r="K205">
        <f>'Index Pivots'!V205</f>
        <v>29055.716666666667</v>
      </c>
      <c r="L205">
        <f>'Index Pivots'!W205</f>
        <v>29188.333333333332</v>
      </c>
      <c r="M205" s="2">
        <f>'Index Pivots'!X205</f>
        <v>29306.316666666666</v>
      </c>
      <c r="N205" s="12">
        <f t="shared" si="240"/>
        <v>881.0666666666657</v>
      </c>
      <c r="O205" s="12">
        <f t="shared" si="241"/>
        <v>512.83333333333212</v>
      </c>
      <c r="P205" s="12">
        <f t="shared" si="242"/>
        <v>307.01666666666642</v>
      </c>
      <c r="Q205" s="12">
        <f t="shared" si="243"/>
        <v>61.216666666667152</v>
      </c>
      <c r="R205" s="12">
        <f t="shared" si="244"/>
        <v>267.03333333333285</v>
      </c>
      <c r="S205" s="12">
        <f t="shared" si="245"/>
        <v>61.216666666667152</v>
      </c>
      <c r="U205" t="str">
        <f t="shared" si="246"/>
        <v/>
      </c>
    </row>
    <row r="206" spans="1:21" x14ac:dyDescent="0.3">
      <c r="A206" s="39">
        <v>43539</v>
      </c>
      <c r="B206" s="10" t="s">
        <v>26</v>
      </c>
      <c r="C206">
        <f>'Index Pivots'!N206</f>
        <v>29007</v>
      </c>
      <c r="D206">
        <f>'Index Pivots'!O206</f>
        <v>29520.7</v>
      </c>
      <c r="E206">
        <f>'Index Pivots'!P206</f>
        <v>28990.85</v>
      </c>
      <c r="F206">
        <f>'Index Pivots'!Q206</f>
        <v>29381.45</v>
      </c>
      <c r="G206">
        <f>'Index Pivots'!R206</f>
        <v>28544.783333333333</v>
      </c>
      <c r="H206">
        <f>'Index Pivots'!S206</f>
        <v>28767.816666666666</v>
      </c>
      <c r="I206">
        <f>'Index Pivots'!T206</f>
        <v>29074.633333333335</v>
      </c>
      <c r="J206">
        <f>'Index Pivots'!U206</f>
        <v>29297.666666666668</v>
      </c>
      <c r="K206">
        <f>'Index Pivots'!V206</f>
        <v>29604.483333333337</v>
      </c>
      <c r="L206">
        <f>'Index Pivots'!W206</f>
        <v>29827.51666666667</v>
      </c>
      <c r="M206" s="2">
        <f>'Index Pivots'!X206</f>
        <v>30134.333333333339</v>
      </c>
      <c r="N206" s="12">
        <f t="shared" si="240"/>
        <v>319.86666666666497</v>
      </c>
      <c r="O206" s="12">
        <f t="shared" si="241"/>
        <v>201.88333333333139</v>
      </c>
      <c r="P206" s="12">
        <f t="shared" si="242"/>
        <v>69.266666666666424</v>
      </c>
      <c r="Q206" s="12">
        <f t="shared" si="243"/>
        <v>48.716666666667152</v>
      </c>
      <c r="R206" s="12">
        <f t="shared" si="244"/>
        <v>181.33333333333212</v>
      </c>
      <c r="S206" s="12">
        <f t="shared" si="245"/>
        <v>48.716666666667152</v>
      </c>
      <c r="U206" t="str">
        <f t="shared" si="246"/>
        <v/>
      </c>
    </row>
    <row r="207" spans="1:21" x14ac:dyDescent="0.3">
      <c r="A207" s="39">
        <v>43542</v>
      </c>
      <c r="B207" s="10" t="s">
        <v>27</v>
      </c>
      <c r="C207">
        <f>'Index Pivots'!N207</f>
        <v>29521.599999999999</v>
      </c>
      <c r="D207">
        <f>'Index Pivots'!O207</f>
        <v>29812</v>
      </c>
      <c r="E207">
        <f>'Index Pivots'!P207</f>
        <v>29361.65</v>
      </c>
      <c r="F207">
        <f>'Index Pivots'!Q207</f>
        <v>29596.1</v>
      </c>
      <c r="G207">
        <f>'Index Pivots'!R207</f>
        <v>28917.483333333337</v>
      </c>
      <c r="H207">
        <f>'Index Pivots'!S207</f>
        <v>29139.566666666669</v>
      </c>
      <c r="I207">
        <f>'Index Pivots'!T207</f>
        <v>29367.833333333336</v>
      </c>
      <c r="J207">
        <f>'Index Pivots'!U207</f>
        <v>29589.916666666668</v>
      </c>
      <c r="K207">
        <f>'Index Pivots'!V207</f>
        <v>29818.183333333334</v>
      </c>
      <c r="L207">
        <f>'Index Pivots'!W207</f>
        <v>30040.266666666666</v>
      </c>
      <c r="M207" s="2">
        <f>'Index Pivots'!X207</f>
        <v>30268.533333333333</v>
      </c>
      <c r="N207" s="12">
        <f t="shared" ref="N207:N227" si="247">ABS(C207-H206)</f>
        <v>753.78333333333285</v>
      </c>
      <c r="O207" s="12">
        <f t="shared" ref="O207:O227" si="248">ABS(C207-I206)</f>
        <v>446.96666666666351</v>
      </c>
      <c r="P207" s="12">
        <f t="shared" ref="P207:P227" si="249">ABS(C207-J206)</f>
        <v>223.93333333333067</v>
      </c>
      <c r="Q207" s="12">
        <f t="shared" ref="Q207:Q227" si="250">ABS(C207-K206)</f>
        <v>82.883333333338669</v>
      </c>
      <c r="R207" s="12">
        <f t="shared" ref="R207:R227" si="251">ABS(C207-L206)</f>
        <v>305.91666666667152</v>
      </c>
      <c r="S207" s="12">
        <f t="shared" ref="S207:S227" si="252">MIN(N207:R207)</f>
        <v>82.883333333338669</v>
      </c>
      <c r="U207" t="str">
        <f t="shared" si="246"/>
        <v/>
      </c>
    </row>
    <row r="208" spans="1:21" x14ac:dyDescent="0.3">
      <c r="A208" s="39">
        <v>43543</v>
      </c>
      <c r="B208" s="10" t="s">
        <v>28</v>
      </c>
      <c r="C208">
        <f>'Index Pivots'!N208</f>
        <v>29702.6</v>
      </c>
      <c r="D208">
        <f>'Index Pivots'!O208</f>
        <v>29799.75</v>
      </c>
      <c r="E208">
        <f>'Index Pivots'!P208</f>
        <v>29547.7</v>
      </c>
      <c r="F208">
        <f>'Index Pivots'!Q208</f>
        <v>29767.85</v>
      </c>
      <c r="G208">
        <f>'Index Pivots'!R208</f>
        <v>29358.399999999991</v>
      </c>
      <c r="H208">
        <f>'Index Pivots'!S208</f>
        <v>29453.049999999996</v>
      </c>
      <c r="I208">
        <f>'Index Pivots'!T208</f>
        <v>29610.44999999999</v>
      </c>
      <c r="J208">
        <f>'Index Pivots'!U208</f>
        <v>29705.099999999995</v>
      </c>
      <c r="K208">
        <f>'Index Pivots'!V208</f>
        <v>29862.499999999989</v>
      </c>
      <c r="L208">
        <f>'Index Pivots'!W208</f>
        <v>29957.149999999994</v>
      </c>
      <c r="M208" s="2">
        <f>'Index Pivots'!X208</f>
        <v>30114.549999999988</v>
      </c>
      <c r="N208" s="12">
        <f t="shared" si="247"/>
        <v>563.03333333332921</v>
      </c>
      <c r="O208" s="12">
        <f t="shared" si="248"/>
        <v>334.76666666666279</v>
      </c>
      <c r="P208" s="12">
        <f t="shared" si="249"/>
        <v>112.68333333333067</v>
      </c>
      <c r="Q208" s="12">
        <f t="shared" si="250"/>
        <v>115.58333333333576</v>
      </c>
      <c r="R208" s="12">
        <f t="shared" si="251"/>
        <v>337.66666666666788</v>
      </c>
      <c r="S208" s="12">
        <f t="shared" si="252"/>
        <v>112.68333333333067</v>
      </c>
      <c r="U208" t="str">
        <f t="shared" si="246"/>
        <v/>
      </c>
    </row>
    <row r="209" spans="1:21" x14ac:dyDescent="0.3">
      <c r="A209" s="39">
        <v>43544</v>
      </c>
      <c r="B209" s="10" t="s">
        <v>29</v>
      </c>
      <c r="C209">
        <f>'Index Pivots'!N209</f>
        <v>29769.65</v>
      </c>
      <c r="D209">
        <f>'Index Pivots'!O209</f>
        <v>29885.200000000001</v>
      </c>
      <c r="E209">
        <f>'Index Pivots'!P209</f>
        <v>29633.5</v>
      </c>
      <c r="F209">
        <f>'Index Pivots'!Q209</f>
        <v>29832.2</v>
      </c>
      <c r="G209">
        <f>'Index Pivots'!R209</f>
        <v>29430.366666666661</v>
      </c>
      <c r="H209">
        <f>'Index Pivots'!S209</f>
        <v>29531.933333333331</v>
      </c>
      <c r="I209">
        <f>'Index Pivots'!T209</f>
        <v>29682.066666666662</v>
      </c>
      <c r="J209">
        <f>'Index Pivots'!U209</f>
        <v>29783.633333333331</v>
      </c>
      <c r="K209">
        <f>'Index Pivots'!V209</f>
        <v>29933.766666666663</v>
      </c>
      <c r="L209">
        <f>'Index Pivots'!W209</f>
        <v>30035.333333333332</v>
      </c>
      <c r="M209" s="2">
        <f>'Index Pivots'!X209</f>
        <v>30185.466666666664</v>
      </c>
      <c r="N209" s="12">
        <f t="shared" si="247"/>
        <v>316.60000000000582</v>
      </c>
      <c r="O209" s="12">
        <f t="shared" si="248"/>
        <v>159.20000000001164</v>
      </c>
      <c r="P209" s="12">
        <f t="shared" si="249"/>
        <v>64.550000000006548</v>
      </c>
      <c r="Q209" s="12">
        <f t="shared" si="250"/>
        <v>92.849999999987631</v>
      </c>
      <c r="R209" s="12">
        <f t="shared" si="251"/>
        <v>187.49999999999272</v>
      </c>
      <c r="S209" s="12">
        <f t="shared" si="252"/>
        <v>64.550000000006548</v>
      </c>
      <c r="U209" t="str">
        <f t="shared" si="246"/>
        <v/>
      </c>
    </row>
    <row r="210" spans="1:21" x14ac:dyDescent="0.3">
      <c r="A210" s="39">
        <v>43546</v>
      </c>
      <c r="B210" s="10" t="s">
        <v>26</v>
      </c>
      <c r="C210">
        <f>'Index Pivots'!N210</f>
        <v>29920.75</v>
      </c>
      <c r="D210">
        <f>'Index Pivots'!O210</f>
        <v>30008.1</v>
      </c>
      <c r="E210">
        <f>'Index Pivots'!P210</f>
        <v>29508.7</v>
      </c>
      <c r="F210">
        <f>'Index Pivots'!Q210</f>
        <v>29582.5</v>
      </c>
      <c r="G210">
        <f>'Index Pivots'!R210</f>
        <v>28892.033333333336</v>
      </c>
      <c r="H210">
        <f>'Index Pivots'!S210</f>
        <v>29200.366666666669</v>
      </c>
      <c r="I210">
        <f>'Index Pivots'!T210</f>
        <v>29391.433333333334</v>
      </c>
      <c r="J210">
        <f>'Index Pivots'!U210</f>
        <v>29699.766666666666</v>
      </c>
      <c r="K210">
        <f>'Index Pivots'!V210</f>
        <v>29890.833333333332</v>
      </c>
      <c r="L210">
        <f>'Index Pivots'!W210</f>
        <v>30199.166666666664</v>
      </c>
      <c r="M210" s="2">
        <f>'Index Pivots'!X210</f>
        <v>30390.23333333333</v>
      </c>
      <c r="N210" s="12">
        <f t="shared" si="247"/>
        <v>388.81666666666933</v>
      </c>
      <c r="O210" s="12">
        <f t="shared" si="248"/>
        <v>238.68333333333794</v>
      </c>
      <c r="P210" s="12">
        <f t="shared" si="249"/>
        <v>137.11666666666861</v>
      </c>
      <c r="Q210" s="12">
        <f t="shared" si="250"/>
        <v>13.016666666662786</v>
      </c>
      <c r="R210" s="12">
        <f t="shared" si="251"/>
        <v>114.58333333333212</v>
      </c>
      <c r="S210" s="12">
        <f t="shared" si="252"/>
        <v>13.016666666662786</v>
      </c>
      <c r="U210" t="str">
        <f t="shared" si="246"/>
        <v/>
      </c>
    </row>
    <row r="211" spans="1:21" x14ac:dyDescent="0.3">
      <c r="A211" s="39">
        <v>43549</v>
      </c>
      <c r="B211" s="10" t="s">
        <v>27</v>
      </c>
      <c r="C211">
        <f>'Index Pivots'!N211</f>
        <v>29329.4</v>
      </c>
      <c r="D211">
        <f>'Index Pivots'!O211</f>
        <v>29329.4</v>
      </c>
      <c r="E211">
        <f>'Index Pivots'!P211</f>
        <v>29156.25</v>
      </c>
      <c r="F211">
        <f>'Index Pivots'!Q211</f>
        <v>29281.200000000001</v>
      </c>
      <c r="G211">
        <f>'Index Pivots'!R211</f>
        <v>29008.683333333334</v>
      </c>
      <c r="H211">
        <f>'Index Pivots'!S211</f>
        <v>29082.466666666667</v>
      </c>
      <c r="I211">
        <f>'Index Pivots'!T211</f>
        <v>29181.833333333336</v>
      </c>
      <c r="J211">
        <f>'Index Pivots'!U211</f>
        <v>29255.616666666669</v>
      </c>
      <c r="K211">
        <f>'Index Pivots'!V211</f>
        <v>29354.983333333337</v>
      </c>
      <c r="L211">
        <f>'Index Pivots'!W211</f>
        <v>29428.76666666667</v>
      </c>
      <c r="M211" s="2">
        <f>'Index Pivots'!X211</f>
        <v>29528.133333333339</v>
      </c>
      <c r="N211" s="12">
        <f t="shared" si="247"/>
        <v>129.03333333333285</v>
      </c>
      <c r="O211" s="12">
        <f t="shared" si="248"/>
        <v>62.033333333332848</v>
      </c>
      <c r="P211" s="12">
        <f t="shared" si="249"/>
        <v>370.36666666666497</v>
      </c>
      <c r="Q211" s="12">
        <f t="shared" si="250"/>
        <v>561.43333333333067</v>
      </c>
      <c r="R211" s="12">
        <f t="shared" si="251"/>
        <v>869.76666666666279</v>
      </c>
      <c r="S211" s="12">
        <f t="shared" si="252"/>
        <v>62.033333333332848</v>
      </c>
      <c r="U211" t="str">
        <f t="shared" si="246"/>
        <v/>
      </c>
    </row>
    <row r="212" spans="1:21" x14ac:dyDescent="0.3">
      <c r="A212" s="39">
        <v>43550</v>
      </c>
      <c r="B212" s="10" t="s">
        <v>28</v>
      </c>
      <c r="C212">
        <f>'Index Pivots'!N212</f>
        <v>29300.400000000001</v>
      </c>
      <c r="D212">
        <f>'Index Pivots'!O212</f>
        <v>29950.15</v>
      </c>
      <c r="E212">
        <f>'Index Pivots'!P212</f>
        <v>29278.5</v>
      </c>
      <c r="F212">
        <f>'Index Pivots'!Q212</f>
        <v>29882.15</v>
      </c>
      <c r="G212">
        <f>'Index Pivots'!R212</f>
        <v>28785.4</v>
      </c>
      <c r="H212">
        <f>'Index Pivots'!S212</f>
        <v>29031.95</v>
      </c>
      <c r="I212">
        <f>'Index Pivots'!T212</f>
        <v>29457.050000000003</v>
      </c>
      <c r="J212">
        <f>'Index Pivots'!U212</f>
        <v>29703.600000000002</v>
      </c>
      <c r="K212">
        <f>'Index Pivots'!V212</f>
        <v>30128.700000000004</v>
      </c>
      <c r="L212">
        <f>'Index Pivots'!W212</f>
        <v>30375.250000000004</v>
      </c>
      <c r="M212" s="2">
        <f>'Index Pivots'!X212</f>
        <v>30800.350000000006</v>
      </c>
      <c r="N212" s="12">
        <f t="shared" si="247"/>
        <v>217.9333333333343</v>
      </c>
      <c r="O212" s="12">
        <f t="shared" si="248"/>
        <v>118.5666666666657</v>
      </c>
      <c r="P212" s="12">
        <f t="shared" si="249"/>
        <v>44.783333333332848</v>
      </c>
      <c r="Q212" s="12">
        <f t="shared" si="250"/>
        <v>54.583333333335759</v>
      </c>
      <c r="R212" s="12">
        <f t="shared" si="251"/>
        <v>128.36666666666861</v>
      </c>
      <c r="S212" s="12">
        <f t="shared" si="252"/>
        <v>44.783333333332848</v>
      </c>
      <c r="U212" t="str">
        <f t="shared" si="246"/>
        <v/>
      </c>
    </row>
    <row r="213" spans="1:21" x14ac:dyDescent="0.3">
      <c r="A213" s="39">
        <v>43551</v>
      </c>
      <c r="B213" s="10" t="s">
        <v>29</v>
      </c>
      <c r="C213">
        <f>'Index Pivots'!N213</f>
        <v>30034.15</v>
      </c>
      <c r="D213">
        <f>'Index Pivots'!O213</f>
        <v>30262.55</v>
      </c>
      <c r="E213">
        <f>'Index Pivots'!P213</f>
        <v>29790.25</v>
      </c>
      <c r="F213">
        <f>'Index Pivots'!Q213</f>
        <v>30019.8</v>
      </c>
      <c r="G213">
        <f>'Index Pivots'!R213</f>
        <v>29313.550000000003</v>
      </c>
      <c r="H213">
        <f>'Index Pivots'!S213</f>
        <v>29551.9</v>
      </c>
      <c r="I213">
        <f>'Index Pivots'!T213</f>
        <v>29785.850000000002</v>
      </c>
      <c r="J213">
        <f>'Index Pivots'!U213</f>
        <v>30024.2</v>
      </c>
      <c r="K213">
        <f>'Index Pivots'!V213</f>
        <v>30258.15</v>
      </c>
      <c r="L213">
        <f>'Index Pivots'!W213</f>
        <v>30496.5</v>
      </c>
      <c r="M213" s="2">
        <f>'Index Pivots'!X213</f>
        <v>30730.45</v>
      </c>
      <c r="N213" s="12">
        <f t="shared" si="247"/>
        <v>1002.2000000000007</v>
      </c>
      <c r="O213" s="12">
        <f t="shared" si="248"/>
        <v>577.09999999999854</v>
      </c>
      <c r="P213" s="12">
        <f t="shared" si="249"/>
        <v>330.54999999999927</v>
      </c>
      <c r="Q213" s="12">
        <f t="shared" si="250"/>
        <v>94.55000000000291</v>
      </c>
      <c r="R213" s="12">
        <f t="shared" si="251"/>
        <v>341.10000000000218</v>
      </c>
      <c r="S213" s="12">
        <f t="shared" si="252"/>
        <v>94.55000000000291</v>
      </c>
      <c r="U213" t="str">
        <f t="shared" si="246"/>
        <v/>
      </c>
    </row>
    <row r="214" spans="1:21" x14ac:dyDescent="0.3">
      <c r="A214" s="39">
        <v>43552</v>
      </c>
      <c r="B214" s="10" t="s">
        <v>30</v>
      </c>
      <c r="C214">
        <f>'Index Pivots'!N214</f>
        <v>30064.799999999999</v>
      </c>
      <c r="D214">
        <f>'Index Pivots'!O214</f>
        <v>30496.05</v>
      </c>
      <c r="E214">
        <f>'Index Pivots'!P214</f>
        <v>29969.1</v>
      </c>
      <c r="F214">
        <f>'Index Pivots'!Q214</f>
        <v>30420.55</v>
      </c>
      <c r="G214">
        <f>'Index Pivots'!R214</f>
        <v>29567.466666666667</v>
      </c>
      <c r="H214">
        <f>'Index Pivots'!S214</f>
        <v>29768.283333333333</v>
      </c>
      <c r="I214">
        <f>'Index Pivots'!T214</f>
        <v>30094.416666666668</v>
      </c>
      <c r="J214">
        <f>'Index Pivots'!U214</f>
        <v>30295.233333333334</v>
      </c>
      <c r="K214">
        <f>'Index Pivots'!V214</f>
        <v>30621.366666666669</v>
      </c>
      <c r="L214">
        <f>'Index Pivots'!W214</f>
        <v>30822.183333333334</v>
      </c>
      <c r="M214" s="2">
        <f>'Index Pivots'!X214</f>
        <v>31148.316666666669</v>
      </c>
      <c r="N214" s="12">
        <f t="shared" si="247"/>
        <v>512.89999999999782</v>
      </c>
      <c r="O214" s="12">
        <f t="shared" si="248"/>
        <v>278.94999999999709</v>
      </c>
      <c r="P214" s="12">
        <f t="shared" si="249"/>
        <v>40.599999999998545</v>
      </c>
      <c r="Q214" s="12">
        <f t="shared" si="250"/>
        <v>193.35000000000218</v>
      </c>
      <c r="R214" s="12">
        <f t="shared" si="251"/>
        <v>431.70000000000073</v>
      </c>
      <c r="S214" s="12">
        <f t="shared" si="252"/>
        <v>40.599999999998545</v>
      </c>
      <c r="U214" t="str">
        <f t="shared" si="246"/>
        <v/>
      </c>
    </row>
    <row r="215" spans="1:21" x14ac:dyDescent="0.3">
      <c r="A215" s="39">
        <v>43553</v>
      </c>
      <c r="B215" s="10" t="s">
        <v>26</v>
      </c>
      <c r="C215">
        <f>'Index Pivots'!N215</f>
        <v>30480.35</v>
      </c>
      <c r="D215">
        <f>'Index Pivots'!O215</f>
        <v>30499.15</v>
      </c>
      <c r="E215">
        <f>'Index Pivots'!P215</f>
        <v>30235.9</v>
      </c>
      <c r="F215">
        <f>'Index Pivots'!Q215</f>
        <v>30426.799999999999</v>
      </c>
      <c r="G215">
        <f>'Index Pivots'!R215</f>
        <v>30012.166666666672</v>
      </c>
      <c r="H215">
        <f>'Index Pivots'!S215</f>
        <v>30124.033333333336</v>
      </c>
      <c r="I215">
        <f>'Index Pivots'!T215</f>
        <v>30275.416666666672</v>
      </c>
      <c r="J215">
        <f>'Index Pivots'!U215</f>
        <v>30387.283333333336</v>
      </c>
      <c r="K215">
        <f>'Index Pivots'!V215</f>
        <v>30538.666666666672</v>
      </c>
      <c r="L215">
        <f>'Index Pivots'!W215</f>
        <v>30650.533333333336</v>
      </c>
      <c r="M215" s="2">
        <f>'Index Pivots'!X215</f>
        <v>30801.916666666672</v>
      </c>
      <c r="N215" s="12">
        <f t="shared" si="247"/>
        <v>712.0666666666657</v>
      </c>
      <c r="O215" s="12">
        <f t="shared" si="248"/>
        <v>385.93333333333067</v>
      </c>
      <c r="P215" s="12">
        <f t="shared" si="249"/>
        <v>185.11666666666497</v>
      </c>
      <c r="Q215" s="12">
        <f t="shared" si="250"/>
        <v>141.01666666667006</v>
      </c>
      <c r="R215" s="12">
        <f t="shared" si="251"/>
        <v>341.83333333333576</v>
      </c>
      <c r="S215" s="12">
        <f t="shared" si="252"/>
        <v>141.01666666667006</v>
      </c>
      <c r="U215" t="str">
        <f t="shared" si="246"/>
        <v/>
      </c>
    </row>
    <row r="216" spans="1:21" x14ac:dyDescent="0.3">
      <c r="A216" s="39">
        <v>43556</v>
      </c>
      <c r="B216" s="10" t="s">
        <v>27</v>
      </c>
      <c r="C216">
        <f>'Index Pivots'!N216</f>
        <v>30537.599999999999</v>
      </c>
      <c r="D216">
        <f>'Index Pivots'!O216</f>
        <v>30648.1</v>
      </c>
      <c r="E216">
        <f>'Index Pivots'!P216</f>
        <v>30218.35</v>
      </c>
      <c r="F216">
        <f>'Index Pivots'!Q216</f>
        <v>30326.5</v>
      </c>
      <c r="G216">
        <f>'Index Pivots'!R216</f>
        <v>29717.449999999997</v>
      </c>
      <c r="H216">
        <f>'Index Pivots'!S216</f>
        <v>29967.899999999998</v>
      </c>
      <c r="I216">
        <f>'Index Pivots'!T216</f>
        <v>30147.199999999997</v>
      </c>
      <c r="J216">
        <f>'Index Pivots'!U216</f>
        <v>30397.649999999998</v>
      </c>
      <c r="K216">
        <f>'Index Pivots'!V216</f>
        <v>30576.949999999997</v>
      </c>
      <c r="L216">
        <f>'Index Pivots'!W216</f>
        <v>30827.399999999998</v>
      </c>
      <c r="M216" s="2">
        <f>'Index Pivots'!X216</f>
        <v>31006.699999999997</v>
      </c>
      <c r="N216" s="12">
        <f t="shared" si="247"/>
        <v>413.56666666666206</v>
      </c>
      <c r="O216" s="12">
        <f t="shared" si="248"/>
        <v>262.18333333332703</v>
      </c>
      <c r="P216" s="12">
        <f t="shared" si="249"/>
        <v>150.31666666666206</v>
      </c>
      <c r="Q216" s="12">
        <f t="shared" si="250"/>
        <v>1.0666666666729725</v>
      </c>
      <c r="R216" s="12">
        <f t="shared" si="251"/>
        <v>112.93333333333794</v>
      </c>
      <c r="S216" s="12">
        <f t="shared" si="252"/>
        <v>1.0666666666729725</v>
      </c>
      <c r="U216" t="str">
        <f t="shared" si="246"/>
        <v>Today-Tom Close</v>
      </c>
    </row>
    <row r="217" spans="1:21" x14ac:dyDescent="0.3">
      <c r="A217" s="39">
        <v>43557</v>
      </c>
      <c r="B217" s="10" t="s">
        <v>28</v>
      </c>
      <c r="C217">
        <f>'Index Pivots'!N217</f>
        <v>30450.1</v>
      </c>
      <c r="D217">
        <f>'Index Pivots'!O217</f>
        <v>30452.9</v>
      </c>
      <c r="E217">
        <f>'Index Pivots'!P217</f>
        <v>30155.85</v>
      </c>
      <c r="F217">
        <f>'Index Pivots'!Q217</f>
        <v>30354.25</v>
      </c>
      <c r="G217">
        <f>'Index Pivots'!R217</f>
        <v>29892.049999999996</v>
      </c>
      <c r="H217">
        <f>'Index Pivots'!S217</f>
        <v>30023.949999999997</v>
      </c>
      <c r="I217">
        <f>'Index Pivots'!T217</f>
        <v>30189.1</v>
      </c>
      <c r="J217">
        <f>'Index Pivots'!U217</f>
        <v>30321</v>
      </c>
      <c r="K217">
        <f>'Index Pivots'!V217</f>
        <v>30486.15</v>
      </c>
      <c r="L217">
        <f>'Index Pivots'!W217</f>
        <v>30618.050000000003</v>
      </c>
      <c r="M217" s="2">
        <f>'Index Pivots'!X217</f>
        <v>30783.200000000004</v>
      </c>
      <c r="N217" s="12">
        <f t="shared" si="247"/>
        <v>482.20000000000073</v>
      </c>
      <c r="O217" s="12">
        <f t="shared" si="248"/>
        <v>302.90000000000146</v>
      </c>
      <c r="P217" s="12">
        <f t="shared" si="249"/>
        <v>52.450000000000728</v>
      </c>
      <c r="Q217" s="12">
        <f t="shared" si="250"/>
        <v>126.84999999999854</v>
      </c>
      <c r="R217" s="12">
        <f t="shared" si="251"/>
        <v>377.29999999999927</v>
      </c>
      <c r="S217" s="12">
        <f t="shared" si="252"/>
        <v>52.450000000000728</v>
      </c>
      <c r="U217" t="str">
        <f t="shared" si="246"/>
        <v/>
      </c>
    </row>
    <row r="218" spans="1:21" x14ac:dyDescent="0.3">
      <c r="A218" s="39">
        <v>43558</v>
      </c>
      <c r="B218" s="10" t="s">
        <v>29</v>
      </c>
      <c r="C218">
        <f>'Index Pivots'!N218</f>
        <v>30440.85</v>
      </c>
      <c r="D218">
        <f>'Index Pivots'!O218</f>
        <v>30602.55</v>
      </c>
      <c r="E218">
        <f>'Index Pivots'!P218</f>
        <v>30036.25</v>
      </c>
      <c r="F218">
        <f>'Index Pivots'!Q218</f>
        <v>30093.3</v>
      </c>
      <c r="G218">
        <f>'Index Pivots'!R218</f>
        <v>29319.216666666674</v>
      </c>
      <c r="H218">
        <f>'Index Pivots'!S218</f>
        <v>29677.733333333337</v>
      </c>
      <c r="I218">
        <f>'Index Pivots'!T218</f>
        <v>29885.516666666674</v>
      </c>
      <c r="J218">
        <f>'Index Pivots'!U218</f>
        <v>30244.033333333336</v>
      </c>
      <c r="K218">
        <f>'Index Pivots'!V218</f>
        <v>30451.816666666673</v>
      </c>
      <c r="L218">
        <f>'Index Pivots'!W218</f>
        <v>30810.333333333336</v>
      </c>
      <c r="M218" s="2">
        <f>'Index Pivots'!X218</f>
        <v>31018.116666666672</v>
      </c>
      <c r="N218" s="12">
        <f t="shared" si="247"/>
        <v>416.90000000000146</v>
      </c>
      <c r="O218" s="12">
        <f t="shared" si="248"/>
        <v>251.75</v>
      </c>
      <c r="P218" s="12">
        <f t="shared" si="249"/>
        <v>119.84999999999854</v>
      </c>
      <c r="Q218" s="12">
        <f t="shared" si="250"/>
        <v>45.30000000000291</v>
      </c>
      <c r="R218" s="12">
        <f t="shared" si="251"/>
        <v>177.20000000000437</v>
      </c>
      <c r="S218" s="12">
        <f t="shared" si="252"/>
        <v>45.30000000000291</v>
      </c>
      <c r="U218" t="str">
        <f t="shared" si="246"/>
        <v/>
      </c>
    </row>
    <row r="219" spans="1:21" x14ac:dyDescent="0.3">
      <c r="A219" s="39">
        <v>43559</v>
      </c>
      <c r="B219" s="10" t="s">
        <v>30</v>
      </c>
      <c r="C219">
        <f>'Index Pivots'!N219</f>
        <v>30147.3</v>
      </c>
      <c r="D219">
        <f>'Index Pivots'!O219</f>
        <v>30245.7</v>
      </c>
      <c r="E219">
        <f>'Index Pivots'!P219</f>
        <v>29809.9</v>
      </c>
      <c r="F219">
        <f>'Index Pivots'!Q219</f>
        <v>29904.9</v>
      </c>
      <c r="G219">
        <f>'Index Pivots'!R219</f>
        <v>29292.166666666664</v>
      </c>
      <c r="H219">
        <f>'Index Pivots'!S219</f>
        <v>29551.033333333333</v>
      </c>
      <c r="I219">
        <f>'Index Pivots'!T219</f>
        <v>29727.966666666664</v>
      </c>
      <c r="J219">
        <f>'Index Pivots'!U219</f>
        <v>29986.833333333332</v>
      </c>
      <c r="K219">
        <f>'Index Pivots'!V219</f>
        <v>30163.766666666663</v>
      </c>
      <c r="L219">
        <f>'Index Pivots'!W219</f>
        <v>30422.633333333331</v>
      </c>
      <c r="M219" s="2">
        <f>'Index Pivots'!X219</f>
        <v>30599.566666666662</v>
      </c>
      <c r="N219" s="12">
        <f t="shared" si="247"/>
        <v>469.56666666666206</v>
      </c>
      <c r="O219" s="12">
        <f t="shared" si="248"/>
        <v>261.78333333332557</v>
      </c>
      <c r="P219" s="12">
        <f t="shared" si="249"/>
        <v>96.733333333337214</v>
      </c>
      <c r="Q219" s="12">
        <f t="shared" si="250"/>
        <v>304.5166666666737</v>
      </c>
      <c r="R219" s="12">
        <f t="shared" si="251"/>
        <v>663.03333333333649</v>
      </c>
      <c r="S219" s="12">
        <f t="shared" si="252"/>
        <v>96.733333333337214</v>
      </c>
      <c r="U219" t="str">
        <f t="shared" si="246"/>
        <v/>
      </c>
    </row>
    <row r="220" spans="1:21" x14ac:dyDescent="0.3">
      <c r="A220" s="39">
        <v>43560</v>
      </c>
      <c r="B220" s="10" t="s">
        <v>26</v>
      </c>
      <c r="C220">
        <f>'Index Pivots'!N220</f>
        <v>30002.85</v>
      </c>
      <c r="D220">
        <f>'Index Pivots'!O220</f>
        <v>30174</v>
      </c>
      <c r="E220">
        <f>'Index Pivots'!P220</f>
        <v>29850</v>
      </c>
      <c r="F220">
        <f>'Index Pivots'!Q220</f>
        <v>30084.65</v>
      </c>
      <c r="G220">
        <f>'Index Pivots'!R220</f>
        <v>29574.433333333327</v>
      </c>
      <c r="H220">
        <f>'Index Pivots'!S220</f>
        <v>29712.216666666664</v>
      </c>
      <c r="I220">
        <f>'Index Pivots'!T220</f>
        <v>29898.433333333327</v>
      </c>
      <c r="J220">
        <f>'Index Pivots'!U220</f>
        <v>30036.216666666664</v>
      </c>
      <c r="K220">
        <f>'Index Pivots'!V220</f>
        <v>30222.433333333327</v>
      </c>
      <c r="L220">
        <f>'Index Pivots'!W220</f>
        <v>30360.216666666664</v>
      </c>
      <c r="M220" s="2">
        <f>'Index Pivots'!X220</f>
        <v>30546.433333333327</v>
      </c>
      <c r="N220" s="12">
        <f t="shared" si="247"/>
        <v>451.8166666666657</v>
      </c>
      <c r="O220" s="12">
        <f t="shared" si="248"/>
        <v>274.88333333333503</v>
      </c>
      <c r="P220" s="12">
        <f t="shared" si="249"/>
        <v>16.016666666666424</v>
      </c>
      <c r="Q220" s="12">
        <f t="shared" si="250"/>
        <v>160.91666666666424</v>
      </c>
      <c r="R220" s="12">
        <f t="shared" si="251"/>
        <v>419.78333333333285</v>
      </c>
      <c r="S220" s="12">
        <f t="shared" si="252"/>
        <v>16.016666666666424</v>
      </c>
      <c r="U220" t="str">
        <f t="shared" si="246"/>
        <v>Today-Tom Close</v>
      </c>
    </row>
    <row r="221" spans="1:21" x14ac:dyDescent="0.3">
      <c r="A221" s="39">
        <v>43563</v>
      </c>
      <c r="B221" s="10" t="s">
        <v>27</v>
      </c>
      <c r="C221">
        <f>'Index Pivots'!N221</f>
        <v>30201.5</v>
      </c>
      <c r="D221">
        <f>'Index Pivots'!O221</f>
        <v>30232.05</v>
      </c>
      <c r="E221">
        <f>'Index Pivots'!P221</f>
        <v>29716.6</v>
      </c>
      <c r="F221">
        <f>'Index Pivots'!Q221</f>
        <v>29845.3</v>
      </c>
      <c r="G221">
        <f>'Index Pivots'!R221</f>
        <v>29115.133333333331</v>
      </c>
      <c r="H221">
        <f>'Index Pivots'!S221</f>
        <v>29415.866666666665</v>
      </c>
      <c r="I221">
        <f>'Index Pivots'!T221</f>
        <v>29630.583333333332</v>
      </c>
      <c r="J221">
        <f>'Index Pivots'!U221</f>
        <v>29931.316666666666</v>
      </c>
      <c r="K221">
        <f>'Index Pivots'!V221</f>
        <v>30146.033333333333</v>
      </c>
      <c r="L221">
        <f>'Index Pivots'!W221</f>
        <v>30446.766666666666</v>
      </c>
      <c r="M221" s="2">
        <f>'Index Pivots'!X221</f>
        <v>30661.483333333334</v>
      </c>
      <c r="N221" s="12">
        <f t="shared" si="247"/>
        <v>489.28333333333649</v>
      </c>
      <c r="O221" s="12">
        <f t="shared" si="248"/>
        <v>303.06666666667297</v>
      </c>
      <c r="P221" s="12">
        <f t="shared" si="249"/>
        <v>165.28333333333649</v>
      </c>
      <c r="Q221" s="12">
        <f t="shared" si="250"/>
        <v>20.933333333327028</v>
      </c>
      <c r="R221" s="12">
        <f t="shared" si="251"/>
        <v>158.71666666666351</v>
      </c>
      <c r="S221" s="12">
        <f t="shared" si="252"/>
        <v>20.933333333327028</v>
      </c>
      <c r="U221" t="str">
        <f t="shared" si="246"/>
        <v/>
      </c>
    </row>
    <row r="222" spans="1:21" x14ac:dyDescent="0.3">
      <c r="A222" s="39">
        <v>43564</v>
      </c>
      <c r="B222" s="10" t="s">
        <v>28</v>
      </c>
      <c r="C222">
        <f>'Index Pivots'!N222</f>
        <v>29901.5</v>
      </c>
      <c r="D222">
        <f>'Index Pivots'!O222</f>
        <v>30165.05</v>
      </c>
      <c r="E222">
        <f>'Index Pivots'!P222</f>
        <v>29703.55</v>
      </c>
      <c r="F222">
        <f>'Index Pivots'!Q222</f>
        <v>30113.85</v>
      </c>
      <c r="G222">
        <f>'Index Pivots'!R222</f>
        <v>29361.749999999996</v>
      </c>
      <c r="H222">
        <f>'Index Pivots'!S222</f>
        <v>29532.649999999998</v>
      </c>
      <c r="I222">
        <f>'Index Pivots'!T222</f>
        <v>29823.249999999996</v>
      </c>
      <c r="J222">
        <f>'Index Pivots'!U222</f>
        <v>29994.149999999998</v>
      </c>
      <c r="K222">
        <f>'Index Pivots'!V222</f>
        <v>30284.749999999996</v>
      </c>
      <c r="L222">
        <f>'Index Pivots'!W222</f>
        <v>30455.649999999998</v>
      </c>
      <c r="M222" s="2">
        <f>'Index Pivots'!X222</f>
        <v>30746.249999999996</v>
      </c>
      <c r="N222" s="12">
        <f t="shared" si="247"/>
        <v>485.63333333333503</v>
      </c>
      <c r="O222" s="12">
        <f t="shared" si="248"/>
        <v>270.91666666666788</v>
      </c>
      <c r="P222" s="12">
        <f t="shared" si="249"/>
        <v>29.816666666665697</v>
      </c>
      <c r="Q222" s="12">
        <f t="shared" si="250"/>
        <v>244.53333333333285</v>
      </c>
      <c r="R222" s="12">
        <f t="shared" si="251"/>
        <v>545.26666666666642</v>
      </c>
      <c r="S222" s="12">
        <f t="shared" si="252"/>
        <v>29.816666666665697</v>
      </c>
      <c r="U222" t="str">
        <f t="shared" si="246"/>
        <v>Today-Tom Close</v>
      </c>
    </row>
    <row r="223" spans="1:21" x14ac:dyDescent="0.3">
      <c r="A223" s="39">
        <v>43565</v>
      </c>
      <c r="B223" s="10" t="s">
        <v>29</v>
      </c>
      <c r="C223">
        <f>'Index Pivots'!N223</f>
        <v>29916.6</v>
      </c>
      <c r="D223">
        <f>'Index Pivots'!O223</f>
        <v>30155.75</v>
      </c>
      <c r="E223">
        <f>'Index Pivots'!P223</f>
        <v>29768.1</v>
      </c>
      <c r="F223">
        <f>'Index Pivots'!Q223</f>
        <v>29803.5</v>
      </c>
      <c r="G223">
        <f>'Index Pivots'!R223</f>
        <v>29274.833333333336</v>
      </c>
      <c r="H223">
        <f>'Index Pivots'!S223</f>
        <v>29521.466666666667</v>
      </c>
      <c r="I223">
        <f>'Index Pivots'!T223</f>
        <v>29662.483333333337</v>
      </c>
      <c r="J223">
        <f>'Index Pivots'!U223</f>
        <v>29909.116666666669</v>
      </c>
      <c r="K223">
        <f>'Index Pivots'!V223</f>
        <v>30050.133333333339</v>
      </c>
      <c r="L223">
        <f>'Index Pivots'!W223</f>
        <v>30296.76666666667</v>
      </c>
      <c r="M223" s="2">
        <f>'Index Pivots'!X223</f>
        <v>30437.78333333334</v>
      </c>
      <c r="N223" s="12">
        <f t="shared" si="247"/>
        <v>383.95000000000073</v>
      </c>
      <c r="O223" s="12">
        <f t="shared" si="248"/>
        <v>93.350000000002183</v>
      </c>
      <c r="P223" s="12">
        <f t="shared" si="249"/>
        <v>77.549999999999272</v>
      </c>
      <c r="Q223" s="12">
        <f t="shared" si="250"/>
        <v>368.14999999999782</v>
      </c>
      <c r="R223" s="12">
        <f t="shared" si="251"/>
        <v>539.04999999999927</v>
      </c>
      <c r="S223" s="12">
        <f t="shared" si="252"/>
        <v>77.549999999999272</v>
      </c>
      <c r="U223" t="str">
        <f t="shared" si="246"/>
        <v/>
      </c>
    </row>
    <row r="224" spans="1:21" x14ac:dyDescent="0.3">
      <c r="A224" s="39">
        <v>43566</v>
      </c>
      <c r="B224" s="10" t="s">
        <v>30</v>
      </c>
      <c r="C224">
        <f>'Index Pivots'!N224</f>
        <v>29841.85</v>
      </c>
      <c r="D224">
        <f>'Index Pivots'!O224</f>
        <v>29852.25</v>
      </c>
      <c r="E224">
        <f>'Index Pivots'!P224</f>
        <v>29640.25</v>
      </c>
      <c r="F224">
        <f>'Index Pivots'!Q224</f>
        <v>29786.1</v>
      </c>
      <c r="G224">
        <f>'Index Pivots'!R224</f>
        <v>29454.816666666673</v>
      </c>
      <c r="H224">
        <f>'Index Pivots'!S224</f>
        <v>29547.533333333336</v>
      </c>
      <c r="I224">
        <f>'Index Pivots'!T224</f>
        <v>29666.816666666673</v>
      </c>
      <c r="J224">
        <f>'Index Pivots'!U224</f>
        <v>29759.533333333336</v>
      </c>
      <c r="K224">
        <f>'Index Pivots'!V224</f>
        <v>29878.816666666673</v>
      </c>
      <c r="L224">
        <f>'Index Pivots'!W224</f>
        <v>29971.533333333336</v>
      </c>
      <c r="M224" s="2">
        <f>'Index Pivots'!X224</f>
        <v>30090.816666666673</v>
      </c>
      <c r="N224" s="12">
        <f t="shared" si="247"/>
        <v>320.38333333333139</v>
      </c>
      <c r="O224" s="12">
        <f t="shared" si="248"/>
        <v>179.36666666666133</v>
      </c>
      <c r="P224" s="12">
        <f t="shared" si="249"/>
        <v>67.266666666670062</v>
      </c>
      <c r="Q224" s="12">
        <f t="shared" si="250"/>
        <v>208.28333333334012</v>
      </c>
      <c r="R224" s="12">
        <f t="shared" si="251"/>
        <v>454.91666666667152</v>
      </c>
      <c r="S224" s="12">
        <f t="shared" si="252"/>
        <v>67.266666666670062</v>
      </c>
      <c r="U224" t="str">
        <f t="shared" si="246"/>
        <v/>
      </c>
    </row>
    <row r="225" spans="1:21" x14ac:dyDescent="0.3">
      <c r="A225" s="39">
        <v>43567</v>
      </c>
      <c r="B225" s="10" t="s">
        <v>26</v>
      </c>
      <c r="C225">
        <f>'Index Pivots'!N225</f>
        <v>29780.55</v>
      </c>
      <c r="D225">
        <f>'Index Pivots'!O225</f>
        <v>30000.95</v>
      </c>
      <c r="E225">
        <f>'Index Pivots'!P225</f>
        <v>29707</v>
      </c>
      <c r="F225">
        <f>'Index Pivots'!Q225</f>
        <v>29938.55</v>
      </c>
      <c r="G225">
        <f>'Index Pivots'!R225</f>
        <v>29469.433333333334</v>
      </c>
      <c r="H225">
        <f>'Index Pivots'!S225</f>
        <v>29588.216666666667</v>
      </c>
      <c r="I225">
        <f>'Index Pivots'!T225</f>
        <v>29763.383333333335</v>
      </c>
      <c r="J225">
        <f>'Index Pivots'!U225</f>
        <v>29882.166666666668</v>
      </c>
      <c r="K225">
        <f>'Index Pivots'!V225</f>
        <v>30057.333333333336</v>
      </c>
      <c r="L225">
        <f>'Index Pivots'!W225</f>
        <v>30176.116666666669</v>
      </c>
      <c r="M225" s="2">
        <f>'Index Pivots'!X225</f>
        <v>30351.283333333336</v>
      </c>
      <c r="N225" s="12">
        <f t="shared" si="247"/>
        <v>233.01666666666279</v>
      </c>
      <c r="O225" s="12">
        <f t="shared" si="248"/>
        <v>113.7333333333263</v>
      </c>
      <c r="P225" s="12">
        <f t="shared" si="249"/>
        <v>21.016666666662786</v>
      </c>
      <c r="Q225" s="12">
        <f t="shared" si="250"/>
        <v>98.2666666666737</v>
      </c>
      <c r="R225" s="12">
        <f t="shared" si="251"/>
        <v>190.98333333333721</v>
      </c>
      <c r="S225" s="12">
        <f t="shared" si="252"/>
        <v>21.016666666662786</v>
      </c>
      <c r="U225" t="str">
        <f t="shared" si="246"/>
        <v/>
      </c>
    </row>
    <row r="226" spans="1:21" x14ac:dyDescent="0.3">
      <c r="A226" s="39">
        <v>43570</v>
      </c>
      <c r="B226" s="10" t="s">
        <v>27</v>
      </c>
      <c r="C226">
        <f>'Index Pivots'!N226</f>
        <v>29983.5</v>
      </c>
      <c r="D226">
        <f>'Index Pivots'!O226</f>
        <v>30163.1</v>
      </c>
      <c r="E226">
        <f>'Index Pivots'!P226</f>
        <v>29919.1</v>
      </c>
      <c r="F226">
        <f>'Index Pivots'!Q226</f>
        <v>30104.25</v>
      </c>
      <c r="G226">
        <f>'Index Pivots'!R226</f>
        <v>29717.199999999997</v>
      </c>
      <c r="H226">
        <f>'Index Pivots'!S226</f>
        <v>29818.149999999998</v>
      </c>
      <c r="I226">
        <f>'Index Pivots'!T226</f>
        <v>29961.199999999997</v>
      </c>
      <c r="J226">
        <f>'Index Pivots'!U226</f>
        <v>30062.149999999998</v>
      </c>
      <c r="K226">
        <f>'Index Pivots'!V226</f>
        <v>30205.199999999997</v>
      </c>
      <c r="L226">
        <f>'Index Pivots'!W226</f>
        <v>30306.149999999998</v>
      </c>
      <c r="M226" s="2">
        <f>'Index Pivots'!X226</f>
        <v>30449.199999999997</v>
      </c>
      <c r="N226" s="12">
        <f t="shared" si="247"/>
        <v>395.28333333333285</v>
      </c>
      <c r="O226" s="12">
        <f t="shared" si="248"/>
        <v>220.11666666666497</v>
      </c>
      <c r="P226" s="12">
        <f t="shared" si="249"/>
        <v>101.33333333333212</v>
      </c>
      <c r="Q226" s="12">
        <f t="shared" si="250"/>
        <v>73.833333333335759</v>
      </c>
      <c r="R226" s="12">
        <f t="shared" si="251"/>
        <v>192.61666666666861</v>
      </c>
      <c r="S226" s="12">
        <f t="shared" si="252"/>
        <v>73.833333333335759</v>
      </c>
      <c r="U226" t="str">
        <f t="shared" si="246"/>
        <v/>
      </c>
    </row>
    <row r="227" spans="1:21" x14ac:dyDescent="0.3">
      <c r="A227" s="39">
        <v>43571</v>
      </c>
      <c r="B227" s="10" t="s">
        <v>28</v>
      </c>
      <c r="C227">
        <f>'Index Pivots'!N227</f>
        <v>30236.25</v>
      </c>
      <c r="D227">
        <f>'Index Pivots'!O227</f>
        <v>30590.95</v>
      </c>
      <c r="E227">
        <f>'Index Pivots'!P227</f>
        <v>30228.2</v>
      </c>
      <c r="F227">
        <f>'Index Pivots'!Q227</f>
        <v>30531.35</v>
      </c>
      <c r="G227">
        <f>'Index Pivots'!R227</f>
        <v>29946.633333333335</v>
      </c>
      <c r="H227">
        <f>'Index Pivots'!S227</f>
        <v>30087.416666666668</v>
      </c>
      <c r="I227">
        <f>'Index Pivots'!T227</f>
        <v>30309.383333333335</v>
      </c>
      <c r="J227">
        <f>'Index Pivots'!U227</f>
        <v>30450.166666666668</v>
      </c>
      <c r="K227">
        <f>'Index Pivots'!V227</f>
        <v>30672.133333333335</v>
      </c>
      <c r="L227">
        <f>'Index Pivots'!W227</f>
        <v>30812.916666666668</v>
      </c>
      <c r="M227" s="2">
        <f>'Index Pivots'!X227</f>
        <v>31034.883333333335</v>
      </c>
      <c r="N227" s="12">
        <f t="shared" si="247"/>
        <v>418.10000000000218</v>
      </c>
      <c r="O227" s="12">
        <f t="shared" si="248"/>
        <v>275.05000000000291</v>
      </c>
      <c r="P227" s="12">
        <f t="shared" si="249"/>
        <v>174.10000000000218</v>
      </c>
      <c r="Q227" s="12">
        <f t="shared" si="250"/>
        <v>31.05000000000291</v>
      </c>
      <c r="R227" s="12">
        <f t="shared" si="251"/>
        <v>69.899999999997817</v>
      </c>
      <c r="S227" s="12">
        <f t="shared" si="252"/>
        <v>31.05000000000291</v>
      </c>
      <c r="U227" t="str">
        <f t="shared" si="246"/>
        <v/>
      </c>
    </row>
    <row r="228" spans="1:21" x14ac:dyDescent="0.3">
      <c r="A228" s="39">
        <v>43573</v>
      </c>
      <c r="B228" s="10" t="s">
        <v>30</v>
      </c>
      <c r="C228">
        <f>'Index Pivots'!N228</f>
        <v>30656.5</v>
      </c>
      <c r="D228">
        <f>'Index Pivots'!O228</f>
        <v>30669.8</v>
      </c>
      <c r="E228">
        <f>'Index Pivots'!P228</f>
        <v>30142.2</v>
      </c>
      <c r="F228">
        <f>'Index Pivots'!Q228</f>
        <v>30223.4</v>
      </c>
      <c r="G228">
        <f>'Index Pivots'!R228</f>
        <v>29492.866666666665</v>
      </c>
      <c r="H228">
        <f>'Index Pivots'!S228</f>
        <v>29817.533333333333</v>
      </c>
      <c r="I228">
        <f>'Index Pivots'!T228</f>
        <v>30020.466666666664</v>
      </c>
      <c r="J228">
        <f>'Index Pivots'!U228</f>
        <v>30345.133333333331</v>
      </c>
      <c r="K228">
        <f>'Index Pivots'!V228</f>
        <v>30548.066666666662</v>
      </c>
      <c r="L228">
        <f>'Index Pivots'!W228</f>
        <v>30872.73333333333</v>
      </c>
      <c r="M228" s="2">
        <f>'Index Pivots'!X228</f>
        <v>31075.666666666661</v>
      </c>
      <c r="N228" s="12">
        <f t="shared" ref="N228:N233" si="253">ABS(C228-H227)</f>
        <v>569.08333333333212</v>
      </c>
      <c r="O228" s="12">
        <f t="shared" ref="O228:O233" si="254">ABS(C228-I227)</f>
        <v>347.11666666666497</v>
      </c>
      <c r="P228" s="12">
        <f t="shared" ref="P228:P233" si="255">ABS(C228-J227)</f>
        <v>206.33333333333212</v>
      </c>
      <c r="Q228" s="12">
        <f t="shared" ref="Q228:Q233" si="256">ABS(C228-K227)</f>
        <v>15.633333333335031</v>
      </c>
      <c r="R228" s="12">
        <f t="shared" ref="R228:R233" si="257">ABS(C228-L227)</f>
        <v>156.41666666666788</v>
      </c>
      <c r="S228" s="12">
        <f t="shared" ref="S228:S233" si="258">MIN(N228:R228)</f>
        <v>15.633333333335031</v>
      </c>
      <c r="U228" t="str">
        <f t="shared" si="246"/>
        <v/>
      </c>
    </row>
    <row r="229" spans="1:21" x14ac:dyDescent="0.3">
      <c r="A229" s="39">
        <v>43577</v>
      </c>
      <c r="B229" s="10" t="s">
        <v>27</v>
      </c>
      <c r="C229">
        <f>'Index Pivots'!N229</f>
        <v>30282.5</v>
      </c>
      <c r="D229">
        <f>'Index Pivots'!O229</f>
        <v>30289.9</v>
      </c>
      <c r="E229">
        <f>'Index Pivots'!P229</f>
        <v>29647.55</v>
      </c>
      <c r="F229">
        <f>'Index Pivots'!Q229</f>
        <v>29687.95</v>
      </c>
      <c r="G229">
        <f>'Index Pivots'!R229</f>
        <v>28818.016666666659</v>
      </c>
      <c r="H229">
        <f>'Index Pivots'!S229</f>
        <v>29232.783333333329</v>
      </c>
      <c r="I229">
        <f>'Index Pivots'!T229</f>
        <v>29460.366666666661</v>
      </c>
      <c r="J229">
        <f>'Index Pivots'!U229</f>
        <v>29875.133333333331</v>
      </c>
      <c r="K229">
        <f>'Index Pivots'!V229</f>
        <v>30102.716666666664</v>
      </c>
      <c r="L229">
        <f>'Index Pivots'!W229</f>
        <v>30517.483333333334</v>
      </c>
      <c r="M229" s="2">
        <f>'Index Pivots'!X229</f>
        <v>30745.066666666666</v>
      </c>
      <c r="N229" s="12">
        <f t="shared" si="253"/>
        <v>464.96666666666715</v>
      </c>
      <c r="O229" s="12">
        <f t="shared" si="254"/>
        <v>262.03333333333649</v>
      </c>
      <c r="P229" s="12">
        <f t="shared" si="255"/>
        <v>62.633333333331393</v>
      </c>
      <c r="Q229" s="12">
        <f t="shared" si="256"/>
        <v>265.56666666666206</v>
      </c>
      <c r="R229" s="12">
        <f t="shared" si="257"/>
        <v>590.23333333332994</v>
      </c>
      <c r="S229" s="12">
        <f t="shared" si="258"/>
        <v>62.633333333331393</v>
      </c>
      <c r="U229" t="str">
        <f t="shared" si="246"/>
        <v/>
      </c>
    </row>
    <row r="230" spans="1:21" x14ac:dyDescent="0.3">
      <c r="A230" s="39">
        <v>43578</v>
      </c>
      <c r="B230" s="10" t="s">
        <v>28</v>
      </c>
      <c r="C230">
        <f>'Index Pivots'!N230</f>
        <v>29761.95</v>
      </c>
      <c r="D230">
        <f>'Index Pivots'!O230</f>
        <v>29906.5</v>
      </c>
      <c r="E230">
        <f>'Index Pivots'!P230</f>
        <v>29455.45</v>
      </c>
      <c r="F230">
        <f>'Index Pivots'!Q230</f>
        <v>29479.7</v>
      </c>
      <c r="G230">
        <f>'Index Pivots'!R230</f>
        <v>28870.216666666664</v>
      </c>
      <c r="H230">
        <f>'Index Pivots'!S230</f>
        <v>29162.833333333332</v>
      </c>
      <c r="I230">
        <f>'Index Pivots'!T230</f>
        <v>29321.266666666663</v>
      </c>
      <c r="J230">
        <f>'Index Pivots'!U230</f>
        <v>29613.883333333331</v>
      </c>
      <c r="K230">
        <f>'Index Pivots'!V230</f>
        <v>29772.316666666662</v>
      </c>
      <c r="L230">
        <f>'Index Pivots'!W230</f>
        <v>30064.933333333331</v>
      </c>
      <c r="M230" s="2">
        <f>'Index Pivots'!X230</f>
        <v>30223.366666666661</v>
      </c>
      <c r="N230" s="12">
        <f t="shared" si="253"/>
        <v>529.16666666667152</v>
      </c>
      <c r="O230" s="12">
        <f t="shared" si="254"/>
        <v>301.5833333333394</v>
      </c>
      <c r="P230" s="12">
        <f t="shared" si="255"/>
        <v>113.18333333333067</v>
      </c>
      <c r="Q230" s="12">
        <f t="shared" si="256"/>
        <v>340.76666666666279</v>
      </c>
      <c r="R230" s="12">
        <f t="shared" si="257"/>
        <v>755.53333333333285</v>
      </c>
      <c r="S230" s="12">
        <f t="shared" si="258"/>
        <v>113.18333333333067</v>
      </c>
      <c r="U230" t="str">
        <f t="shared" ref="U230:U233" si="259">IF(ABS(J230-J229)&lt;J230*0.0021,"Today-Tom Close","")</f>
        <v/>
      </c>
    </row>
    <row r="231" spans="1:21" x14ac:dyDescent="0.3">
      <c r="A231" s="39">
        <v>43579</v>
      </c>
      <c r="B231" s="10" t="s">
        <v>29</v>
      </c>
      <c r="C231">
        <f>'Index Pivots'!N231</f>
        <v>29550.5</v>
      </c>
      <c r="D231">
        <f>'Index Pivots'!O231</f>
        <v>29914.85</v>
      </c>
      <c r="E231">
        <f>'Index Pivots'!P231</f>
        <v>29435.05</v>
      </c>
      <c r="F231">
        <f>'Index Pivots'!Q231</f>
        <v>29860.799999999999</v>
      </c>
      <c r="G231">
        <f>'Index Pivots'!R231</f>
        <v>29079.149999999998</v>
      </c>
      <c r="H231">
        <f>'Index Pivots'!S231</f>
        <v>29257.1</v>
      </c>
      <c r="I231">
        <f>'Index Pivots'!T231</f>
        <v>29558.949999999997</v>
      </c>
      <c r="J231">
        <f>'Index Pivots'!U231</f>
        <v>29736.899999999998</v>
      </c>
      <c r="K231">
        <f>'Index Pivots'!V231</f>
        <v>30038.749999999996</v>
      </c>
      <c r="L231">
        <f>'Index Pivots'!W231</f>
        <v>30216.699999999997</v>
      </c>
      <c r="M231" s="2">
        <f>'Index Pivots'!X231</f>
        <v>30518.549999999996</v>
      </c>
      <c r="N231" s="12">
        <f t="shared" si="253"/>
        <v>387.66666666666788</v>
      </c>
      <c r="O231" s="12">
        <f t="shared" si="254"/>
        <v>229.23333333333721</v>
      </c>
      <c r="P231" s="12">
        <f t="shared" si="255"/>
        <v>63.383333333331393</v>
      </c>
      <c r="Q231" s="12">
        <f t="shared" si="256"/>
        <v>221.81666666666206</v>
      </c>
      <c r="R231" s="12">
        <f t="shared" si="257"/>
        <v>514.43333333333067</v>
      </c>
      <c r="S231" s="12">
        <f t="shared" si="258"/>
        <v>63.383333333331393</v>
      </c>
      <c r="U231" t="str">
        <f t="shared" si="259"/>
        <v/>
      </c>
    </row>
    <row r="232" spans="1:21" x14ac:dyDescent="0.3">
      <c r="A232" s="39">
        <v>43580</v>
      </c>
      <c r="B232" s="10" t="s">
        <v>30</v>
      </c>
      <c r="C232">
        <f>'Index Pivots'!N232</f>
        <v>29927.05</v>
      </c>
      <c r="D232">
        <f>'Index Pivots'!O232</f>
        <v>30057.7</v>
      </c>
      <c r="E232">
        <f>'Index Pivots'!P232</f>
        <v>29511.95</v>
      </c>
      <c r="F232">
        <f>'Index Pivots'!Q232</f>
        <v>29561.35</v>
      </c>
      <c r="G232">
        <f>'Index Pivots'!R232</f>
        <v>28817.216666666664</v>
      </c>
      <c r="H232">
        <f>'Index Pivots'!S232</f>
        <v>29164.583333333332</v>
      </c>
      <c r="I232">
        <f>'Index Pivots'!T232</f>
        <v>29362.966666666664</v>
      </c>
      <c r="J232">
        <f>'Index Pivots'!U232</f>
        <v>29710.333333333332</v>
      </c>
      <c r="K232">
        <f>'Index Pivots'!V232</f>
        <v>29908.716666666664</v>
      </c>
      <c r="L232">
        <f>'Index Pivots'!W232</f>
        <v>30256.083333333332</v>
      </c>
      <c r="M232" s="2">
        <f>'Index Pivots'!X232</f>
        <v>30454.466666666664</v>
      </c>
      <c r="N232" s="12">
        <f t="shared" si="253"/>
        <v>669.95000000000073</v>
      </c>
      <c r="O232" s="12">
        <f t="shared" si="254"/>
        <v>368.10000000000218</v>
      </c>
      <c r="P232" s="12">
        <f t="shared" si="255"/>
        <v>190.15000000000146</v>
      </c>
      <c r="Q232" s="12">
        <f t="shared" si="256"/>
        <v>111.69999999999709</v>
      </c>
      <c r="R232" s="12">
        <f t="shared" si="257"/>
        <v>289.64999999999782</v>
      </c>
      <c r="S232" s="12">
        <f t="shared" si="258"/>
        <v>111.69999999999709</v>
      </c>
      <c r="U232" t="str">
        <f t="shared" si="259"/>
        <v>Today-Tom Close</v>
      </c>
    </row>
    <row r="233" spans="1:21" x14ac:dyDescent="0.3">
      <c r="A233" s="39">
        <v>43581</v>
      </c>
      <c r="B233" s="10" t="s">
        <v>26</v>
      </c>
      <c r="C233">
        <f>'Index Pivots'!N233</f>
        <v>29764.85</v>
      </c>
      <c r="D233">
        <f>'Index Pivots'!O233</f>
        <v>30048.2</v>
      </c>
      <c r="E233">
        <f>'Index Pivots'!P233</f>
        <v>29563.15</v>
      </c>
      <c r="F233">
        <f>'Index Pivots'!Q233</f>
        <v>30013.5</v>
      </c>
      <c r="G233">
        <f>'Index Pivots'!R233</f>
        <v>29216.65</v>
      </c>
      <c r="H233">
        <f>'Index Pivots'!S233</f>
        <v>29389.9</v>
      </c>
      <c r="I233">
        <f>'Index Pivots'!T233</f>
        <v>29701.7</v>
      </c>
      <c r="J233">
        <f>'Index Pivots'!U233</f>
        <v>29874.95</v>
      </c>
      <c r="K233">
        <f>'Index Pivots'!V233</f>
        <v>30186.75</v>
      </c>
      <c r="L233">
        <f>'Index Pivots'!W233</f>
        <v>30360</v>
      </c>
      <c r="M233" s="2">
        <f>'Index Pivots'!X233</f>
        <v>30671.8</v>
      </c>
      <c r="N233" s="12">
        <f t="shared" si="253"/>
        <v>600.26666666666642</v>
      </c>
      <c r="O233" s="12">
        <f t="shared" si="254"/>
        <v>401.88333333333503</v>
      </c>
      <c r="P233" s="12">
        <f t="shared" si="255"/>
        <v>54.516666666666424</v>
      </c>
      <c r="Q233" s="12">
        <f t="shared" si="256"/>
        <v>143.86666666666497</v>
      </c>
      <c r="R233" s="12">
        <f t="shared" si="257"/>
        <v>491.23333333333358</v>
      </c>
      <c r="S233" s="12">
        <f t="shared" si="258"/>
        <v>54.516666666666424</v>
      </c>
      <c r="U233" t="str">
        <f t="shared" si="259"/>
        <v/>
      </c>
    </row>
    <row r="234" spans="1:21" x14ac:dyDescent="0.3">
      <c r="A234" s="39">
        <v>43585</v>
      </c>
      <c r="B234" s="10" t="s">
        <v>28</v>
      </c>
      <c r="C234">
        <f>'Index Pivots'!N234</f>
        <v>29920.400000000001</v>
      </c>
      <c r="D234">
        <f>'Index Pivots'!O234</f>
        <v>29920.400000000001</v>
      </c>
      <c r="E234">
        <f>'Index Pivots'!P234</f>
        <v>29550.05</v>
      </c>
      <c r="F234">
        <f>'Index Pivots'!Q234</f>
        <v>29764.799999999999</v>
      </c>
      <c r="G234">
        <f>'Index Pivots'!R234</f>
        <v>29199.416666666661</v>
      </c>
      <c r="H234">
        <f>'Index Pivots'!S234</f>
        <v>29374.73333333333</v>
      </c>
      <c r="I234">
        <f>'Index Pivots'!T234</f>
        <v>29569.766666666663</v>
      </c>
      <c r="J234">
        <f>'Index Pivots'!U234</f>
        <v>29745.083333333332</v>
      </c>
      <c r="K234">
        <f>'Index Pivots'!V234</f>
        <v>29940.116666666665</v>
      </c>
      <c r="L234">
        <f>'Index Pivots'!W234</f>
        <v>30115.433333333334</v>
      </c>
      <c r="M234" s="2">
        <f>'Index Pivots'!X234</f>
        <v>30310.466666666667</v>
      </c>
      <c r="N234" s="12">
        <f t="shared" ref="N234:N253" si="260">ABS(C234-H233)</f>
        <v>530.5</v>
      </c>
      <c r="O234" s="12">
        <f t="shared" ref="O234:O253" si="261">ABS(C234-I233)</f>
        <v>218.70000000000073</v>
      </c>
      <c r="P234" s="12">
        <f t="shared" ref="P234:P253" si="262">ABS(C234-J233)</f>
        <v>45.450000000000728</v>
      </c>
      <c r="Q234" s="12">
        <f t="shared" ref="Q234:Q253" si="263">ABS(C234-K233)</f>
        <v>266.34999999999854</v>
      </c>
      <c r="R234" s="12">
        <f t="shared" ref="R234:R253" si="264">ABS(C234-L233)</f>
        <v>439.59999999999854</v>
      </c>
      <c r="S234" s="12">
        <f t="shared" ref="S234:S253" si="265">MIN(N234:R234)</f>
        <v>45.450000000000728</v>
      </c>
      <c r="U234" t="str">
        <f t="shared" ref="U234:U267" si="266">IF(ABS(J234-J233)&lt;J234*0.0021,"Today-Tom Close","")</f>
        <v/>
      </c>
    </row>
    <row r="235" spans="1:21" x14ac:dyDescent="0.3">
      <c r="A235" s="39">
        <v>43587</v>
      </c>
      <c r="B235" s="10" t="s">
        <v>30</v>
      </c>
      <c r="C235">
        <f>'Index Pivots'!N235</f>
        <v>29699.8</v>
      </c>
      <c r="D235">
        <f>'Index Pivots'!O235</f>
        <v>29919.35</v>
      </c>
      <c r="E235">
        <f>'Index Pivots'!P235</f>
        <v>29638.799999999999</v>
      </c>
      <c r="F235">
        <f>'Index Pivots'!Q235</f>
        <v>29708.6</v>
      </c>
      <c r="G235">
        <f>'Index Pivots'!R235</f>
        <v>29311.266666666666</v>
      </c>
      <c r="H235">
        <f>'Index Pivots'!S235</f>
        <v>29475.033333333333</v>
      </c>
      <c r="I235">
        <f>'Index Pivots'!T235</f>
        <v>29591.816666666666</v>
      </c>
      <c r="J235">
        <f>'Index Pivots'!U235</f>
        <v>29755.583333333332</v>
      </c>
      <c r="K235">
        <f>'Index Pivots'!V235</f>
        <v>29872.366666666665</v>
      </c>
      <c r="L235">
        <f>'Index Pivots'!W235</f>
        <v>30036.133333333331</v>
      </c>
      <c r="M235" s="2">
        <f>'Index Pivots'!X235</f>
        <v>30152.916666666664</v>
      </c>
      <c r="N235" s="12">
        <f t="shared" si="260"/>
        <v>325.06666666666933</v>
      </c>
      <c r="O235" s="12">
        <f t="shared" si="261"/>
        <v>130.03333333333649</v>
      </c>
      <c r="P235" s="12">
        <f t="shared" si="262"/>
        <v>45.283333333332848</v>
      </c>
      <c r="Q235" s="12">
        <f t="shared" si="263"/>
        <v>240.3166666666657</v>
      </c>
      <c r="R235" s="12">
        <f t="shared" si="264"/>
        <v>415.63333333333503</v>
      </c>
      <c r="S235" s="12">
        <f t="shared" si="265"/>
        <v>45.283333333332848</v>
      </c>
      <c r="U235" t="str">
        <f t="shared" si="266"/>
        <v>Today-Tom Close</v>
      </c>
    </row>
    <row r="236" spans="1:21" x14ac:dyDescent="0.3">
      <c r="A236" s="39">
        <v>43588</v>
      </c>
      <c r="B236" s="10" t="s">
        <v>26</v>
      </c>
      <c r="C236">
        <f>'Index Pivots'!N236</f>
        <v>29811.65</v>
      </c>
      <c r="D236">
        <f>'Index Pivots'!O236</f>
        <v>30121.75</v>
      </c>
      <c r="E236">
        <f>'Index Pivots'!P236</f>
        <v>29795.1</v>
      </c>
      <c r="F236">
        <f>'Index Pivots'!Q236</f>
        <v>29954.15</v>
      </c>
      <c r="G236">
        <f>'Index Pivots'!R236</f>
        <v>29465.599999999999</v>
      </c>
      <c r="H236">
        <f>'Index Pivots'!S236</f>
        <v>29630.35</v>
      </c>
      <c r="I236">
        <f>'Index Pivots'!T236</f>
        <v>29792.25</v>
      </c>
      <c r="J236">
        <f>'Index Pivots'!U236</f>
        <v>29957</v>
      </c>
      <c r="K236">
        <f>'Index Pivots'!V236</f>
        <v>30118.9</v>
      </c>
      <c r="L236">
        <f>'Index Pivots'!W236</f>
        <v>30283.65</v>
      </c>
      <c r="M236" s="2">
        <f>'Index Pivots'!X236</f>
        <v>30445.550000000003</v>
      </c>
      <c r="N236" s="12">
        <f t="shared" si="260"/>
        <v>336.61666666666861</v>
      </c>
      <c r="O236" s="12">
        <f t="shared" si="261"/>
        <v>219.83333333333576</v>
      </c>
      <c r="P236" s="12">
        <f t="shared" si="262"/>
        <v>56.066666666669335</v>
      </c>
      <c r="Q236" s="12">
        <f t="shared" si="263"/>
        <v>60.716666666663514</v>
      </c>
      <c r="R236" s="12">
        <f t="shared" si="264"/>
        <v>224.48333333332994</v>
      </c>
      <c r="S236" s="12">
        <f t="shared" si="265"/>
        <v>56.066666666669335</v>
      </c>
      <c r="U236" t="str">
        <f t="shared" si="266"/>
        <v/>
      </c>
    </row>
    <row r="237" spans="1:21" x14ac:dyDescent="0.3">
      <c r="A237" s="39">
        <v>43591</v>
      </c>
      <c r="B237" s="10" t="s">
        <v>27</v>
      </c>
      <c r="C237">
        <f>'Index Pivots'!N237</f>
        <v>29626.5</v>
      </c>
      <c r="D237">
        <f>'Index Pivots'!O237</f>
        <v>29757.4</v>
      </c>
      <c r="E237">
        <f>'Index Pivots'!P237</f>
        <v>29528.6</v>
      </c>
      <c r="F237">
        <f>'Index Pivots'!Q237</f>
        <v>29618.45</v>
      </c>
      <c r="G237">
        <f>'Index Pivots'!R237</f>
        <v>29283.433333333327</v>
      </c>
      <c r="H237">
        <f>'Index Pivots'!S237</f>
        <v>29406.016666666663</v>
      </c>
      <c r="I237">
        <f>'Index Pivots'!T237</f>
        <v>29512.23333333333</v>
      </c>
      <c r="J237">
        <f>'Index Pivots'!U237</f>
        <v>29634.816666666666</v>
      </c>
      <c r="K237">
        <f>'Index Pivots'!V237</f>
        <v>29741.033333333333</v>
      </c>
      <c r="L237">
        <f>'Index Pivots'!W237</f>
        <v>29863.616666666669</v>
      </c>
      <c r="M237" s="2">
        <f>'Index Pivots'!X237</f>
        <v>29969.833333333336</v>
      </c>
      <c r="N237" s="12">
        <f t="shared" si="260"/>
        <v>3.8499999999985448</v>
      </c>
      <c r="O237" s="12">
        <f t="shared" si="261"/>
        <v>165.75</v>
      </c>
      <c r="P237" s="12">
        <f t="shared" si="262"/>
        <v>330.5</v>
      </c>
      <c r="Q237" s="12">
        <f t="shared" si="263"/>
        <v>492.40000000000146</v>
      </c>
      <c r="R237" s="12">
        <f t="shared" si="264"/>
        <v>657.15000000000146</v>
      </c>
      <c r="S237" s="12">
        <f t="shared" si="265"/>
        <v>3.8499999999985448</v>
      </c>
      <c r="U237" t="str">
        <f t="shared" si="266"/>
        <v/>
      </c>
    </row>
    <row r="238" spans="1:21" x14ac:dyDescent="0.3">
      <c r="A238" s="39">
        <v>43592</v>
      </c>
      <c r="B238" s="10" t="s">
        <v>28</v>
      </c>
      <c r="C238">
        <f>'Index Pivots'!N238</f>
        <v>29749.55</v>
      </c>
      <c r="D238">
        <f>'Index Pivots'!O238</f>
        <v>29835.5</v>
      </c>
      <c r="E238">
        <f>'Index Pivots'!P238</f>
        <v>29244.25</v>
      </c>
      <c r="F238">
        <f>'Index Pivots'!Q238</f>
        <v>29288.2</v>
      </c>
      <c r="G238">
        <f>'Index Pivots'!R238</f>
        <v>28485.216666666667</v>
      </c>
      <c r="H238">
        <f>'Index Pivots'!S238</f>
        <v>28864.733333333334</v>
      </c>
      <c r="I238">
        <f>'Index Pivots'!T238</f>
        <v>29076.466666666667</v>
      </c>
      <c r="J238">
        <f>'Index Pivots'!U238</f>
        <v>29455.983333333334</v>
      </c>
      <c r="K238">
        <f>'Index Pivots'!V238</f>
        <v>29667.716666666667</v>
      </c>
      <c r="L238">
        <f>'Index Pivots'!W238</f>
        <v>30047.233333333334</v>
      </c>
      <c r="M238" s="2">
        <f>'Index Pivots'!X238</f>
        <v>30258.966666666667</v>
      </c>
      <c r="N238" s="12">
        <f t="shared" si="260"/>
        <v>343.53333333333649</v>
      </c>
      <c r="O238" s="12">
        <f t="shared" si="261"/>
        <v>237.31666666666933</v>
      </c>
      <c r="P238" s="12">
        <f t="shared" si="262"/>
        <v>114.73333333333358</v>
      </c>
      <c r="Q238" s="12">
        <f t="shared" si="263"/>
        <v>8.5166666666664241</v>
      </c>
      <c r="R238" s="12">
        <f t="shared" si="264"/>
        <v>114.06666666666933</v>
      </c>
      <c r="S238" s="12">
        <f t="shared" si="265"/>
        <v>8.5166666666664241</v>
      </c>
      <c r="U238" t="str">
        <f t="shared" si="266"/>
        <v/>
      </c>
    </row>
    <row r="239" spans="1:21" x14ac:dyDescent="0.3">
      <c r="A239" s="39">
        <v>43593</v>
      </c>
      <c r="B239" s="10" t="s">
        <v>29</v>
      </c>
      <c r="C239">
        <f>'Index Pivots'!N239</f>
        <v>29261.3</v>
      </c>
      <c r="D239">
        <f>'Index Pivots'!O239</f>
        <v>29261.3</v>
      </c>
      <c r="E239">
        <f>'Index Pivots'!P239</f>
        <v>28951.35</v>
      </c>
      <c r="F239">
        <f>'Index Pivots'!Q239</f>
        <v>28994.400000000001</v>
      </c>
      <c r="G239">
        <f>'Index Pivots'!R239</f>
        <v>28566.783333333326</v>
      </c>
      <c r="H239">
        <f>'Index Pivots'!S239</f>
        <v>28759.066666666662</v>
      </c>
      <c r="I239">
        <f>'Index Pivots'!T239</f>
        <v>28876.733333333326</v>
      </c>
      <c r="J239">
        <f>'Index Pivots'!U239</f>
        <v>29069.016666666663</v>
      </c>
      <c r="K239">
        <f>'Index Pivots'!V239</f>
        <v>29186.683333333327</v>
      </c>
      <c r="L239">
        <f>'Index Pivots'!W239</f>
        <v>29378.966666666664</v>
      </c>
      <c r="M239" s="2">
        <f>'Index Pivots'!X239</f>
        <v>29496.633333333328</v>
      </c>
      <c r="N239" s="12">
        <f t="shared" si="260"/>
        <v>396.5666666666657</v>
      </c>
      <c r="O239" s="12">
        <f t="shared" si="261"/>
        <v>184.83333333333212</v>
      </c>
      <c r="P239" s="12">
        <f t="shared" si="262"/>
        <v>194.6833333333343</v>
      </c>
      <c r="Q239" s="12">
        <f t="shared" si="263"/>
        <v>406.41666666666788</v>
      </c>
      <c r="R239" s="12">
        <f t="shared" si="264"/>
        <v>785.9333333333343</v>
      </c>
      <c r="S239" s="12">
        <f t="shared" si="265"/>
        <v>184.83333333333212</v>
      </c>
      <c r="U239" t="str">
        <f t="shared" si="266"/>
        <v/>
      </c>
    </row>
    <row r="240" spans="1:21" x14ac:dyDescent="0.3">
      <c r="A240" s="39">
        <v>43594</v>
      </c>
      <c r="B240" s="10" t="s">
        <v>30</v>
      </c>
      <c r="C240">
        <f>'Index Pivots'!N240</f>
        <v>28893.95</v>
      </c>
      <c r="D240">
        <f>'Index Pivots'!O240</f>
        <v>29040.3</v>
      </c>
      <c r="E240">
        <f>'Index Pivots'!P240</f>
        <v>28784.65</v>
      </c>
      <c r="F240">
        <f>'Index Pivots'!Q240</f>
        <v>28884.6</v>
      </c>
      <c r="G240">
        <f>'Index Pivots'!R240</f>
        <v>28510.416666666664</v>
      </c>
      <c r="H240">
        <f>'Index Pivots'!S240</f>
        <v>28647.533333333333</v>
      </c>
      <c r="I240">
        <f>'Index Pivots'!T240</f>
        <v>28766.066666666662</v>
      </c>
      <c r="J240">
        <f>'Index Pivots'!U240</f>
        <v>28903.183333333331</v>
      </c>
      <c r="K240">
        <f>'Index Pivots'!V240</f>
        <v>29021.71666666666</v>
      </c>
      <c r="L240">
        <f>'Index Pivots'!W240</f>
        <v>29158.833333333328</v>
      </c>
      <c r="M240" s="2">
        <f>'Index Pivots'!X240</f>
        <v>29277.366666666658</v>
      </c>
      <c r="N240" s="12">
        <f t="shared" si="260"/>
        <v>134.88333333333867</v>
      </c>
      <c r="O240" s="12">
        <f t="shared" si="261"/>
        <v>17.216666666674428</v>
      </c>
      <c r="P240" s="12">
        <f t="shared" si="262"/>
        <v>175.06666666666206</v>
      </c>
      <c r="Q240" s="12">
        <f t="shared" si="263"/>
        <v>292.7333333333263</v>
      </c>
      <c r="R240" s="12">
        <f t="shared" si="264"/>
        <v>485.01666666666279</v>
      </c>
      <c r="S240" s="12">
        <f t="shared" si="265"/>
        <v>17.216666666674428</v>
      </c>
      <c r="U240" t="str">
        <f t="shared" si="266"/>
        <v/>
      </c>
    </row>
    <row r="241" spans="1:21" x14ac:dyDescent="0.3">
      <c r="A241" s="39">
        <v>43595</v>
      </c>
      <c r="B241" s="10" t="s">
        <v>26</v>
      </c>
      <c r="C241">
        <f>'Index Pivots'!N241</f>
        <v>28927.599999999999</v>
      </c>
      <c r="D241">
        <f>'Index Pivots'!O241</f>
        <v>29202.85</v>
      </c>
      <c r="E241">
        <f>'Index Pivots'!P241</f>
        <v>28900.1</v>
      </c>
      <c r="F241">
        <f>'Index Pivots'!Q241</f>
        <v>29040.5</v>
      </c>
      <c r="G241">
        <f>'Index Pivots'!R241</f>
        <v>28590.033333333333</v>
      </c>
      <c r="H241">
        <f>'Index Pivots'!S241</f>
        <v>28745.066666666666</v>
      </c>
      <c r="I241">
        <f>'Index Pivots'!T241</f>
        <v>28892.783333333333</v>
      </c>
      <c r="J241">
        <f>'Index Pivots'!U241</f>
        <v>29047.816666666666</v>
      </c>
      <c r="K241">
        <f>'Index Pivots'!V241</f>
        <v>29195.533333333333</v>
      </c>
      <c r="L241">
        <f>'Index Pivots'!W241</f>
        <v>29350.566666666666</v>
      </c>
      <c r="M241" s="2">
        <f>'Index Pivots'!X241</f>
        <v>29498.283333333333</v>
      </c>
      <c r="N241" s="12">
        <f t="shared" si="260"/>
        <v>280.0666666666657</v>
      </c>
      <c r="O241" s="12">
        <f t="shared" si="261"/>
        <v>161.53333333333649</v>
      </c>
      <c r="P241" s="12">
        <f t="shared" si="262"/>
        <v>24.416666666667879</v>
      </c>
      <c r="Q241" s="12">
        <f t="shared" si="263"/>
        <v>94.116666666661331</v>
      </c>
      <c r="R241" s="12">
        <f t="shared" si="264"/>
        <v>231.23333333332994</v>
      </c>
      <c r="S241" s="12">
        <f t="shared" si="265"/>
        <v>24.416666666667879</v>
      </c>
      <c r="U241" t="str">
        <f t="shared" si="266"/>
        <v/>
      </c>
    </row>
    <row r="242" spans="1:21" x14ac:dyDescent="0.3">
      <c r="A242" s="39">
        <v>43598</v>
      </c>
      <c r="B242" s="10" t="s">
        <v>27</v>
      </c>
      <c r="C242">
        <f>'Index Pivots'!N242</f>
        <v>29026.65</v>
      </c>
      <c r="D242">
        <f>'Index Pivots'!O242</f>
        <v>29049.05</v>
      </c>
      <c r="E242">
        <f>'Index Pivots'!P242</f>
        <v>28621.1</v>
      </c>
      <c r="F242">
        <f>'Index Pivots'!Q242</f>
        <v>28659.95</v>
      </c>
      <c r="G242">
        <f>'Index Pivots'!R242</f>
        <v>28076.399999999994</v>
      </c>
      <c r="H242">
        <f>'Index Pivots'!S242</f>
        <v>28348.749999999996</v>
      </c>
      <c r="I242">
        <f>'Index Pivots'!T242</f>
        <v>28504.349999999995</v>
      </c>
      <c r="J242">
        <f>'Index Pivots'!U242</f>
        <v>28776.699999999997</v>
      </c>
      <c r="K242">
        <f>'Index Pivots'!V242</f>
        <v>28932.299999999996</v>
      </c>
      <c r="L242">
        <f>'Index Pivots'!W242</f>
        <v>29204.649999999998</v>
      </c>
      <c r="M242" s="2">
        <f>'Index Pivots'!X242</f>
        <v>29360.249999999996</v>
      </c>
      <c r="N242" s="12">
        <f t="shared" si="260"/>
        <v>281.58333333333576</v>
      </c>
      <c r="O242" s="12">
        <f t="shared" si="261"/>
        <v>133.86666666666861</v>
      </c>
      <c r="P242" s="12">
        <f t="shared" si="262"/>
        <v>21.166666666664241</v>
      </c>
      <c r="Q242" s="12">
        <f t="shared" si="263"/>
        <v>168.88333333333139</v>
      </c>
      <c r="R242" s="12">
        <f t="shared" si="264"/>
        <v>323.91666666666424</v>
      </c>
      <c r="S242" s="12">
        <f t="shared" si="265"/>
        <v>21.166666666664241</v>
      </c>
      <c r="U242" t="str">
        <f t="shared" si="266"/>
        <v/>
      </c>
    </row>
    <row r="243" spans="1:21" x14ac:dyDescent="0.3">
      <c r="A243" s="39">
        <v>43599</v>
      </c>
      <c r="B243" s="10" t="s">
        <v>28</v>
      </c>
      <c r="C243">
        <f>'Index Pivots'!N243</f>
        <v>28718.75</v>
      </c>
      <c r="D243">
        <f>'Index Pivots'!O243</f>
        <v>29058.3</v>
      </c>
      <c r="E243">
        <f>'Index Pivots'!P243</f>
        <v>28582.6</v>
      </c>
      <c r="F243">
        <f>'Index Pivots'!Q243</f>
        <v>28829.200000000001</v>
      </c>
      <c r="G243">
        <f>'Index Pivots'!R243</f>
        <v>28112.73333333333</v>
      </c>
      <c r="H243">
        <f>'Index Pivots'!S243</f>
        <v>28347.666666666664</v>
      </c>
      <c r="I243">
        <f>'Index Pivots'!T243</f>
        <v>28588.433333333331</v>
      </c>
      <c r="J243">
        <f>'Index Pivots'!U243</f>
        <v>28823.366666666665</v>
      </c>
      <c r="K243">
        <f>'Index Pivots'!V243</f>
        <v>29064.133333333331</v>
      </c>
      <c r="L243">
        <f>'Index Pivots'!W243</f>
        <v>29299.066666666666</v>
      </c>
      <c r="M243" s="2">
        <f>'Index Pivots'!X243</f>
        <v>29539.833333333332</v>
      </c>
      <c r="N243" s="12">
        <f t="shared" si="260"/>
        <v>370.00000000000364</v>
      </c>
      <c r="O243" s="12">
        <f t="shared" si="261"/>
        <v>214.40000000000509</v>
      </c>
      <c r="P243" s="12">
        <f t="shared" si="262"/>
        <v>57.94999999999709</v>
      </c>
      <c r="Q243" s="12">
        <f t="shared" si="263"/>
        <v>213.54999999999563</v>
      </c>
      <c r="R243" s="12">
        <f t="shared" si="264"/>
        <v>485.89999999999782</v>
      </c>
      <c r="S243" s="12">
        <f t="shared" si="265"/>
        <v>57.94999999999709</v>
      </c>
      <c r="U243" t="str">
        <f t="shared" si="266"/>
        <v>Today-Tom Close</v>
      </c>
    </row>
    <row r="244" spans="1:21" x14ac:dyDescent="0.3">
      <c r="A244" s="39">
        <v>43600</v>
      </c>
      <c r="B244" s="10" t="s">
        <v>29</v>
      </c>
      <c r="C244">
        <f>'Index Pivots'!N244</f>
        <v>28925.45</v>
      </c>
      <c r="D244">
        <f>'Index Pivots'!O244</f>
        <v>28983.15</v>
      </c>
      <c r="E244">
        <f>'Index Pivots'!P244</f>
        <v>28555.15</v>
      </c>
      <c r="F244">
        <f>'Index Pivots'!Q244</f>
        <v>28616.45</v>
      </c>
      <c r="G244">
        <f>'Index Pivots'!R244</f>
        <v>28025.35</v>
      </c>
      <c r="H244">
        <f>'Index Pivots'!S244</f>
        <v>28290.25</v>
      </c>
      <c r="I244">
        <f>'Index Pivots'!T244</f>
        <v>28453.35</v>
      </c>
      <c r="J244">
        <f>'Index Pivots'!U244</f>
        <v>28718.25</v>
      </c>
      <c r="K244">
        <f>'Index Pivots'!V244</f>
        <v>28881.35</v>
      </c>
      <c r="L244">
        <f>'Index Pivots'!W244</f>
        <v>29146.25</v>
      </c>
      <c r="M244" s="2">
        <f>'Index Pivots'!X244</f>
        <v>29309.35</v>
      </c>
      <c r="N244" s="12">
        <f t="shared" si="260"/>
        <v>577.78333333333649</v>
      </c>
      <c r="O244" s="12">
        <f t="shared" si="261"/>
        <v>337.01666666667006</v>
      </c>
      <c r="P244" s="12">
        <f t="shared" si="262"/>
        <v>102.08333333333576</v>
      </c>
      <c r="Q244" s="12">
        <f t="shared" si="263"/>
        <v>138.68333333333067</v>
      </c>
      <c r="R244" s="12">
        <f t="shared" si="264"/>
        <v>373.61666666666497</v>
      </c>
      <c r="S244" s="12">
        <f t="shared" si="265"/>
        <v>102.08333333333576</v>
      </c>
      <c r="U244" t="str">
        <f t="shared" si="266"/>
        <v/>
      </c>
    </row>
    <row r="245" spans="1:21" x14ac:dyDescent="0.3">
      <c r="A245" s="39">
        <v>43601</v>
      </c>
      <c r="B245" s="10" t="s">
        <v>30</v>
      </c>
      <c r="C245">
        <f>'Index Pivots'!N245</f>
        <v>28625.9</v>
      </c>
      <c r="D245">
        <f>'Index Pivots'!O245</f>
        <v>28947.599999999999</v>
      </c>
      <c r="E245">
        <f>'Index Pivots'!P245</f>
        <v>28525.45</v>
      </c>
      <c r="F245">
        <f>'Index Pivots'!Q245</f>
        <v>28855.3</v>
      </c>
      <c r="G245">
        <f>'Index Pivots'!R245</f>
        <v>28182.483333333341</v>
      </c>
      <c r="H245">
        <f>'Index Pivots'!S245</f>
        <v>28353.966666666671</v>
      </c>
      <c r="I245">
        <f>'Index Pivots'!T245</f>
        <v>28604.633333333339</v>
      </c>
      <c r="J245">
        <f>'Index Pivots'!U245</f>
        <v>28776.116666666669</v>
      </c>
      <c r="K245">
        <f>'Index Pivots'!V245</f>
        <v>29026.783333333336</v>
      </c>
      <c r="L245">
        <f>'Index Pivots'!W245</f>
        <v>29198.266666666666</v>
      </c>
      <c r="M245" s="2">
        <f>'Index Pivots'!X245</f>
        <v>29448.933333333334</v>
      </c>
      <c r="N245" s="12">
        <f t="shared" si="260"/>
        <v>335.65000000000146</v>
      </c>
      <c r="O245" s="12">
        <f t="shared" si="261"/>
        <v>172.55000000000291</v>
      </c>
      <c r="P245" s="12">
        <f t="shared" si="262"/>
        <v>92.349999999998545</v>
      </c>
      <c r="Q245" s="12">
        <f t="shared" si="263"/>
        <v>255.44999999999709</v>
      </c>
      <c r="R245" s="12">
        <f t="shared" si="264"/>
        <v>520.34999999999854</v>
      </c>
      <c r="S245" s="12">
        <f t="shared" si="265"/>
        <v>92.349999999998545</v>
      </c>
      <c r="U245" t="str">
        <f t="shared" si="266"/>
        <v>Today-Tom Close</v>
      </c>
    </row>
    <row r="246" spans="1:21" x14ac:dyDescent="0.3">
      <c r="A246" s="39">
        <v>43602</v>
      </c>
      <c r="B246" s="10" t="s">
        <v>26</v>
      </c>
      <c r="C246">
        <f>'Index Pivots'!N246</f>
        <v>28881.4</v>
      </c>
      <c r="D246">
        <f>'Index Pivots'!O246</f>
        <v>29559.45</v>
      </c>
      <c r="E246">
        <f>'Index Pivots'!P246</f>
        <v>28856</v>
      </c>
      <c r="F246">
        <f>'Index Pivots'!Q246</f>
        <v>29450.15</v>
      </c>
      <c r="G246">
        <f>'Index Pivots'!R246</f>
        <v>28314.166666666672</v>
      </c>
      <c r="H246">
        <f>'Index Pivots'!S246</f>
        <v>28585.083333333336</v>
      </c>
      <c r="I246">
        <f>'Index Pivots'!T246</f>
        <v>29017.616666666672</v>
      </c>
      <c r="J246">
        <f>'Index Pivots'!U246</f>
        <v>29288.533333333336</v>
      </c>
      <c r="K246">
        <f>'Index Pivots'!V246</f>
        <v>29721.066666666673</v>
      </c>
      <c r="L246">
        <f>'Index Pivots'!W246</f>
        <v>29991.983333333337</v>
      </c>
      <c r="M246" s="2">
        <f>'Index Pivots'!X246</f>
        <v>30424.516666666674</v>
      </c>
      <c r="N246" s="12">
        <f t="shared" si="260"/>
        <v>527.43333333333067</v>
      </c>
      <c r="O246" s="12">
        <f t="shared" si="261"/>
        <v>276.76666666666279</v>
      </c>
      <c r="P246" s="12">
        <f t="shared" si="262"/>
        <v>105.28333333333285</v>
      </c>
      <c r="Q246" s="12">
        <f t="shared" si="263"/>
        <v>145.38333333333503</v>
      </c>
      <c r="R246" s="12">
        <f t="shared" si="264"/>
        <v>316.86666666666497</v>
      </c>
      <c r="S246" s="12">
        <f t="shared" si="265"/>
        <v>105.28333333333285</v>
      </c>
      <c r="U246" t="str">
        <f t="shared" si="266"/>
        <v/>
      </c>
    </row>
    <row r="247" spans="1:21" x14ac:dyDescent="0.3">
      <c r="A247" s="39">
        <v>43605</v>
      </c>
      <c r="B247" s="10" t="s">
        <v>27</v>
      </c>
      <c r="C247">
        <f>'Index Pivots'!N247</f>
        <v>30230.400000000001</v>
      </c>
      <c r="D247">
        <f>'Index Pivots'!O247</f>
        <v>30827.85</v>
      </c>
      <c r="E247">
        <f>'Index Pivots'!P247</f>
        <v>30111.200000000001</v>
      </c>
      <c r="F247">
        <f>'Index Pivots'!Q247</f>
        <v>30759.7</v>
      </c>
      <c r="G247">
        <f>'Index Pivots'!R247</f>
        <v>29588.000000000004</v>
      </c>
      <c r="H247">
        <f>'Index Pivots'!S247</f>
        <v>29849.600000000002</v>
      </c>
      <c r="I247">
        <f>'Index Pivots'!T247</f>
        <v>30304.65</v>
      </c>
      <c r="J247">
        <f>'Index Pivots'!U247</f>
        <v>30566.25</v>
      </c>
      <c r="K247">
        <f>'Index Pivots'!V247</f>
        <v>31021.3</v>
      </c>
      <c r="L247">
        <f>'Index Pivots'!W247</f>
        <v>31282.899999999998</v>
      </c>
      <c r="M247" s="2">
        <f>'Index Pivots'!X247</f>
        <v>31737.949999999997</v>
      </c>
      <c r="N247" s="12">
        <f t="shared" si="260"/>
        <v>1645.3166666666657</v>
      </c>
      <c r="O247" s="12">
        <f t="shared" si="261"/>
        <v>1212.7833333333292</v>
      </c>
      <c r="P247" s="12">
        <f t="shared" si="262"/>
        <v>941.86666666666497</v>
      </c>
      <c r="Q247" s="12">
        <f t="shared" si="263"/>
        <v>509.33333333332848</v>
      </c>
      <c r="R247" s="12">
        <f t="shared" si="264"/>
        <v>238.41666666666424</v>
      </c>
      <c r="S247" s="12">
        <f t="shared" si="265"/>
        <v>238.41666666666424</v>
      </c>
      <c r="U247" t="str">
        <f t="shared" si="266"/>
        <v/>
      </c>
    </row>
    <row r="248" spans="1:21" x14ac:dyDescent="0.3">
      <c r="A248" s="39">
        <v>43606</v>
      </c>
      <c r="B248" s="10" t="s">
        <v>28</v>
      </c>
      <c r="C248">
        <f>'Index Pivots'!N248</f>
        <v>30862.1</v>
      </c>
      <c r="D248">
        <f>'Index Pivots'!O248</f>
        <v>30926.7</v>
      </c>
      <c r="E248">
        <f>'Index Pivots'!P248</f>
        <v>30265.1</v>
      </c>
      <c r="F248">
        <f>'Index Pivots'!Q248</f>
        <v>30308.400000000001</v>
      </c>
      <c r="G248">
        <f>'Index Pivots'!R248</f>
        <v>29411.833333333336</v>
      </c>
      <c r="H248">
        <f>'Index Pivots'!S248</f>
        <v>29838.466666666667</v>
      </c>
      <c r="I248">
        <f>'Index Pivots'!T248</f>
        <v>30073.433333333338</v>
      </c>
      <c r="J248">
        <f>'Index Pivots'!U248</f>
        <v>30500.066666666669</v>
      </c>
      <c r="K248">
        <f>'Index Pivots'!V248</f>
        <v>30735.03333333334</v>
      </c>
      <c r="L248">
        <f>'Index Pivots'!W248</f>
        <v>31161.666666666672</v>
      </c>
      <c r="M248" s="2">
        <f>'Index Pivots'!X248</f>
        <v>31396.633333333342</v>
      </c>
      <c r="N248" s="12">
        <f t="shared" si="260"/>
        <v>1012.4999999999964</v>
      </c>
      <c r="O248" s="12">
        <f t="shared" si="261"/>
        <v>557.44999999999709</v>
      </c>
      <c r="P248" s="12">
        <f t="shared" si="262"/>
        <v>295.84999999999854</v>
      </c>
      <c r="Q248" s="12">
        <f t="shared" si="263"/>
        <v>159.20000000000073</v>
      </c>
      <c r="R248" s="12">
        <f t="shared" si="264"/>
        <v>420.79999999999927</v>
      </c>
      <c r="S248" s="12">
        <f t="shared" si="265"/>
        <v>159.20000000000073</v>
      </c>
      <c r="U248" t="str">
        <f t="shared" si="266"/>
        <v/>
      </c>
    </row>
    <row r="249" spans="1:21" x14ac:dyDescent="0.3">
      <c r="A249" s="39">
        <v>43607</v>
      </c>
      <c r="B249" s="10" t="s">
        <v>29</v>
      </c>
      <c r="C249">
        <f>'Index Pivots'!N249</f>
        <v>30410.65</v>
      </c>
      <c r="D249">
        <f>'Index Pivots'!O249</f>
        <v>30675.1</v>
      </c>
      <c r="E249">
        <f>'Index Pivots'!P249</f>
        <v>30268.6</v>
      </c>
      <c r="F249">
        <f>'Index Pivots'!Q249</f>
        <v>30526.799999999999</v>
      </c>
      <c r="G249">
        <f>'Index Pivots'!R249</f>
        <v>29898.733333333337</v>
      </c>
      <c r="H249">
        <f>'Index Pivots'!S249</f>
        <v>30083.666666666668</v>
      </c>
      <c r="I249">
        <f>'Index Pivots'!T249</f>
        <v>30305.233333333337</v>
      </c>
      <c r="J249">
        <f>'Index Pivots'!U249</f>
        <v>30490.166666666668</v>
      </c>
      <c r="K249">
        <f>'Index Pivots'!V249</f>
        <v>30711.733333333337</v>
      </c>
      <c r="L249">
        <f>'Index Pivots'!W249</f>
        <v>30896.666666666668</v>
      </c>
      <c r="M249" s="2">
        <f>'Index Pivots'!X249</f>
        <v>31118.233333333337</v>
      </c>
      <c r="N249" s="12">
        <f t="shared" si="260"/>
        <v>572.1833333333343</v>
      </c>
      <c r="O249" s="12">
        <f t="shared" si="261"/>
        <v>337.21666666666351</v>
      </c>
      <c r="P249" s="12">
        <f t="shared" si="262"/>
        <v>89.416666666667879</v>
      </c>
      <c r="Q249" s="12">
        <f t="shared" si="263"/>
        <v>324.38333333333867</v>
      </c>
      <c r="R249" s="12">
        <f t="shared" si="264"/>
        <v>751.01666666667006</v>
      </c>
      <c r="S249" s="12">
        <f t="shared" si="265"/>
        <v>89.416666666667879</v>
      </c>
      <c r="U249" t="str">
        <f t="shared" si="266"/>
        <v>Today-Tom Close</v>
      </c>
    </row>
    <row r="250" spans="1:21" x14ac:dyDescent="0.3">
      <c r="A250" s="39">
        <v>43608</v>
      </c>
      <c r="B250" s="10" t="s">
        <v>30</v>
      </c>
      <c r="C250">
        <f>'Index Pivots'!N250</f>
        <v>30962.799999999999</v>
      </c>
      <c r="D250">
        <f>'Index Pivots'!O250</f>
        <v>31705</v>
      </c>
      <c r="E250">
        <f>'Index Pivots'!P250</f>
        <v>30292.35</v>
      </c>
      <c r="F250">
        <f>'Index Pivots'!Q250</f>
        <v>30409.1</v>
      </c>
      <c r="G250">
        <f>'Index Pivots'!R250</f>
        <v>28486.649999999994</v>
      </c>
      <c r="H250">
        <f>'Index Pivots'!S250</f>
        <v>29389.499999999996</v>
      </c>
      <c r="I250">
        <f>'Index Pivots'!T250</f>
        <v>29899.299999999996</v>
      </c>
      <c r="J250">
        <f>'Index Pivots'!U250</f>
        <v>30802.149999999998</v>
      </c>
      <c r="K250">
        <f>'Index Pivots'!V250</f>
        <v>31311.949999999997</v>
      </c>
      <c r="L250">
        <f>'Index Pivots'!W250</f>
        <v>32214.799999999999</v>
      </c>
      <c r="M250" s="2">
        <f>'Index Pivots'!X250</f>
        <v>32724.6</v>
      </c>
      <c r="N250" s="12">
        <f t="shared" si="260"/>
        <v>879.13333333333139</v>
      </c>
      <c r="O250" s="12">
        <f t="shared" si="261"/>
        <v>657.56666666666206</v>
      </c>
      <c r="P250" s="12">
        <f t="shared" si="262"/>
        <v>472.63333333333139</v>
      </c>
      <c r="Q250" s="12">
        <f t="shared" si="263"/>
        <v>251.06666666666206</v>
      </c>
      <c r="R250" s="12">
        <f t="shared" si="264"/>
        <v>66.133333333331393</v>
      </c>
      <c r="S250" s="12">
        <f t="shared" si="265"/>
        <v>66.133333333331393</v>
      </c>
      <c r="U250" t="str">
        <f t="shared" si="266"/>
        <v/>
      </c>
    </row>
    <row r="251" spans="1:21" x14ac:dyDescent="0.3">
      <c r="A251" s="39">
        <v>43609</v>
      </c>
      <c r="B251" s="10" t="s">
        <v>26</v>
      </c>
      <c r="C251">
        <f>'Index Pivots'!N251</f>
        <v>30685.5</v>
      </c>
      <c r="D251">
        <f>'Index Pivots'!O251</f>
        <v>31275.4</v>
      </c>
      <c r="E251">
        <f>'Index Pivots'!P251</f>
        <v>30564.400000000001</v>
      </c>
      <c r="F251">
        <f>'Index Pivots'!Q251</f>
        <v>31212.55</v>
      </c>
      <c r="G251">
        <f>'Index Pivots'!R251</f>
        <v>30048.5</v>
      </c>
      <c r="H251">
        <f>'Index Pivots'!S251</f>
        <v>30306.45</v>
      </c>
      <c r="I251">
        <f>'Index Pivots'!T251</f>
        <v>30759.5</v>
      </c>
      <c r="J251">
        <f>'Index Pivots'!U251</f>
        <v>31017.45</v>
      </c>
      <c r="K251">
        <f>'Index Pivots'!V251</f>
        <v>31470.5</v>
      </c>
      <c r="L251">
        <f>'Index Pivots'!W251</f>
        <v>31728.45</v>
      </c>
      <c r="M251" s="2">
        <f>'Index Pivots'!X251</f>
        <v>32181.5</v>
      </c>
      <c r="N251" s="12">
        <f t="shared" si="260"/>
        <v>1296.0000000000036</v>
      </c>
      <c r="O251" s="12">
        <f t="shared" si="261"/>
        <v>786.20000000000437</v>
      </c>
      <c r="P251" s="12">
        <f t="shared" si="262"/>
        <v>116.64999999999782</v>
      </c>
      <c r="Q251" s="12">
        <f t="shared" si="263"/>
        <v>626.44999999999709</v>
      </c>
      <c r="R251" s="12">
        <f t="shared" si="264"/>
        <v>1529.2999999999993</v>
      </c>
      <c r="S251" s="12">
        <f t="shared" si="265"/>
        <v>116.64999999999782</v>
      </c>
      <c r="U251" t="str">
        <f t="shared" si="266"/>
        <v/>
      </c>
    </row>
    <row r="252" spans="1:21" x14ac:dyDescent="0.3">
      <c r="A252" s="39">
        <v>43612</v>
      </c>
      <c r="B252" s="10" t="s">
        <v>27</v>
      </c>
      <c r="C252">
        <f>'Index Pivots'!N252</f>
        <v>31234.9</v>
      </c>
      <c r="D252">
        <f>'Index Pivots'!O252</f>
        <v>31700.75</v>
      </c>
      <c r="E252">
        <f>'Index Pivots'!P252</f>
        <v>31142.5</v>
      </c>
      <c r="F252">
        <f>'Index Pivots'!Q252</f>
        <v>31647.65</v>
      </c>
      <c r="G252">
        <f>'Index Pivots'!R252</f>
        <v>30734.933333333327</v>
      </c>
      <c r="H252">
        <f>'Index Pivots'!S252</f>
        <v>30938.716666666664</v>
      </c>
      <c r="I252">
        <f>'Index Pivots'!T252</f>
        <v>31293.183333333327</v>
      </c>
      <c r="J252">
        <f>'Index Pivots'!U252</f>
        <v>31496.966666666664</v>
      </c>
      <c r="K252">
        <f>'Index Pivots'!V252</f>
        <v>31851.433333333327</v>
      </c>
      <c r="L252">
        <f>'Index Pivots'!W252</f>
        <v>32055.216666666664</v>
      </c>
      <c r="M252" s="2">
        <f>'Index Pivots'!X252</f>
        <v>32409.683333333327</v>
      </c>
      <c r="N252" s="12">
        <f t="shared" si="260"/>
        <v>928.45000000000073</v>
      </c>
      <c r="O252" s="12">
        <f t="shared" si="261"/>
        <v>475.40000000000146</v>
      </c>
      <c r="P252" s="12">
        <f t="shared" si="262"/>
        <v>217.45000000000073</v>
      </c>
      <c r="Q252" s="12">
        <f t="shared" si="263"/>
        <v>235.59999999999854</v>
      </c>
      <c r="R252" s="12">
        <f t="shared" si="264"/>
        <v>493.54999999999927</v>
      </c>
      <c r="S252" s="12">
        <f t="shared" si="265"/>
        <v>217.45000000000073</v>
      </c>
      <c r="U252" t="str">
        <f t="shared" si="266"/>
        <v/>
      </c>
    </row>
    <row r="253" spans="1:21" x14ac:dyDescent="0.3">
      <c r="A253" s="39">
        <v>43613</v>
      </c>
      <c r="B253" s="10" t="s">
        <v>28</v>
      </c>
      <c r="C253">
        <f>'Index Pivots'!N253</f>
        <v>31711.3</v>
      </c>
      <c r="D253">
        <f>'Index Pivots'!O253</f>
        <v>31712.400000000001</v>
      </c>
      <c r="E253">
        <f>'Index Pivots'!P253</f>
        <v>31328.6</v>
      </c>
      <c r="F253">
        <f>'Index Pivots'!Q253</f>
        <v>31597.9</v>
      </c>
      <c r="G253">
        <f>'Index Pivots'!R253</f>
        <v>30996.399999999994</v>
      </c>
      <c r="H253">
        <f>'Index Pivots'!S253</f>
        <v>31162.499999999996</v>
      </c>
      <c r="I253">
        <f>'Index Pivots'!T253</f>
        <v>31380.199999999997</v>
      </c>
      <c r="J253">
        <f>'Index Pivots'!U253</f>
        <v>31546.3</v>
      </c>
      <c r="K253">
        <f>'Index Pivots'!V253</f>
        <v>31764</v>
      </c>
      <c r="L253">
        <f>'Index Pivots'!W253</f>
        <v>31930.100000000002</v>
      </c>
      <c r="M253" s="2">
        <f>'Index Pivots'!X253</f>
        <v>32147.800000000003</v>
      </c>
      <c r="N253" s="12">
        <f t="shared" si="260"/>
        <v>772.58333333333576</v>
      </c>
      <c r="O253" s="12">
        <f t="shared" si="261"/>
        <v>418.11666666667224</v>
      </c>
      <c r="P253" s="12">
        <f t="shared" si="262"/>
        <v>214.33333333333576</v>
      </c>
      <c r="Q253" s="12">
        <f t="shared" si="263"/>
        <v>140.13333333332776</v>
      </c>
      <c r="R253" s="12">
        <f t="shared" si="264"/>
        <v>343.91666666666424</v>
      </c>
      <c r="S253" s="12">
        <f t="shared" si="265"/>
        <v>140.13333333332776</v>
      </c>
      <c r="U253" t="str">
        <f t="shared" si="266"/>
        <v>Today-Tom Close</v>
      </c>
    </row>
    <row r="254" spans="1:21" x14ac:dyDescent="0.3">
      <c r="A254" s="39">
        <v>43614</v>
      </c>
      <c r="B254" s="10" t="s">
        <v>29</v>
      </c>
      <c r="C254">
        <f>'Index Pivots'!N254</f>
        <v>31459.25</v>
      </c>
      <c r="D254">
        <f>'Index Pivots'!O254</f>
        <v>31546.75</v>
      </c>
      <c r="E254">
        <f>'Index Pivots'!P254</f>
        <v>31257.9</v>
      </c>
      <c r="F254">
        <f>'Index Pivots'!Q254</f>
        <v>31295.55</v>
      </c>
      <c r="G254">
        <f>'Index Pivots'!R254</f>
        <v>30897.866666666669</v>
      </c>
      <c r="H254">
        <f>'Index Pivots'!S254</f>
        <v>31077.883333333335</v>
      </c>
      <c r="I254">
        <f>'Index Pivots'!T254</f>
        <v>31186.716666666667</v>
      </c>
      <c r="J254">
        <f>'Index Pivots'!U254</f>
        <v>31366.733333333334</v>
      </c>
      <c r="K254">
        <f>'Index Pivots'!V254</f>
        <v>31475.566666666666</v>
      </c>
      <c r="L254">
        <f>'Index Pivots'!W254</f>
        <v>31655.583333333332</v>
      </c>
      <c r="M254" s="2">
        <f>'Index Pivots'!X254</f>
        <v>31764.416666666664</v>
      </c>
      <c r="N254" s="12">
        <f t="shared" ref="N254:N277" si="267">ABS(C254-H253)</f>
        <v>296.75000000000364</v>
      </c>
      <c r="O254" s="12">
        <f t="shared" ref="O254:O277" si="268">ABS(C254-I253)</f>
        <v>79.05000000000291</v>
      </c>
      <c r="P254" s="12">
        <f t="shared" ref="P254:P277" si="269">ABS(C254-J253)</f>
        <v>87.049999999999272</v>
      </c>
      <c r="Q254" s="12">
        <f t="shared" ref="Q254:Q277" si="270">ABS(C254-K253)</f>
        <v>304.75</v>
      </c>
      <c r="R254" s="12">
        <f t="shared" ref="R254:R277" si="271">ABS(C254-L253)</f>
        <v>470.85000000000218</v>
      </c>
      <c r="S254" s="12">
        <f t="shared" ref="S254:S277" si="272">MIN(N254:R254)</f>
        <v>79.05000000000291</v>
      </c>
      <c r="U254" t="str">
        <f t="shared" si="266"/>
        <v/>
      </c>
    </row>
    <row r="255" spans="1:21" x14ac:dyDescent="0.3">
      <c r="A255" s="39">
        <v>43615</v>
      </c>
      <c r="B255" s="10" t="s">
        <v>30</v>
      </c>
      <c r="C255">
        <f>'Index Pivots'!N255</f>
        <v>31256.85</v>
      </c>
      <c r="D255">
        <f>'Index Pivots'!O255</f>
        <v>31619.25</v>
      </c>
      <c r="E255">
        <f>'Index Pivots'!P255</f>
        <v>31236.1</v>
      </c>
      <c r="F255">
        <f>'Index Pivots'!Q255</f>
        <v>31537.1</v>
      </c>
      <c r="G255">
        <f>'Index Pivots'!R255</f>
        <v>30925.899999999994</v>
      </c>
      <c r="H255">
        <f>'Index Pivots'!S255</f>
        <v>31080.999999999996</v>
      </c>
      <c r="I255">
        <f>'Index Pivots'!T255</f>
        <v>31309.049999999996</v>
      </c>
      <c r="J255">
        <f>'Index Pivots'!U255</f>
        <v>31464.149999999998</v>
      </c>
      <c r="K255">
        <f>'Index Pivots'!V255</f>
        <v>31692.199999999997</v>
      </c>
      <c r="L255">
        <f>'Index Pivots'!W255</f>
        <v>31847.3</v>
      </c>
      <c r="M255" s="2">
        <f>'Index Pivots'!X255</f>
        <v>32075.35</v>
      </c>
      <c r="N255" s="12">
        <f t="shared" si="267"/>
        <v>178.96666666666351</v>
      </c>
      <c r="O255" s="12">
        <f t="shared" si="268"/>
        <v>70.133333333331393</v>
      </c>
      <c r="P255" s="12">
        <f t="shared" si="269"/>
        <v>109.88333333333503</v>
      </c>
      <c r="Q255" s="12">
        <f t="shared" si="270"/>
        <v>218.71666666666715</v>
      </c>
      <c r="R255" s="12">
        <f t="shared" si="271"/>
        <v>398.73333333333358</v>
      </c>
      <c r="S255" s="12">
        <f t="shared" si="272"/>
        <v>70.133333333331393</v>
      </c>
      <c r="U255" t="str">
        <f t="shared" si="266"/>
        <v/>
      </c>
    </row>
    <row r="256" spans="1:21" x14ac:dyDescent="0.3">
      <c r="A256" s="39">
        <v>43616</v>
      </c>
      <c r="B256" s="10" t="s">
        <v>26</v>
      </c>
      <c r="C256">
        <f>'Index Pivots'!N256</f>
        <v>31678.9</v>
      </c>
      <c r="D256">
        <f>'Index Pivots'!O256</f>
        <v>31783.599999999999</v>
      </c>
      <c r="E256">
        <f>'Index Pivots'!P256</f>
        <v>30623.05</v>
      </c>
      <c r="F256">
        <f>'Index Pivots'!Q256</f>
        <v>31375.4</v>
      </c>
      <c r="G256">
        <f>'Index Pivots'!R256</f>
        <v>29577.216666666664</v>
      </c>
      <c r="H256">
        <f>'Index Pivots'!S256</f>
        <v>30100.133333333331</v>
      </c>
      <c r="I256">
        <f>'Index Pivots'!T256</f>
        <v>30737.766666666663</v>
      </c>
      <c r="J256">
        <f>'Index Pivots'!U256</f>
        <v>31260.683333333331</v>
      </c>
      <c r="K256">
        <f>'Index Pivots'!V256</f>
        <v>31898.316666666662</v>
      </c>
      <c r="L256">
        <f>'Index Pivots'!W256</f>
        <v>32421.23333333333</v>
      </c>
      <c r="M256" s="2">
        <f>'Index Pivots'!X256</f>
        <v>33058.866666666661</v>
      </c>
      <c r="N256" s="12">
        <f t="shared" si="267"/>
        <v>597.90000000000509</v>
      </c>
      <c r="O256" s="12">
        <f t="shared" si="268"/>
        <v>369.85000000000582</v>
      </c>
      <c r="P256" s="12">
        <f t="shared" si="269"/>
        <v>214.75000000000364</v>
      </c>
      <c r="Q256" s="12">
        <f t="shared" si="270"/>
        <v>13.299999999995634</v>
      </c>
      <c r="R256" s="12">
        <f t="shared" si="271"/>
        <v>168.39999999999782</v>
      </c>
      <c r="S256" s="12">
        <f t="shared" si="272"/>
        <v>13.299999999995634</v>
      </c>
      <c r="U256" t="str">
        <f t="shared" si="266"/>
        <v/>
      </c>
    </row>
    <row r="257" spans="1:21" x14ac:dyDescent="0.3">
      <c r="A257" s="39">
        <v>43619</v>
      </c>
      <c r="B257" s="10" t="s">
        <v>27</v>
      </c>
      <c r="C257">
        <f>'Index Pivots'!N257</f>
        <v>31406.05</v>
      </c>
      <c r="D257">
        <f>'Index Pivots'!O257</f>
        <v>31674.6</v>
      </c>
      <c r="E257">
        <f>'Index Pivots'!P257</f>
        <v>31284.7</v>
      </c>
      <c r="F257">
        <f>'Index Pivots'!Q257</f>
        <v>31653.65</v>
      </c>
      <c r="G257">
        <f>'Index Pivots'!R257</f>
        <v>31010.800000000014</v>
      </c>
      <c r="H257">
        <f>'Index Pivots'!S257</f>
        <v>31147.750000000007</v>
      </c>
      <c r="I257">
        <f>'Index Pivots'!T257</f>
        <v>31400.700000000012</v>
      </c>
      <c r="J257">
        <f>'Index Pivots'!U257</f>
        <v>31537.650000000005</v>
      </c>
      <c r="K257">
        <f>'Index Pivots'!V257</f>
        <v>31790.600000000009</v>
      </c>
      <c r="L257">
        <f>'Index Pivots'!W257</f>
        <v>31927.550000000003</v>
      </c>
      <c r="M257" s="2">
        <f>'Index Pivots'!X257</f>
        <v>32180.500000000007</v>
      </c>
      <c r="N257" s="12">
        <f t="shared" si="267"/>
        <v>1305.9166666666679</v>
      </c>
      <c r="O257" s="12">
        <f t="shared" si="268"/>
        <v>668.28333333333649</v>
      </c>
      <c r="P257" s="12">
        <f t="shared" si="269"/>
        <v>145.36666666666861</v>
      </c>
      <c r="Q257" s="12">
        <f t="shared" si="270"/>
        <v>492.26666666666279</v>
      </c>
      <c r="R257" s="12">
        <f t="shared" si="271"/>
        <v>1015.1833333333307</v>
      </c>
      <c r="S257" s="12">
        <f t="shared" si="272"/>
        <v>145.36666666666861</v>
      </c>
      <c r="U257" t="str">
        <f t="shared" si="266"/>
        <v/>
      </c>
    </row>
    <row r="258" spans="1:21" x14ac:dyDescent="0.3">
      <c r="A258" s="39">
        <v>43620</v>
      </c>
      <c r="B258" s="10" t="s">
        <v>28</v>
      </c>
      <c r="C258">
        <f>'Index Pivots'!N258</f>
        <v>31532.9</v>
      </c>
      <c r="D258">
        <f>'Index Pivots'!O258</f>
        <v>31752.7</v>
      </c>
      <c r="E258">
        <f>'Index Pivots'!P258</f>
        <v>31512.95</v>
      </c>
      <c r="F258">
        <f>'Index Pivots'!Q258</f>
        <v>31589.05</v>
      </c>
      <c r="G258">
        <f>'Index Pivots'!R258</f>
        <v>31244.016666666666</v>
      </c>
      <c r="H258">
        <f>'Index Pivots'!S258</f>
        <v>31378.483333333334</v>
      </c>
      <c r="I258">
        <f>'Index Pivots'!T258</f>
        <v>31483.766666666666</v>
      </c>
      <c r="J258">
        <f>'Index Pivots'!U258</f>
        <v>31618.233333333334</v>
      </c>
      <c r="K258">
        <f>'Index Pivots'!V258</f>
        <v>31723.516666666666</v>
      </c>
      <c r="L258">
        <f>'Index Pivots'!W258</f>
        <v>31857.983333333334</v>
      </c>
      <c r="M258" s="2">
        <f>'Index Pivots'!X258</f>
        <v>31963.266666666666</v>
      </c>
      <c r="N258" s="12">
        <f t="shared" si="267"/>
        <v>385.14999999999418</v>
      </c>
      <c r="O258" s="12">
        <f t="shared" si="268"/>
        <v>132.19999999998981</v>
      </c>
      <c r="P258" s="12">
        <f t="shared" si="269"/>
        <v>4.750000000003638</v>
      </c>
      <c r="Q258" s="12">
        <f t="shared" si="270"/>
        <v>257.700000000008</v>
      </c>
      <c r="R258" s="12">
        <f t="shared" si="271"/>
        <v>394.65000000000146</v>
      </c>
      <c r="S258" s="12">
        <f t="shared" si="272"/>
        <v>4.750000000003638</v>
      </c>
      <c r="U258" t="str">
        <f t="shared" si="266"/>
        <v/>
      </c>
    </row>
    <row r="259" spans="1:21" x14ac:dyDescent="0.3">
      <c r="A259" s="39">
        <v>43622</v>
      </c>
      <c r="B259" s="10" t="s">
        <v>30</v>
      </c>
      <c r="C259">
        <f>'Index Pivots'!N259</f>
        <v>31523.95</v>
      </c>
      <c r="D259">
        <f>'Index Pivots'!O259</f>
        <v>31541.5</v>
      </c>
      <c r="E259">
        <f>'Index Pivots'!P259</f>
        <v>30800.799999999999</v>
      </c>
      <c r="F259">
        <f>'Index Pivots'!Q259</f>
        <v>30857.4</v>
      </c>
      <c r="G259">
        <f>'Index Pivots'!R259</f>
        <v>29850.933333333338</v>
      </c>
      <c r="H259">
        <f>'Index Pivots'!S259</f>
        <v>30325.866666666669</v>
      </c>
      <c r="I259">
        <f>'Index Pivots'!T259</f>
        <v>30591.633333333339</v>
      </c>
      <c r="J259">
        <f>'Index Pivots'!U259</f>
        <v>31066.566666666669</v>
      </c>
      <c r="K259">
        <f>'Index Pivots'!V259</f>
        <v>31332.333333333339</v>
      </c>
      <c r="L259">
        <f>'Index Pivots'!W259</f>
        <v>31807.26666666667</v>
      </c>
      <c r="M259" s="2">
        <f>'Index Pivots'!X259</f>
        <v>32073.03333333334</v>
      </c>
      <c r="N259" s="12">
        <f t="shared" si="267"/>
        <v>145.46666666666715</v>
      </c>
      <c r="O259" s="12">
        <f t="shared" si="268"/>
        <v>40.183333333334303</v>
      </c>
      <c r="P259" s="12">
        <f t="shared" si="269"/>
        <v>94.283333333332848</v>
      </c>
      <c r="Q259" s="12">
        <f t="shared" si="270"/>
        <v>199.5666666666657</v>
      </c>
      <c r="R259" s="12">
        <f t="shared" si="271"/>
        <v>334.03333333333285</v>
      </c>
      <c r="S259" s="12">
        <f t="shared" si="272"/>
        <v>40.183333333334303</v>
      </c>
      <c r="U259" t="str">
        <f t="shared" si="266"/>
        <v/>
      </c>
    </row>
    <row r="260" spans="1:21" x14ac:dyDescent="0.3">
      <c r="A260" s="39">
        <v>43623</v>
      </c>
      <c r="B260" s="10" t="s">
        <v>26</v>
      </c>
      <c r="C260">
        <f>'Index Pivots'!N260</f>
        <v>30943.15</v>
      </c>
      <c r="D260">
        <f>'Index Pivots'!O260</f>
        <v>31139.599999999999</v>
      </c>
      <c r="E260">
        <f>'Index Pivots'!P260</f>
        <v>30627.05</v>
      </c>
      <c r="F260">
        <f>'Index Pivots'!Q260</f>
        <v>31066.55</v>
      </c>
      <c r="G260">
        <f>'Index Pivots'!R260</f>
        <v>30236.649999999998</v>
      </c>
      <c r="H260">
        <f>'Index Pivots'!S260</f>
        <v>30431.85</v>
      </c>
      <c r="I260">
        <f>'Index Pivots'!T260</f>
        <v>30749.199999999997</v>
      </c>
      <c r="J260">
        <f>'Index Pivots'!U260</f>
        <v>30944.399999999998</v>
      </c>
      <c r="K260">
        <f>'Index Pivots'!V260</f>
        <v>31261.749999999996</v>
      </c>
      <c r="L260">
        <f>'Index Pivots'!W260</f>
        <v>31456.949999999997</v>
      </c>
      <c r="M260" s="2">
        <f>'Index Pivots'!X260</f>
        <v>31774.299999999996</v>
      </c>
      <c r="N260" s="12">
        <f t="shared" si="267"/>
        <v>617.28333333333285</v>
      </c>
      <c r="O260" s="12">
        <f t="shared" si="268"/>
        <v>351.51666666666279</v>
      </c>
      <c r="P260" s="12">
        <f t="shared" si="269"/>
        <v>123.41666666666788</v>
      </c>
      <c r="Q260" s="12">
        <f t="shared" si="270"/>
        <v>389.18333333333794</v>
      </c>
      <c r="R260" s="12">
        <f t="shared" si="271"/>
        <v>864.11666666666861</v>
      </c>
      <c r="S260" s="12">
        <f t="shared" si="272"/>
        <v>123.41666666666788</v>
      </c>
      <c r="U260" t="str">
        <f t="shared" si="266"/>
        <v/>
      </c>
    </row>
    <row r="261" spans="1:21" x14ac:dyDescent="0.3">
      <c r="A261" s="39">
        <v>43626</v>
      </c>
      <c r="B261" s="10" t="s">
        <v>27</v>
      </c>
      <c r="C261">
        <f>'Index Pivots'!N261</f>
        <v>31259.200000000001</v>
      </c>
      <c r="D261">
        <f>'Index Pivots'!O261</f>
        <v>31367.4</v>
      </c>
      <c r="E261">
        <f>'Index Pivots'!P261</f>
        <v>30861.3</v>
      </c>
      <c r="F261">
        <f>'Index Pivots'!Q261</f>
        <v>31034</v>
      </c>
      <c r="G261">
        <f>'Index Pivots'!R261</f>
        <v>30301.633333333328</v>
      </c>
      <c r="H261">
        <f>'Index Pivots'!S261</f>
        <v>30581.466666666664</v>
      </c>
      <c r="I261">
        <f>'Index Pivots'!T261</f>
        <v>30807.73333333333</v>
      </c>
      <c r="J261">
        <f>'Index Pivots'!U261</f>
        <v>31087.566666666666</v>
      </c>
      <c r="K261">
        <f>'Index Pivots'!V261</f>
        <v>31313.833333333332</v>
      </c>
      <c r="L261">
        <f>'Index Pivots'!W261</f>
        <v>31593.666666666668</v>
      </c>
      <c r="M261" s="2">
        <f>'Index Pivots'!X261</f>
        <v>31819.933333333334</v>
      </c>
      <c r="N261" s="12">
        <f t="shared" si="267"/>
        <v>827.35000000000218</v>
      </c>
      <c r="O261" s="12">
        <f t="shared" si="268"/>
        <v>510.00000000000364</v>
      </c>
      <c r="P261" s="12">
        <f t="shared" si="269"/>
        <v>314.80000000000291</v>
      </c>
      <c r="Q261" s="12">
        <f t="shared" si="270"/>
        <v>2.5499999999956344</v>
      </c>
      <c r="R261" s="12">
        <f t="shared" si="271"/>
        <v>197.74999999999636</v>
      </c>
      <c r="S261" s="12">
        <f t="shared" si="272"/>
        <v>2.5499999999956344</v>
      </c>
      <c r="U261" t="str">
        <f t="shared" si="266"/>
        <v/>
      </c>
    </row>
    <row r="262" spans="1:21" x14ac:dyDescent="0.3">
      <c r="A262" s="39">
        <v>43627</v>
      </c>
      <c r="B262" s="10" t="s">
        <v>28</v>
      </c>
      <c r="C262">
        <f>'Index Pivots'!N262</f>
        <v>31172.25</v>
      </c>
      <c r="D262">
        <f>'Index Pivots'!O262</f>
        <v>31399.35</v>
      </c>
      <c r="E262">
        <f>'Index Pivots'!P262</f>
        <v>30973.35</v>
      </c>
      <c r="F262">
        <f>'Index Pivots'!Q262</f>
        <v>31265.45</v>
      </c>
      <c r="G262">
        <f>'Index Pivots'!R262</f>
        <v>30600.083333333328</v>
      </c>
      <c r="H262">
        <f>'Index Pivots'!S262</f>
        <v>30786.716666666664</v>
      </c>
      <c r="I262">
        <f>'Index Pivots'!T262</f>
        <v>31026.083333333328</v>
      </c>
      <c r="J262">
        <f>'Index Pivots'!U262</f>
        <v>31212.716666666664</v>
      </c>
      <c r="K262">
        <f>'Index Pivots'!V262</f>
        <v>31452.083333333328</v>
      </c>
      <c r="L262">
        <f>'Index Pivots'!W262</f>
        <v>31638.716666666664</v>
      </c>
      <c r="M262" s="2">
        <f>'Index Pivots'!X262</f>
        <v>31878.083333333328</v>
      </c>
      <c r="N262" s="12">
        <f t="shared" si="267"/>
        <v>590.78333333333649</v>
      </c>
      <c r="O262" s="12">
        <f t="shared" si="268"/>
        <v>364.51666666667006</v>
      </c>
      <c r="P262" s="12">
        <f t="shared" si="269"/>
        <v>84.683333333334303</v>
      </c>
      <c r="Q262" s="12">
        <f t="shared" si="270"/>
        <v>141.58333333333212</v>
      </c>
      <c r="R262" s="12">
        <f t="shared" si="271"/>
        <v>421.41666666666788</v>
      </c>
      <c r="S262" s="12">
        <f t="shared" si="272"/>
        <v>84.683333333334303</v>
      </c>
      <c r="U262" t="str">
        <f t="shared" si="266"/>
        <v/>
      </c>
    </row>
    <row r="263" spans="1:21" x14ac:dyDescent="0.3">
      <c r="A263" s="39">
        <v>43628</v>
      </c>
      <c r="B263" s="10" t="s">
        <v>29</v>
      </c>
      <c r="C263">
        <f>'Index Pivots'!N263</f>
        <v>31219.3</v>
      </c>
      <c r="D263">
        <f>'Index Pivots'!O263</f>
        <v>31222.3</v>
      </c>
      <c r="E263">
        <f>'Index Pivots'!P263</f>
        <v>30911.45</v>
      </c>
      <c r="F263">
        <f>'Index Pivots'!Q263</f>
        <v>30965.7</v>
      </c>
      <c r="G263">
        <f>'Index Pivots'!R263</f>
        <v>30533.149999999998</v>
      </c>
      <c r="H263">
        <f>'Index Pivots'!S263</f>
        <v>30722.3</v>
      </c>
      <c r="I263">
        <f>'Index Pivots'!T263</f>
        <v>30843.999999999996</v>
      </c>
      <c r="J263">
        <f>'Index Pivots'!U263</f>
        <v>31033.149999999998</v>
      </c>
      <c r="K263">
        <f>'Index Pivots'!V263</f>
        <v>31154.849999999995</v>
      </c>
      <c r="L263">
        <f>'Index Pivots'!W263</f>
        <v>31343.999999999996</v>
      </c>
      <c r="M263" s="2">
        <f>'Index Pivots'!X263</f>
        <v>31465.699999999993</v>
      </c>
      <c r="N263" s="12">
        <f t="shared" si="267"/>
        <v>432.58333333333576</v>
      </c>
      <c r="O263" s="12">
        <f t="shared" si="268"/>
        <v>193.21666666667079</v>
      </c>
      <c r="P263" s="12">
        <f t="shared" si="269"/>
        <v>6.5833333333357587</v>
      </c>
      <c r="Q263" s="12">
        <f t="shared" si="270"/>
        <v>232.78333333332921</v>
      </c>
      <c r="R263" s="12">
        <f t="shared" si="271"/>
        <v>419.41666666666424</v>
      </c>
      <c r="S263" s="12">
        <f t="shared" si="272"/>
        <v>6.5833333333357587</v>
      </c>
      <c r="U263" t="str">
        <f t="shared" si="266"/>
        <v/>
      </c>
    </row>
    <row r="264" spans="1:21" x14ac:dyDescent="0.3">
      <c r="A264" s="39">
        <v>43629</v>
      </c>
      <c r="B264" s="10" t="s">
        <v>30</v>
      </c>
      <c r="C264">
        <f>'Index Pivots'!N264</f>
        <v>30876.75</v>
      </c>
      <c r="D264">
        <f>'Index Pivots'!O264</f>
        <v>31036.9</v>
      </c>
      <c r="E264">
        <f>'Index Pivots'!P264</f>
        <v>30638.25</v>
      </c>
      <c r="F264">
        <f>'Index Pivots'!Q264</f>
        <v>30976.1</v>
      </c>
      <c r="G264">
        <f>'Index Pivots'!R264</f>
        <v>30331.949999999997</v>
      </c>
      <c r="H264">
        <f>'Index Pivots'!S264</f>
        <v>30485.1</v>
      </c>
      <c r="I264">
        <f>'Index Pivots'!T264</f>
        <v>30730.6</v>
      </c>
      <c r="J264">
        <f>'Index Pivots'!U264</f>
        <v>30883.75</v>
      </c>
      <c r="K264">
        <f>'Index Pivots'!V264</f>
        <v>31129.25</v>
      </c>
      <c r="L264">
        <f>'Index Pivots'!W264</f>
        <v>31282.400000000001</v>
      </c>
      <c r="M264" s="2">
        <f>'Index Pivots'!X264</f>
        <v>31527.9</v>
      </c>
      <c r="N264" s="12">
        <f t="shared" si="267"/>
        <v>154.45000000000073</v>
      </c>
      <c r="O264" s="12">
        <f t="shared" si="268"/>
        <v>32.750000000003638</v>
      </c>
      <c r="P264" s="12">
        <f t="shared" si="269"/>
        <v>156.39999999999782</v>
      </c>
      <c r="Q264" s="12">
        <f t="shared" si="270"/>
        <v>278.09999999999491</v>
      </c>
      <c r="R264" s="12">
        <f t="shared" si="271"/>
        <v>467.24999999999636</v>
      </c>
      <c r="S264" s="12">
        <f t="shared" si="272"/>
        <v>32.750000000003638</v>
      </c>
      <c r="U264" t="str">
        <f t="shared" si="266"/>
        <v/>
      </c>
    </row>
    <row r="265" spans="1:21" x14ac:dyDescent="0.3">
      <c r="A265" s="39">
        <v>43630</v>
      </c>
      <c r="B265" s="10" t="s">
        <v>26</v>
      </c>
      <c r="C265">
        <f>'Index Pivots'!N265</f>
        <v>30983.45</v>
      </c>
      <c r="D265">
        <f>'Index Pivots'!O265</f>
        <v>31032.65</v>
      </c>
      <c r="E265">
        <f>'Index Pivots'!P265</f>
        <v>30508.95</v>
      </c>
      <c r="F265">
        <f>'Index Pivots'!Q265</f>
        <v>30614.35</v>
      </c>
      <c r="G265">
        <f>'Index Pivots'!R265</f>
        <v>29880.950000000008</v>
      </c>
      <c r="H265">
        <f>'Index Pivots'!S265</f>
        <v>30194.950000000004</v>
      </c>
      <c r="I265">
        <f>'Index Pivots'!T265</f>
        <v>30404.650000000009</v>
      </c>
      <c r="J265">
        <f>'Index Pivots'!U265</f>
        <v>30718.650000000005</v>
      </c>
      <c r="K265">
        <f>'Index Pivots'!V265</f>
        <v>30928.350000000009</v>
      </c>
      <c r="L265">
        <f>'Index Pivots'!W265</f>
        <v>31242.350000000006</v>
      </c>
      <c r="M265" s="2">
        <f>'Index Pivots'!X265</f>
        <v>31452.05000000001</v>
      </c>
      <c r="N265" s="12">
        <f t="shared" si="267"/>
        <v>498.35000000000218</v>
      </c>
      <c r="O265" s="12">
        <f t="shared" si="268"/>
        <v>252.85000000000218</v>
      </c>
      <c r="P265" s="12">
        <f t="shared" si="269"/>
        <v>99.700000000000728</v>
      </c>
      <c r="Q265" s="12">
        <f t="shared" si="270"/>
        <v>145.79999999999927</v>
      </c>
      <c r="R265" s="12">
        <f t="shared" si="271"/>
        <v>298.95000000000073</v>
      </c>
      <c r="S265" s="12">
        <f t="shared" si="272"/>
        <v>99.700000000000728</v>
      </c>
      <c r="U265" t="str">
        <f t="shared" si="266"/>
        <v/>
      </c>
    </row>
    <row r="266" spans="1:21" x14ac:dyDescent="0.3">
      <c r="A266" s="39">
        <v>43633</v>
      </c>
      <c r="B266" s="10" t="s">
        <v>27</v>
      </c>
      <c r="C266">
        <f>'Index Pivots'!N266</f>
        <v>30652</v>
      </c>
      <c r="D266">
        <f>'Index Pivots'!O266</f>
        <v>30684.05</v>
      </c>
      <c r="E266">
        <f>'Index Pivots'!P266</f>
        <v>30249.4</v>
      </c>
      <c r="F266">
        <f>'Index Pivots'!Q266</f>
        <v>30273.25</v>
      </c>
      <c r="G266">
        <f>'Index Pivots'!R266</f>
        <v>29685.76666666667</v>
      </c>
      <c r="H266">
        <f>'Index Pivots'!S266</f>
        <v>29967.583333333336</v>
      </c>
      <c r="I266">
        <f>'Index Pivots'!T266</f>
        <v>30120.416666666668</v>
      </c>
      <c r="J266">
        <f>'Index Pivots'!U266</f>
        <v>30402.233333333334</v>
      </c>
      <c r="K266">
        <f>'Index Pivots'!V266</f>
        <v>30555.066666666666</v>
      </c>
      <c r="L266">
        <f>'Index Pivots'!W266</f>
        <v>30836.883333333331</v>
      </c>
      <c r="M266" s="2">
        <f>'Index Pivots'!X266</f>
        <v>30989.716666666664</v>
      </c>
      <c r="N266" s="12">
        <f t="shared" si="267"/>
        <v>457.04999999999563</v>
      </c>
      <c r="O266" s="12">
        <f t="shared" si="268"/>
        <v>247.34999999999127</v>
      </c>
      <c r="P266" s="12">
        <f t="shared" si="269"/>
        <v>66.650000000005093</v>
      </c>
      <c r="Q266" s="12">
        <f t="shared" si="270"/>
        <v>276.35000000000946</v>
      </c>
      <c r="R266" s="12">
        <f t="shared" si="271"/>
        <v>590.35000000000582</v>
      </c>
      <c r="S266" s="12">
        <f t="shared" si="272"/>
        <v>66.650000000005093</v>
      </c>
      <c r="U266" t="str">
        <f t="shared" si="266"/>
        <v/>
      </c>
    </row>
    <row r="267" spans="1:21" x14ac:dyDescent="0.3">
      <c r="A267" s="39">
        <v>43634</v>
      </c>
      <c r="B267" s="10" t="s">
        <v>28</v>
      </c>
      <c r="C267">
        <f>'Index Pivots'!N267</f>
        <v>30299.45</v>
      </c>
      <c r="D267">
        <f>'Index Pivots'!O267</f>
        <v>30550.65</v>
      </c>
      <c r="E267">
        <f>'Index Pivots'!P267</f>
        <v>30222.85</v>
      </c>
      <c r="F267">
        <f>'Index Pivots'!Q267</f>
        <v>30351</v>
      </c>
      <c r="G267">
        <f>'Index Pivots'!R267</f>
        <v>29871.21666666666</v>
      </c>
      <c r="H267">
        <f>'Index Pivots'!S267</f>
        <v>30047.033333333329</v>
      </c>
      <c r="I267">
        <f>'Index Pivots'!T267</f>
        <v>30199.016666666663</v>
      </c>
      <c r="J267">
        <f>'Index Pivots'!U267</f>
        <v>30374.833333333332</v>
      </c>
      <c r="K267">
        <f>'Index Pivots'!V267</f>
        <v>30526.816666666666</v>
      </c>
      <c r="L267">
        <f>'Index Pivots'!W267</f>
        <v>30702.633333333335</v>
      </c>
      <c r="M267" s="2">
        <f>'Index Pivots'!X267</f>
        <v>30854.616666666669</v>
      </c>
      <c r="N267" s="12">
        <f t="shared" si="267"/>
        <v>331.86666666666497</v>
      </c>
      <c r="O267" s="12">
        <f t="shared" si="268"/>
        <v>179.03333333333285</v>
      </c>
      <c r="P267" s="12">
        <f t="shared" si="269"/>
        <v>102.78333333333285</v>
      </c>
      <c r="Q267" s="12">
        <f t="shared" si="270"/>
        <v>255.61666666666497</v>
      </c>
      <c r="R267" s="12">
        <f t="shared" si="271"/>
        <v>537.43333333333067</v>
      </c>
      <c r="S267" s="12">
        <f t="shared" si="272"/>
        <v>102.78333333333285</v>
      </c>
      <c r="U267" t="str">
        <f t="shared" si="266"/>
        <v>Today-Tom Close</v>
      </c>
    </row>
    <row r="268" spans="1:21" x14ac:dyDescent="0.3">
      <c r="A268" s="39">
        <v>43635</v>
      </c>
      <c r="B268" s="10" t="s">
        <v>29</v>
      </c>
      <c r="C268">
        <f>'Index Pivots'!N268</f>
        <v>30526.5</v>
      </c>
      <c r="D268">
        <f>'Index Pivots'!O268</f>
        <v>30699.15</v>
      </c>
      <c r="E268">
        <f>'Index Pivots'!P268</f>
        <v>30242</v>
      </c>
      <c r="F268">
        <f>'Index Pivots'!Q268</f>
        <v>30362.1</v>
      </c>
      <c r="G268">
        <f>'Index Pivots'!R268</f>
        <v>29712.533333333333</v>
      </c>
      <c r="H268">
        <f>'Index Pivots'!S268</f>
        <v>29977.266666666666</v>
      </c>
      <c r="I268">
        <f>'Index Pivots'!T268</f>
        <v>30169.683333333334</v>
      </c>
      <c r="J268">
        <f>'Index Pivots'!U268</f>
        <v>30434.416666666668</v>
      </c>
      <c r="K268">
        <f>'Index Pivots'!V268</f>
        <v>30626.833333333336</v>
      </c>
      <c r="L268">
        <f>'Index Pivots'!W268</f>
        <v>30891.566666666669</v>
      </c>
      <c r="M268" s="2">
        <f>'Index Pivots'!X268</f>
        <v>31083.983333333337</v>
      </c>
      <c r="N268" s="12">
        <f t="shared" si="267"/>
        <v>479.46666666667079</v>
      </c>
      <c r="O268" s="12">
        <f t="shared" si="268"/>
        <v>327.48333333333721</v>
      </c>
      <c r="P268" s="12">
        <f t="shared" si="269"/>
        <v>151.66666666666788</v>
      </c>
      <c r="Q268" s="12">
        <f t="shared" si="270"/>
        <v>0.31666666666569654</v>
      </c>
      <c r="R268" s="12">
        <f t="shared" si="271"/>
        <v>176.13333333333503</v>
      </c>
      <c r="S268" s="12">
        <f t="shared" si="272"/>
        <v>0.31666666666569654</v>
      </c>
      <c r="U268" t="str">
        <f t="shared" ref="U268:U277" si="273">IF(ABS(J268-J267)&lt;J268*0.0021,"Today-Tom Close","")</f>
        <v>Today-Tom Close</v>
      </c>
    </row>
    <row r="269" spans="1:21" x14ac:dyDescent="0.3">
      <c r="A269" s="39">
        <v>43636</v>
      </c>
      <c r="B269" s="10" t="s">
        <v>30</v>
      </c>
      <c r="C269">
        <f>'Index Pivots'!N269</f>
        <v>30390.2</v>
      </c>
      <c r="D269">
        <f>'Index Pivots'!O269</f>
        <v>30824.55</v>
      </c>
      <c r="E269">
        <f>'Index Pivots'!P269</f>
        <v>30220.7</v>
      </c>
      <c r="F269">
        <f>'Index Pivots'!Q269</f>
        <v>30781.1</v>
      </c>
      <c r="G269">
        <f>'Index Pivots'!R269</f>
        <v>29789.166666666675</v>
      </c>
      <c r="H269">
        <f>'Index Pivots'!S269</f>
        <v>30004.933333333338</v>
      </c>
      <c r="I269">
        <f>'Index Pivots'!T269</f>
        <v>30393.016666666674</v>
      </c>
      <c r="J269">
        <f>'Index Pivots'!U269</f>
        <v>30608.783333333336</v>
      </c>
      <c r="K269">
        <f>'Index Pivots'!V269</f>
        <v>30996.866666666672</v>
      </c>
      <c r="L269">
        <f>'Index Pivots'!W269</f>
        <v>31212.633333333335</v>
      </c>
      <c r="M269" s="2">
        <f>'Index Pivots'!X269</f>
        <v>31600.716666666671</v>
      </c>
      <c r="N269" s="12">
        <f t="shared" si="267"/>
        <v>412.9333333333343</v>
      </c>
      <c r="O269" s="12">
        <f t="shared" si="268"/>
        <v>220.51666666666642</v>
      </c>
      <c r="P269" s="12">
        <f t="shared" si="269"/>
        <v>44.216666666667152</v>
      </c>
      <c r="Q269" s="12">
        <f t="shared" si="270"/>
        <v>236.63333333333503</v>
      </c>
      <c r="R269" s="12">
        <f t="shared" si="271"/>
        <v>501.36666666666861</v>
      </c>
      <c r="S269" s="12">
        <f t="shared" si="272"/>
        <v>44.216666666667152</v>
      </c>
      <c r="U269" t="str">
        <f t="shared" si="273"/>
        <v/>
      </c>
    </row>
    <row r="270" spans="1:21" x14ac:dyDescent="0.3">
      <c r="A270" s="39">
        <v>43637</v>
      </c>
      <c r="B270" s="10" t="s">
        <v>26</v>
      </c>
      <c r="C270">
        <f>'Index Pivots'!N270</f>
        <v>30804.95</v>
      </c>
      <c r="D270">
        <f>'Index Pivots'!O270</f>
        <v>30904.95</v>
      </c>
      <c r="E270">
        <f>'Index Pivots'!P270</f>
        <v>30541.5</v>
      </c>
      <c r="F270">
        <f>'Index Pivots'!Q270</f>
        <v>30628.35</v>
      </c>
      <c r="G270">
        <f>'Index Pivots'!R270</f>
        <v>30114.799999999988</v>
      </c>
      <c r="H270">
        <f>'Index Pivots'!S270</f>
        <v>30328.149999999994</v>
      </c>
      <c r="I270">
        <f>'Index Pivots'!T270</f>
        <v>30478.249999999989</v>
      </c>
      <c r="J270">
        <f>'Index Pivots'!U270</f>
        <v>30691.599999999995</v>
      </c>
      <c r="K270">
        <f>'Index Pivots'!V270</f>
        <v>30841.69999999999</v>
      </c>
      <c r="L270">
        <f>'Index Pivots'!W270</f>
        <v>31055.049999999996</v>
      </c>
      <c r="M270" s="2">
        <f>'Index Pivots'!X270</f>
        <v>31205.149999999991</v>
      </c>
      <c r="N270" s="12">
        <f t="shared" si="267"/>
        <v>800.01666666666279</v>
      </c>
      <c r="O270" s="12">
        <f t="shared" si="268"/>
        <v>411.93333333332703</v>
      </c>
      <c r="P270" s="12">
        <f t="shared" si="269"/>
        <v>196.16666666666424</v>
      </c>
      <c r="Q270" s="12">
        <f t="shared" si="270"/>
        <v>191.91666666667152</v>
      </c>
      <c r="R270" s="12">
        <f t="shared" si="271"/>
        <v>407.6833333333343</v>
      </c>
      <c r="S270" s="12">
        <f t="shared" si="272"/>
        <v>191.91666666667152</v>
      </c>
      <c r="U270" t="str">
        <f t="shared" si="273"/>
        <v/>
      </c>
    </row>
    <row r="271" spans="1:21" x14ac:dyDescent="0.3">
      <c r="A271" s="39">
        <v>43640</v>
      </c>
      <c r="B271" s="10" t="s">
        <v>27</v>
      </c>
      <c r="C271">
        <f>'Index Pivots'!N271</f>
        <v>30680.95</v>
      </c>
      <c r="D271">
        <f>'Index Pivots'!O271</f>
        <v>30783.65</v>
      </c>
      <c r="E271">
        <f>'Index Pivots'!P271</f>
        <v>30528</v>
      </c>
      <c r="F271">
        <f>'Index Pivots'!Q271</f>
        <v>30602.05</v>
      </c>
      <c r="G271">
        <f>'Index Pivots'!R271</f>
        <v>30236.499999999993</v>
      </c>
      <c r="H271">
        <f>'Index Pivots'!S271</f>
        <v>30382.249999999996</v>
      </c>
      <c r="I271">
        <f>'Index Pivots'!T271</f>
        <v>30492.149999999994</v>
      </c>
      <c r="J271">
        <f>'Index Pivots'!U271</f>
        <v>30637.899999999998</v>
      </c>
      <c r="K271">
        <f>'Index Pivots'!V271</f>
        <v>30747.799999999996</v>
      </c>
      <c r="L271">
        <f>'Index Pivots'!W271</f>
        <v>30893.55</v>
      </c>
      <c r="M271" s="2">
        <f>'Index Pivots'!X271</f>
        <v>31003.449999999997</v>
      </c>
      <c r="N271" s="12">
        <f t="shared" si="267"/>
        <v>352.80000000000655</v>
      </c>
      <c r="O271" s="12">
        <f t="shared" si="268"/>
        <v>202.70000000001164</v>
      </c>
      <c r="P271" s="12">
        <f t="shared" si="269"/>
        <v>10.649999999994179</v>
      </c>
      <c r="Q271" s="12">
        <f t="shared" si="270"/>
        <v>160.74999999998909</v>
      </c>
      <c r="R271" s="12">
        <f t="shared" si="271"/>
        <v>374.09999999999491</v>
      </c>
      <c r="S271" s="12">
        <f t="shared" si="272"/>
        <v>10.649999999994179</v>
      </c>
      <c r="U271" t="str">
        <f t="shared" si="273"/>
        <v>Today-Tom Close</v>
      </c>
    </row>
    <row r="272" spans="1:21" x14ac:dyDescent="0.3">
      <c r="A272" s="39">
        <v>43641</v>
      </c>
      <c r="B272" s="10" t="s">
        <v>28</v>
      </c>
      <c r="C272">
        <f>'Index Pivots'!N272</f>
        <v>30567.65</v>
      </c>
      <c r="D272">
        <f>'Index Pivots'!O272</f>
        <v>30913.25</v>
      </c>
      <c r="E272">
        <f>'Index Pivots'!P272</f>
        <v>30451.4</v>
      </c>
      <c r="F272">
        <f>'Index Pivots'!Q272</f>
        <v>30847.05</v>
      </c>
      <c r="G272">
        <f>'Index Pivots'!R272</f>
        <v>30099.366666666669</v>
      </c>
      <c r="H272">
        <f>'Index Pivots'!S272</f>
        <v>30275.383333333335</v>
      </c>
      <c r="I272">
        <f>'Index Pivots'!T272</f>
        <v>30561.216666666667</v>
      </c>
      <c r="J272">
        <f>'Index Pivots'!U272</f>
        <v>30737.233333333334</v>
      </c>
      <c r="K272">
        <f>'Index Pivots'!V272</f>
        <v>31023.066666666666</v>
      </c>
      <c r="L272">
        <f>'Index Pivots'!W272</f>
        <v>31199.083333333332</v>
      </c>
      <c r="M272" s="2">
        <f>'Index Pivots'!X272</f>
        <v>31484.916666666664</v>
      </c>
      <c r="N272" s="12">
        <f t="shared" si="267"/>
        <v>185.40000000000509</v>
      </c>
      <c r="O272" s="12">
        <f t="shared" si="268"/>
        <v>75.500000000007276</v>
      </c>
      <c r="P272" s="12">
        <f t="shared" si="269"/>
        <v>70.249999999996362</v>
      </c>
      <c r="Q272" s="12">
        <f t="shared" si="270"/>
        <v>180.14999999999418</v>
      </c>
      <c r="R272" s="12">
        <f t="shared" si="271"/>
        <v>325.89999999999782</v>
      </c>
      <c r="S272" s="12">
        <f t="shared" si="272"/>
        <v>70.249999999996362</v>
      </c>
      <c r="U272" t="str">
        <f t="shared" si="273"/>
        <v/>
      </c>
    </row>
    <row r="273" spans="1:21" x14ac:dyDescent="0.3">
      <c r="A273" s="39">
        <v>43642</v>
      </c>
      <c r="B273" s="10" t="s">
        <v>29</v>
      </c>
      <c r="C273">
        <f>'Index Pivots'!N273</f>
        <v>30809.200000000001</v>
      </c>
      <c r="D273">
        <f>'Index Pivots'!O273</f>
        <v>31202.7</v>
      </c>
      <c r="E273">
        <f>'Index Pivots'!P273</f>
        <v>30766.65</v>
      </c>
      <c r="F273">
        <f>'Index Pivots'!Q273</f>
        <v>31162.35</v>
      </c>
      <c r="G273">
        <f>'Index Pivots'!R273</f>
        <v>30449.05000000001</v>
      </c>
      <c r="H273">
        <f>'Index Pivots'!S273</f>
        <v>30607.850000000006</v>
      </c>
      <c r="I273">
        <f>'Index Pivots'!T273</f>
        <v>30885.100000000009</v>
      </c>
      <c r="J273">
        <f>'Index Pivots'!U273</f>
        <v>31043.900000000005</v>
      </c>
      <c r="K273">
        <f>'Index Pivots'!V273</f>
        <v>31321.150000000009</v>
      </c>
      <c r="L273">
        <f>'Index Pivots'!W273</f>
        <v>31479.950000000004</v>
      </c>
      <c r="M273" s="2">
        <f>'Index Pivots'!X273</f>
        <v>31757.200000000008</v>
      </c>
      <c r="N273" s="12">
        <f t="shared" si="267"/>
        <v>533.8166666666657</v>
      </c>
      <c r="O273" s="12">
        <f t="shared" si="268"/>
        <v>247.98333333333358</v>
      </c>
      <c r="P273" s="12">
        <f t="shared" si="269"/>
        <v>71.966666666667152</v>
      </c>
      <c r="Q273" s="12">
        <f t="shared" si="270"/>
        <v>213.86666666666497</v>
      </c>
      <c r="R273" s="12">
        <f t="shared" si="271"/>
        <v>389.88333333333139</v>
      </c>
      <c r="S273" s="12">
        <f t="shared" si="272"/>
        <v>71.966666666667152</v>
      </c>
      <c r="U273" t="str">
        <f t="shared" si="273"/>
        <v/>
      </c>
    </row>
    <row r="274" spans="1:21" x14ac:dyDescent="0.3">
      <c r="A274" s="39">
        <v>43643</v>
      </c>
      <c r="B274" s="10" t="s">
        <v>30</v>
      </c>
      <c r="C274">
        <f>'Index Pivots'!N274</f>
        <v>31192.1</v>
      </c>
      <c r="D274">
        <f>'Index Pivots'!O274</f>
        <v>31490.6</v>
      </c>
      <c r="E274">
        <f>'Index Pivots'!P274</f>
        <v>31158.799999999999</v>
      </c>
      <c r="F274">
        <f>'Index Pivots'!Q274</f>
        <v>31269.5</v>
      </c>
      <c r="G274">
        <f>'Index Pivots'!R274</f>
        <v>30790.2</v>
      </c>
      <c r="H274">
        <f>'Index Pivots'!S274</f>
        <v>30974.5</v>
      </c>
      <c r="I274">
        <f>'Index Pivots'!T274</f>
        <v>31122</v>
      </c>
      <c r="J274">
        <f>'Index Pivots'!U274</f>
        <v>31306.3</v>
      </c>
      <c r="K274">
        <f>'Index Pivots'!V274</f>
        <v>31453.8</v>
      </c>
      <c r="L274">
        <f>'Index Pivots'!W274</f>
        <v>31638.1</v>
      </c>
      <c r="M274" s="2">
        <f>'Index Pivots'!X274</f>
        <v>31785.599999999999</v>
      </c>
      <c r="N274" s="12">
        <f t="shared" si="267"/>
        <v>584.24999999999272</v>
      </c>
      <c r="O274" s="12">
        <f t="shared" si="268"/>
        <v>306.99999999998909</v>
      </c>
      <c r="P274" s="12">
        <f t="shared" si="269"/>
        <v>148.19999999999345</v>
      </c>
      <c r="Q274" s="12">
        <f t="shared" si="270"/>
        <v>129.05000000001019</v>
      </c>
      <c r="R274" s="12">
        <f t="shared" si="271"/>
        <v>287.85000000000582</v>
      </c>
      <c r="S274" s="12">
        <f t="shared" si="272"/>
        <v>129.05000000001019</v>
      </c>
      <c r="U274" t="str">
        <f t="shared" si="273"/>
        <v/>
      </c>
    </row>
    <row r="275" spans="1:21" x14ac:dyDescent="0.3">
      <c r="A275" s="39">
        <v>43644</v>
      </c>
      <c r="B275" s="10" t="s">
        <v>26</v>
      </c>
      <c r="C275">
        <f>'Index Pivots'!N275</f>
        <v>31281</v>
      </c>
      <c r="D275">
        <f>'Index Pivots'!O275</f>
        <v>31308.9</v>
      </c>
      <c r="E275">
        <f>'Index Pivots'!P275</f>
        <v>31060.6</v>
      </c>
      <c r="F275">
        <f>'Index Pivots'!Q275</f>
        <v>31105.200000000001</v>
      </c>
      <c r="G275">
        <f>'Index Pivots'!R275</f>
        <v>30759.266666666663</v>
      </c>
      <c r="H275">
        <f>'Index Pivots'!S275</f>
        <v>30909.933333333331</v>
      </c>
      <c r="I275">
        <f>'Index Pivots'!T275</f>
        <v>31007.566666666666</v>
      </c>
      <c r="J275">
        <f>'Index Pivots'!U275</f>
        <v>31158.233333333334</v>
      </c>
      <c r="K275">
        <f>'Index Pivots'!V275</f>
        <v>31255.866666666669</v>
      </c>
      <c r="L275">
        <f>'Index Pivots'!W275</f>
        <v>31406.533333333336</v>
      </c>
      <c r="M275" s="2">
        <f>'Index Pivots'!X275</f>
        <v>31504.166666666672</v>
      </c>
      <c r="N275" s="12">
        <f t="shared" si="267"/>
        <v>306.5</v>
      </c>
      <c r="O275" s="12">
        <f t="shared" si="268"/>
        <v>159</v>
      </c>
      <c r="P275" s="12">
        <f t="shared" si="269"/>
        <v>25.299999999999272</v>
      </c>
      <c r="Q275" s="12">
        <f t="shared" si="270"/>
        <v>172.79999999999927</v>
      </c>
      <c r="R275" s="12">
        <f t="shared" si="271"/>
        <v>357.09999999999854</v>
      </c>
      <c r="S275" s="12">
        <f t="shared" si="272"/>
        <v>25.299999999999272</v>
      </c>
      <c r="U275" t="str">
        <f t="shared" si="273"/>
        <v/>
      </c>
    </row>
    <row r="276" spans="1:21" x14ac:dyDescent="0.3">
      <c r="A276" s="39">
        <v>43647</v>
      </c>
      <c r="B276" s="10" t="s">
        <v>27</v>
      </c>
      <c r="C276">
        <f>'Index Pivots'!N276</f>
        <v>31271</v>
      </c>
      <c r="D276">
        <f>'Index Pivots'!O276</f>
        <v>31450.35</v>
      </c>
      <c r="E276">
        <f>'Index Pivots'!P276</f>
        <v>31246.45</v>
      </c>
      <c r="F276">
        <f>'Index Pivots'!Q276</f>
        <v>31372.2</v>
      </c>
      <c r="G276">
        <f>'Index Pivots'!R276</f>
        <v>31058.416666666668</v>
      </c>
      <c r="H276">
        <f>'Index Pivots'!S276</f>
        <v>31152.433333333334</v>
      </c>
      <c r="I276">
        <f>'Index Pivots'!T276</f>
        <v>31262.316666666666</v>
      </c>
      <c r="J276">
        <f>'Index Pivots'!U276</f>
        <v>31356.333333333332</v>
      </c>
      <c r="K276">
        <f>'Index Pivots'!V276</f>
        <v>31466.216666666664</v>
      </c>
      <c r="L276">
        <f>'Index Pivots'!W276</f>
        <v>31560.23333333333</v>
      </c>
      <c r="M276" s="2">
        <f>'Index Pivots'!X276</f>
        <v>31670.116666666661</v>
      </c>
      <c r="N276" s="12">
        <f t="shared" si="267"/>
        <v>361.06666666666933</v>
      </c>
      <c r="O276" s="12">
        <f t="shared" si="268"/>
        <v>263.4333333333343</v>
      </c>
      <c r="P276" s="12">
        <f t="shared" si="269"/>
        <v>112.76666666666642</v>
      </c>
      <c r="Q276" s="12">
        <f t="shared" si="270"/>
        <v>15.133333333331393</v>
      </c>
      <c r="R276" s="12">
        <f t="shared" si="271"/>
        <v>135.53333333333649</v>
      </c>
      <c r="S276" s="12">
        <f t="shared" si="272"/>
        <v>15.133333333331393</v>
      </c>
      <c r="U276" t="str">
        <f t="shared" si="273"/>
        <v/>
      </c>
    </row>
    <row r="277" spans="1:21" x14ac:dyDescent="0.3">
      <c r="A277" s="39">
        <v>43648</v>
      </c>
      <c r="B277" s="10" t="s">
        <v>28</v>
      </c>
      <c r="C277">
        <f>'Index Pivots'!N277</f>
        <v>31414.65</v>
      </c>
      <c r="D277">
        <f>'Index Pivots'!O277</f>
        <v>31431.35</v>
      </c>
      <c r="E277">
        <f>'Index Pivots'!P277</f>
        <v>31105.1</v>
      </c>
      <c r="F277">
        <f>'Index Pivots'!Q277</f>
        <v>31283.3</v>
      </c>
      <c r="G277">
        <f>'Index Pivots'!R277</f>
        <v>30788.9</v>
      </c>
      <c r="H277">
        <f>'Index Pivots'!S277</f>
        <v>30947</v>
      </c>
      <c r="I277">
        <f>'Index Pivots'!T277</f>
        <v>31115.15</v>
      </c>
      <c r="J277">
        <f>'Index Pivots'!U277</f>
        <v>31273.25</v>
      </c>
      <c r="K277">
        <f>'Index Pivots'!V277</f>
        <v>31441.4</v>
      </c>
      <c r="L277">
        <f>'Index Pivots'!W277</f>
        <v>31599.5</v>
      </c>
      <c r="M277" s="2">
        <f>'Index Pivots'!X277</f>
        <v>31767.65</v>
      </c>
      <c r="N277" s="12">
        <f t="shared" si="267"/>
        <v>262.21666666666715</v>
      </c>
      <c r="O277" s="12">
        <f t="shared" si="268"/>
        <v>152.33333333333576</v>
      </c>
      <c r="P277" s="12">
        <f t="shared" si="269"/>
        <v>58.316666666669335</v>
      </c>
      <c r="Q277" s="12">
        <f t="shared" si="270"/>
        <v>51.566666666662059</v>
      </c>
      <c r="R277" s="12">
        <f t="shared" si="271"/>
        <v>145.58333333332848</v>
      </c>
      <c r="S277" s="12">
        <f t="shared" si="272"/>
        <v>51.566666666662059</v>
      </c>
      <c r="U277" t="str">
        <f t="shared" si="273"/>
        <v/>
      </c>
    </row>
    <row r="278" spans="1:21" x14ac:dyDescent="0.3">
      <c r="A278" s="39">
        <v>43649</v>
      </c>
      <c r="B278" s="10" t="s">
        <v>29</v>
      </c>
      <c r="C278">
        <f>'Index Pivots'!N278</f>
        <v>31347.7</v>
      </c>
      <c r="D278">
        <f>'Index Pivots'!O278</f>
        <v>31467.15</v>
      </c>
      <c r="E278">
        <f>'Index Pivots'!P278</f>
        <v>31238.5</v>
      </c>
      <c r="F278">
        <f>'Index Pivots'!Q278</f>
        <v>31382.3</v>
      </c>
      <c r="G278">
        <f>'Index Pivots'!R278</f>
        <v>31029.499999999993</v>
      </c>
      <c r="H278">
        <f>'Index Pivots'!S278</f>
        <v>31133.999999999996</v>
      </c>
      <c r="I278">
        <f>'Index Pivots'!T278</f>
        <v>31258.149999999994</v>
      </c>
      <c r="J278">
        <f>'Index Pivots'!U278</f>
        <v>31362.649999999998</v>
      </c>
      <c r="K278">
        <f>'Index Pivots'!V278</f>
        <v>31486.799999999996</v>
      </c>
      <c r="L278">
        <f>'Index Pivots'!W278</f>
        <v>31591.3</v>
      </c>
      <c r="M278" s="2">
        <f>'Index Pivots'!X278</f>
        <v>31715.449999999997</v>
      </c>
      <c r="N278" s="12">
        <f t="shared" ref="N278:N280" si="274">ABS(C278-H277)</f>
        <v>400.70000000000073</v>
      </c>
      <c r="O278" s="12">
        <f t="shared" ref="O278:O280" si="275">ABS(C278-I277)</f>
        <v>232.54999999999927</v>
      </c>
      <c r="P278" s="12">
        <f t="shared" ref="P278:P280" si="276">ABS(C278-J277)</f>
        <v>74.450000000000728</v>
      </c>
      <c r="Q278" s="12">
        <f t="shared" ref="Q278:Q280" si="277">ABS(C278-K277)</f>
        <v>93.700000000000728</v>
      </c>
      <c r="R278" s="12">
        <f t="shared" ref="R278:R280" si="278">ABS(C278-L277)</f>
        <v>251.79999999999927</v>
      </c>
      <c r="S278" s="12">
        <f t="shared" ref="S278:S280" si="279">MIN(N278:R278)</f>
        <v>74.450000000000728</v>
      </c>
      <c r="U278" t="str">
        <f t="shared" ref="U278:U280" si="280">IF(ABS(J278-J277)&lt;J278*0.0021,"Today-Tom Close","")</f>
        <v/>
      </c>
    </row>
    <row r="279" spans="1:21" x14ac:dyDescent="0.3">
      <c r="A279" s="39">
        <v>43650</v>
      </c>
      <c r="B279" s="10" t="s">
        <v>30</v>
      </c>
      <c r="C279">
        <f>'Index Pivots'!N279</f>
        <v>31471</v>
      </c>
      <c r="D279">
        <f>'Index Pivots'!O279</f>
        <v>31608.35</v>
      </c>
      <c r="E279">
        <f>'Index Pivots'!P279</f>
        <v>31428.05</v>
      </c>
      <c r="F279">
        <f>'Index Pivots'!Q279</f>
        <v>31471.85</v>
      </c>
      <c r="G279">
        <f>'Index Pivots'!R279</f>
        <v>31216.850000000002</v>
      </c>
      <c r="H279">
        <f>'Index Pivots'!S279</f>
        <v>31322.45</v>
      </c>
      <c r="I279">
        <f>'Index Pivots'!T279</f>
        <v>31397.15</v>
      </c>
      <c r="J279">
        <f>'Index Pivots'!U279</f>
        <v>31502.75</v>
      </c>
      <c r="K279">
        <f>'Index Pivots'!V279</f>
        <v>31577.45</v>
      </c>
      <c r="L279">
        <f>'Index Pivots'!W279</f>
        <v>31683.05</v>
      </c>
      <c r="M279" s="2">
        <f>'Index Pivots'!X279</f>
        <v>31757.75</v>
      </c>
      <c r="N279" s="12">
        <f t="shared" si="274"/>
        <v>337.00000000000364</v>
      </c>
      <c r="O279" s="12">
        <f t="shared" si="275"/>
        <v>212.85000000000582</v>
      </c>
      <c r="P279" s="12">
        <f t="shared" si="276"/>
        <v>108.35000000000218</v>
      </c>
      <c r="Q279" s="12">
        <f t="shared" si="277"/>
        <v>15.799999999995634</v>
      </c>
      <c r="R279" s="12">
        <f t="shared" si="278"/>
        <v>120.29999999999927</v>
      </c>
      <c r="S279" s="12">
        <f t="shared" si="279"/>
        <v>15.799999999995634</v>
      </c>
      <c r="U279" t="str">
        <f t="shared" si="280"/>
        <v/>
      </c>
    </row>
    <row r="280" spans="1:21" x14ac:dyDescent="0.3">
      <c r="A280" s="39">
        <v>43651</v>
      </c>
      <c r="B280" s="10" t="s">
        <v>26</v>
      </c>
      <c r="C280">
        <f>'Index Pivots'!N280</f>
        <v>31523.05</v>
      </c>
      <c r="D280">
        <f>'Index Pivots'!O280</f>
        <v>31622.85</v>
      </c>
      <c r="E280">
        <f>'Index Pivots'!P280</f>
        <v>31323.25</v>
      </c>
      <c r="F280">
        <f>'Index Pivots'!Q280</f>
        <v>31475.8</v>
      </c>
      <c r="G280">
        <f>'Index Pivots'!R280</f>
        <v>31025.48333333333</v>
      </c>
      <c r="H280">
        <f>'Index Pivots'!S280</f>
        <v>31174.366666666665</v>
      </c>
      <c r="I280">
        <f>'Index Pivots'!T280</f>
        <v>31325.083333333328</v>
      </c>
      <c r="J280">
        <f>'Index Pivots'!U280</f>
        <v>31473.966666666664</v>
      </c>
      <c r="K280">
        <f>'Index Pivots'!V280</f>
        <v>31624.683333333327</v>
      </c>
      <c r="L280">
        <f>'Index Pivots'!W280</f>
        <v>31773.566666666662</v>
      </c>
      <c r="M280" s="2">
        <f>'Index Pivots'!X280</f>
        <v>31924.283333333326</v>
      </c>
      <c r="N280" s="12">
        <f t="shared" si="274"/>
        <v>200.59999999999854</v>
      </c>
      <c r="O280" s="12">
        <f t="shared" si="275"/>
        <v>125.89999999999782</v>
      </c>
      <c r="P280" s="12">
        <f t="shared" si="276"/>
        <v>20.299999999999272</v>
      </c>
      <c r="Q280" s="12">
        <f t="shared" si="277"/>
        <v>54.400000000001455</v>
      </c>
      <c r="R280" s="12">
        <f t="shared" si="278"/>
        <v>160</v>
      </c>
      <c r="S280" s="12">
        <f t="shared" si="279"/>
        <v>20.299999999999272</v>
      </c>
      <c r="U280" t="str">
        <f t="shared" si="280"/>
        <v>Today-Tom Close</v>
      </c>
    </row>
    <row r="281" spans="1:21" x14ac:dyDescent="0.3">
      <c r="A281" s="39">
        <v>43654</v>
      </c>
      <c r="B281" s="10" t="s">
        <v>27</v>
      </c>
      <c r="C281">
        <f>'Index Pivots'!N281</f>
        <v>31346.85</v>
      </c>
      <c r="D281">
        <f>'Index Pivots'!O281</f>
        <v>31370.400000000001</v>
      </c>
      <c r="E281">
        <f>'Index Pivots'!P281</f>
        <v>30536.75</v>
      </c>
      <c r="F281">
        <f>'Index Pivots'!Q281</f>
        <v>30603.85</v>
      </c>
      <c r="G281">
        <f>'Index Pivots'!R281</f>
        <v>29469.949999999997</v>
      </c>
      <c r="H281">
        <f>'Index Pivots'!S281</f>
        <v>30003.35</v>
      </c>
      <c r="I281">
        <f>'Index Pivots'!T281</f>
        <v>30303.599999999999</v>
      </c>
      <c r="J281">
        <f>'Index Pivots'!U281</f>
        <v>30837</v>
      </c>
      <c r="K281">
        <f>'Index Pivots'!V281</f>
        <v>31137.25</v>
      </c>
      <c r="L281">
        <f>'Index Pivots'!W281</f>
        <v>31670.65</v>
      </c>
      <c r="M281" s="2">
        <f>'Index Pivots'!X281</f>
        <v>31970.9</v>
      </c>
      <c r="N281" s="12">
        <f t="shared" ref="N281:N295" si="281">ABS(C281-H280)</f>
        <v>172.48333333333358</v>
      </c>
      <c r="O281" s="12">
        <f t="shared" ref="O281:O295" si="282">ABS(C281-I280)</f>
        <v>21.766666666670062</v>
      </c>
      <c r="P281" s="12">
        <f t="shared" ref="P281:P295" si="283">ABS(C281-J280)</f>
        <v>127.11666666666497</v>
      </c>
      <c r="Q281" s="12">
        <f t="shared" ref="Q281:Q295" si="284">ABS(C281-K280)</f>
        <v>277.83333333332848</v>
      </c>
      <c r="R281" s="12">
        <f t="shared" ref="R281:R295" si="285">ABS(C281-L280)</f>
        <v>426.71666666666351</v>
      </c>
      <c r="S281" s="12">
        <f t="shared" ref="S281:S295" si="286">MIN(N281:R281)</f>
        <v>21.766666666670062</v>
      </c>
      <c r="U281" t="str">
        <f t="shared" ref="U281:U295" si="287">IF(ABS(J281-J280)&lt;J281*0.0021,"Today-Tom Close","")</f>
        <v/>
      </c>
    </row>
    <row r="282" spans="1:21" x14ac:dyDescent="0.3">
      <c r="A282" s="39">
        <v>43655</v>
      </c>
      <c r="B282" s="10" t="s">
        <v>28</v>
      </c>
      <c r="C282">
        <f>'Index Pivots'!N282</f>
        <v>30533.4</v>
      </c>
      <c r="D282">
        <f>'Index Pivots'!O282</f>
        <v>30702.1</v>
      </c>
      <c r="E282">
        <f>'Index Pivots'!P282</f>
        <v>30346.7</v>
      </c>
      <c r="F282">
        <f>'Index Pivots'!Q282</f>
        <v>30569.15</v>
      </c>
      <c r="G282">
        <f>'Index Pivots'!R282</f>
        <v>30021.133333333342</v>
      </c>
      <c r="H282">
        <f>'Index Pivots'!S282</f>
        <v>30183.916666666672</v>
      </c>
      <c r="I282">
        <f>'Index Pivots'!T282</f>
        <v>30376.53333333334</v>
      </c>
      <c r="J282">
        <f>'Index Pivots'!U282</f>
        <v>30539.316666666669</v>
      </c>
      <c r="K282">
        <f>'Index Pivots'!V282</f>
        <v>30731.933333333338</v>
      </c>
      <c r="L282">
        <f>'Index Pivots'!W282</f>
        <v>30894.716666666667</v>
      </c>
      <c r="M282" s="2">
        <f>'Index Pivots'!X282</f>
        <v>31087.333333333336</v>
      </c>
      <c r="N282" s="12">
        <f t="shared" si="281"/>
        <v>530.05000000000291</v>
      </c>
      <c r="O282" s="12">
        <f t="shared" si="282"/>
        <v>229.80000000000291</v>
      </c>
      <c r="P282" s="12">
        <f t="shared" si="283"/>
        <v>303.59999999999854</v>
      </c>
      <c r="Q282" s="12">
        <f t="shared" si="284"/>
        <v>603.84999999999854</v>
      </c>
      <c r="R282" s="12">
        <f t="shared" si="285"/>
        <v>1137.25</v>
      </c>
      <c r="S282" s="12">
        <f t="shared" si="286"/>
        <v>229.80000000000291</v>
      </c>
      <c r="U282" t="str">
        <f t="shared" si="287"/>
        <v/>
      </c>
    </row>
    <row r="283" spans="1:21" x14ac:dyDescent="0.3">
      <c r="A283" s="39">
        <v>43656</v>
      </c>
      <c r="B283" s="10" t="s">
        <v>29</v>
      </c>
      <c r="C283">
        <f>'Index Pivots'!N283</f>
        <v>30618.05</v>
      </c>
      <c r="D283">
        <f>'Index Pivots'!O283</f>
        <v>30728.35</v>
      </c>
      <c r="E283">
        <f>'Index Pivots'!P283</f>
        <v>30428.6</v>
      </c>
      <c r="F283">
        <f>'Index Pivots'!Q283</f>
        <v>30522.1</v>
      </c>
      <c r="G283">
        <f>'Index Pivots'!R283</f>
        <v>30091.266666666663</v>
      </c>
      <c r="H283">
        <f>'Index Pivots'!S283</f>
        <v>30259.933333333331</v>
      </c>
      <c r="I283">
        <f>'Index Pivots'!T283</f>
        <v>30391.016666666663</v>
      </c>
      <c r="J283">
        <f>'Index Pivots'!U283</f>
        <v>30559.683333333331</v>
      </c>
      <c r="K283">
        <f>'Index Pivots'!V283</f>
        <v>30690.766666666663</v>
      </c>
      <c r="L283">
        <f>'Index Pivots'!W283</f>
        <v>30859.433333333331</v>
      </c>
      <c r="M283" s="2">
        <f>'Index Pivots'!X283</f>
        <v>30990.516666666663</v>
      </c>
      <c r="N283" s="12">
        <f t="shared" si="281"/>
        <v>434.13333333332776</v>
      </c>
      <c r="O283" s="12">
        <f t="shared" si="282"/>
        <v>241.51666666665915</v>
      </c>
      <c r="P283" s="12">
        <f t="shared" si="283"/>
        <v>78.733333333329938</v>
      </c>
      <c r="Q283" s="12">
        <f t="shared" si="284"/>
        <v>113.88333333333867</v>
      </c>
      <c r="R283" s="12">
        <f t="shared" si="285"/>
        <v>276.66666666666788</v>
      </c>
      <c r="S283" s="12">
        <f t="shared" si="286"/>
        <v>78.733333333329938</v>
      </c>
      <c r="U283" t="str">
        <f t="shared" si="287"/>
        <v>Today-Tom Close</v>
      </c>
    </row>
    <row r="284" spans="1:21" x14ac:dyDescent="0.3">
      <c r="A284" s="39">
        <v>43657</v>
      </c>
      <c r="B284" s="10" t="s">
        <v>30</v>
      </c>
      <c r="C284">
        <f>'Index Pivots'!N284</f>
        <v>30707</v>
      </c>
      <c r="D284">
        <f>'Index Pivots'!O284</f>
        <v>30788.05</v>
      </c>
      <c r="E284">
        <f>'Index Pivots'!P284</f>
        <v>30565.35</v>
      </c>
      <c r="F284">
        <f>'Index Pivots'!Q284</f>
        <v>30716.55</v>
      </c>
      <c r="G284">
        <f>'Index Pivots'!R284</f>
        <v>30369.216666666667</v>
      </c>
      <c r="H284">
        <f>'Index Pivots'!S284</f>
        <v>30467.283333333333</v>
      </c>
      <c r="I284">
        <f>'Index Pivots'!T284</f>
        <v>30591.916666666668</v>
      </c>
      <c r="J284">
        <f>'Index Pivots'!U284</f>
        <v>30689.983333333334</v>
      </c>
      <c r="K284">
        <f>'Index Pivots'!V284</f>
        <v>30814.616666666669</v>
      </c>
      <c r="L284">
        <f>'Index Pivots'!W284</f>
        <v>30912.683333333334</v>
      </c>
      <c r="M284" s="2">
        <f>'Index Pivots'!X284</f>
        <v>31037.316666666669</v>
      </c>
      <c r="N284" s="12">
        <f t="shared" si="281"/>
        <v>447.06666666666933</v>
      </c>
      <c r="O284" s="12">
        <f t="shared" si="282"/>
        <v>315.98333333333721</v>
      </c>
      <c r="P284" s="12">
        <f t="shared" si="283"/>
        <v>147.31666666666933</v>
      </c>
      <c r="Q284" s="12">
        <f t="shared" si="284"/>
        <v>16.233333333337214</v>
      </c>
      <c r="R284" s="12">
        <f t="shared" si="285"/>
        <v>152.43333333333067</v>
      </c>
      <c r="S284" s="12">
        <f t="shared" si="286"/>
        <v>16.233333333337214</v>
      </c>
      <c r="U284" t="str">
        <f t="shared" si="287"/>
        <v/>
      </c>
    </row>
    <row r="285" spans="1:21" x14ac:dyDescent="0.3">
      <c r="A285" s="39">
        <v>43658</v>
      </c>
      <c r="B285" s="10" t="s">
        <v>26</v>
      </c>
      <c r="C285">
        <f>'Index Pivots'!N285</f>
        <v>30789.75</v>
      </c>
      <c r="D285">
        <f>'Index Pivots'!O285</f>
        <v>30870.95</v>
      </c>
      <c r="E285">
        <f>'Index Pivots'!P285</f>
        <v>30548.3</v>
      </c>
      <c r="F285">
        <f>'Index Pivots'!Q285</f>
        <v>30601.45</v>
      </c>
      <c r="G285">
        <f>'Index Pivots'!R285</f>
        <v>30153.533333333329</v>
      </c>
      <c r="H285">
        <f>'Index Pivots'!S285</f>
        <v>30350.916666666664</v>
      </c>
      <c r="I285">
        <f>'Index Pivots'!T285</f>
        <v>30476.183333333331</v>
      </c>
      <c r="J285">
        <f>'Index Pivots'!U285</f>
        <v>30673.566666666666</v>
      </c>
      <c r="K285">
        <f>'Index Pivots'!V285</f>
        <v>30798.833333333332</v>
      </c>
      <c r="L285">
        <f>'Index Pivots'!W285</f>
        <v>30996.216666666667</v>
      </c>
      <c r="M285" s="2">
        <f>'Index Pivots'!X285</f>
        <v>31121.483333333334</v>
      </c>
      <c r="N285" s="12">
        <f t="shared" si="281"/>
        <v>322.46666666666715</v>
      </c>
      <c r="O285" s="12">
        <f t="shared" si="282"/>
        <v>197.83333333333212</v>
      </c>
      <c r="P285" s="12">
        <f t="shared" si="283"/>
        <v>99.766666666666424</v>
      </c>
      <c r="Q285" s="12">
        <f t="shared" si="284"/>
        <v>24.866666666668607</v>
      </c>
      <c r="R285" s="12">
        <f t="shared" si="285"/>
        <v>122.9333333333343</v>
      </c>
      <c r="S285" s="12">
        <f t="shared" si="286"/>
        <v>24.866666666668607</v>
      </c>
      <c r="U285" t="str">
        <f t="shared" si="287"/>
        <v>Today-Tom Close</v>
      </c>
    </row>
    <row r="286" spans="1:21" x14ac:dyDescent="0.3">
      <c r="A286" s="39">
        <v>43661</v>
      </c>
      <c r="B286" s="10" t="s">
        <v>27</v>
      </c>
      <c r="C286">
        <f>'Index Pivots'!N286</f>
        <v>30688.85</v>
      </c>
      <c r="D286">
        <f>'Index Pivots'!O286</f>
        <v>30695.7</v>
      </c>
      <c r="E286">
        <f>'Index Pivots'!P286</f>
        <v>30334.2</v>
      </c>
      <c r="F286">
        <f>'Index Pivots'!Q286</f>
        <v>30445.95</v>
      </c>
      <c r="G286">
        <f>'Index Pivots'!R286</f>
        <v>29926.7</v>
      </c>
      <c r="H286">
        <f>'Index Pivots'!S286</f>
        <v>30130.45</v>
      </c>
      <c r="I286">
        <f>'Index Pivots'!T286</f>
        <v>30288.2</v>
      </c>
      <c r="J286">
        <f>'Index Pivots'!U286</f>
        <v>30491.95</v>
      </c>
      <c r="K286">
        <f>'Index Pivots'!V286</f>
        <v>30649.7</v>
      </c>
      <c r="L286">
        <f>'Index Pivots'!W286</f>
        <v>30853.45</v>
      </c>
      <c r="M286" s="2">
        <f>'Index Pivots'!X286</f>
        <v>31011.200000000001</v>
      </c>
      <c r="N286" s="12">
        <f t="shared" si="281"/>
        <v>337.9333333333343</v>
      </c>
      <c r="O286" s="12">
        <f t="shared" si="282"/>
        <v>212.66666666666788</v>
      </c>
      <c r="P286" s="12">
        <f t="shared" si="283"/>
        <v>15.283333333332848</v>
      </c>
      <c r="Q286" s="12">
        <f t="shared" si="284"/>
        <v>109.98333333333358</v>
      </c>
      <c r="R286" s="12">
        <f t="shared" si="285"/>
        <v>307.36666666666861</v>
      </c>
      <c r="S286" s="12">
        <f t="shared" si="286"/>
        <v>15.283333333332848</v>
      </c>
      <c r="U286" t="str">
        <f t="shared" si="287"/>
        <v/>
      </c>
    </row>
    <row r="287" spans="1:21" x14ac:dyDescent="0.3">
      <c r="A287" s="39">
        <v>43662</v>
      </c>
      <c r="B287" s="10" t="s">
        <v>28</v>
      </c>
      <c r="C287">
        <f>'Index Pivots'!N287</f>
        <v>30532.65</v>
      </c>
      <c r="D287">
        <f>'Index Pivots'!O287</f>
        <v>30635</v>
      </c>
      <c r="E287">
        <f>'Index Pivots'!P287</f>
        <v>30429.9</v>
      </c>
      <c r="F287">
        <f>'Index Pivots'!Q287</f>
        <v>30570.799999999999</v>
      </c>
      <c r="G287">
        <f>'Index Pivots'!R287</f>
        <v>30250.366666666669</v>
      </c>
      <c r="H287">
        <f>'Index Pivots'!S287</f>
        <v>30340.133333333335</v>
      </c>
      <c r="I287">
        <f>'Index Pivots'!T287</f>
        <v>30455.466666666667</v>
      </c>
      <c r="J287">
        <f>'Index Pivots'!U287</f>
        <v>30545.233333333334</v>
      </c>
      <c r="K287">
        <f>'Index Pivots'!V287</f>
        <v>30660.566666666666</v>
      </c>
      <c r="L287">
        <f>'Index Pivots'!W287</f>
        <v>30750.333333333332</v>
      </c>
      <c r="M287" s="2">
        <f>'Index Pivots'!X287</f>
        <v>30865.666666666664</v>
      </c>
      <c r="N287" s="12">
        <f t="shared" si="281"/>
        <v>402.20000000000073</v>
      </c>
      <c r="O287" s="12">
        <f t="shared" si="282"/>
        <v>244.45000000000073</v>
      </c>
      <c r="P287" s="12">
        <f t="shared" si="283"/>
        <v>40.700000000000728</v>
      </c>
      <c r="Q287" s="12">
        <f t="shared" si="284"/>
        <v>117.04999999999927</v>
      </c>
      <c r="R287" s="12">
        <f t="shared" si="285"/>
        <v>320.79999999999927</v>
      </c>
      <c r="S287" s="12">
        <f t="shared" si="286"/>
        <v>40.700000000000728</v>
      </c>
      <c r="U287" t="str">
        <f t="shared" si="287"/>
        <v>Today-Tom Close</v>
      </c>
    </row>
    <row r="288" spans="1:21" x14ac:dyDescent="0.3">
      <c r="A288" s="39">
        <v>43663</v>
      </c>
      <c r="B288" s="10" t="s">
        <v>29</v>
      </c>
      <c r="C288">
        <f>'Index Pivots'!N288</f>
        <v>30622.25</v>
      </c>
      <c r="D288">
        <f>'Index Pivots'!O288</f>
        <v>30799.7</v>
      </c>
      <c r="E288">
        <f>'Index Pivots'!P288</f>
        <v>30568.3</v>
      </c>
      <c r="F288">
        <f>'Index Pivots'!Q288</f>
        <v>30735.5</v>
      </c>
      <c r="G288">
        <f>'Index Pivots'!R288</f>
        <v>30371.233333333334</v>
      </c>
      <c r="H288">
        <f>'Index Pivots'!S288</f>
        <v>30469.766666666666</v>
      </c>
      <c r="I288">
        <f>'Index Pivots'!T288</f>
        <v>30602.633333333335</v>
      </c>
      <c r="J288">
        <f>'Index Pivots'!U288</f>
        <v>30701.166666666668</v>
      </c>
      <c r="K288">
        <f>'Index Pivots'!V288</f>
        <v>30834.033333333336</v>
      </c>
      <c r="L288">
        <f>'Index Pivots'!W288</f>
        <v>30932.566666666669</v>
      </c>
      <c r="M288" s="2">
        <f>'Index Pivots'!X288</f>
        <v>31065.433333333338</v>
      </c>
      <c r="N288" s="12">
        <f t="shared" ref="N288:N297" si="288">ABS(C288-H287)</f>
        <v>282.11666666666497</v>
      </c>
      <c r="O288" s="12">
        <f t="shared" ref="O288:O297" si="289">ABS(C288-I287)</f>
        <v>166.78333333333285</v>
      </c>
      <c r="P288" s="12">
        <f t="shared" ref="P288:P297" si="290">ABS(C288-J287)</f>
        <v>77.016666666666424</v>
      </c>
      <c r="Q288" s="12">
        <f t="shared" ref="Q288:Q297" si="291">ABS(C288-K287)</f>
        <v>38.316666666665697</v>
      </c>
      <c r="R288" s="12">
        <f t="shared" ref="R288:R297" si="292">ABS(C288-L287)</f>
        <v>128.08333333333212</v>
      </c>
      <c r="S288" s="12">
        <f t="shared" ref="S288:S297" si="293">MIN(N288:R288)</f>
        <v>38.316666666665697</v>
      </c>
      <c r="U288" t="str">
        <f t="shared" ref="U288:U297" si="294">IF(ABS(J288-J287)&lt;J288*0.0021,"Today-Tom Close","")</f>
        <v/>
      </c>
    </row>
    <row r="289" spans="1:21" x14ac:dyDescent="0.3">
      <c r="A289" s="39">
        <v>43664</v>
      </c>
      <c r="B289" s="10" t="s">
        <v>30</v>
      </c>
      <c r="C289">
        <f>'Index Pivots'!N289</f>
        <v>30705.8</v>
      </c>
      <c r="D289">
        <f>'Index Pivots'!O289</f>
        <v>30769.35</v>
      </c>
      <c r="E289">
        <f>'Index Pivots'!P289</f>
        <v>30378.6</v>
      </c>
      <c r="F289">
        <f>'Index Pivots'!Q289</f>
        <v>30430.6</v>
      </c>
      <c r="G289">
        <f>'Index Pivots'!R289</f>
        <v>29892.266666666663</v>
      </c>
      <c r="H289">
        <f>'Index Pivots'!S289</f>
        <v>30135.433333333331</v>
      </c>
      <c r="I289">
        <f>'Index Pivots'!T289</f>
        <v>30283.016666666663</v>
      </c>
      <c r="J289">
        <f>'Index Pivots'!U289</f>
        <v>30526.183333333331</v>
      </c>
      <c r="K289">
        <f>'Index Pivots'!V289</f>
        <v>30673.766666666663</v>
      </c>
      <c r="L289">
        <f>'Index Pivots'!W289</f>
        <v>30916.933333333331</v>
      </c>
      <c r="M289" s="2">
        <f>'Index Pivots'!X289</f>
        <v>31064.516666666663</v>
      </c>
      <c r="N289" s="12">
        <f t="shared" si="288"/>
        <v>236.03333333333285</v>
      </c>
      <c r="O289" s="12">
        <f t="shared" si="289"/>
        <v>103.16666666666424</v>
      </c>
      <c r="P289" s="12">
        <f t="shared" si="290"/>
        <v>4.6333333333313931</v>
      </c>
      <c r="Q289" s="12">
        <f t="shared" si="291"/>
        <v>128.23333333333721</v>
      </c>
      <c r="R289" s="12">
        <f t="shared" si="292"/>
        <v>226.76666666667006</v>
      </c>
      <c r="S289" s="12">
        <f t="shared" si="293"/>
        <v>4.6333333333313931</v>
      </c>
      <c r="U289" t="str">
        <f t="shared" si="294"/>
        <v/>
      </c>
    </row>
    <row r="290" spans="1:21" x14ac:dyDescent="0.3">
      <c r="A290" s="39">
        <v>43665</v>
      </c>
      <c r="B290" s="10" t="s">
        <v>26</v>
      </c>
      <c r="C290">
        <f>'Index Pivots'!N290</f>
        <v>0</v>
      </c>
      <c r="D290">
        <f>'Index Pivots'!O290</f>
        <v>0</v>
      </c>
      <c r="E290">
        <f>'Index Pivots'!P290</f>
        <v>0</v>
      </c>
      <c r="F290">
        <f>'Index Pivots'!Q290</f>
        <v>0</v>
      </c>
      <c r="G290">
        <f>'Index Pivots'!R290</f>
        <v>0</v>
      </c>
      <c r="H290">
        <f>'Index Pivots'!S290</f>
        <v>0</v>
      </c>
      <c r="I290">
        <f>'Index Pivots'!T290</f>
        <v>0</v>
      </c>
      <c r="J290">
        <f>'Index Pivots'!U290</f>
        <v>0</v>
      </c>
      <c r="K290">
        <f>'Index Pivots'!V290</f>
        <v>0</v>
      </c>
      <c r="L290">
        <f>'Index Pivots'!W290</f>
        <v>0</v>
      </c>
      <c r="M290" s="2">
        <f>'Index Pivots'!X290</f>
        <v>0</v>
      </c>
      <c r="N290" s="12">
        <f t="shared" si="288"/>
        <v>30135.433333333331</v>
      </c>
      <c r="O290" s="12">
        <f t="shared" si="289"/>
        <v>30283.016666666663</v>
      </c>
      <c r="P290" s="12">
        <f t="shared" si="290"/>
        <v>30526.183333333331</v>
      </c>
      <c r="Q290" s="12">
        <f t="shared" si="291"/>
        <v>30673.766666666663</v>
      </c>
      <c r="R290" s="12">
        <f t="shared" si="292"/>
        <v>30916.933333333331</v>
      </c>
      <c r="S290" s="12">
        <f t="shared" si="293"/>
        <v>30135.433333333331</v>
      </c>
      <c r="U290" t="str">
        <f t="shared" si="294"/>
        <v/>
      </c>
    </row>
    <row r="291" spans="1:21" x14ac:dyDescent="0.3">
      <c r="A291" s="39">
        <v>43668</v>
      </c>
      <c r="B291" s="10" t="s">
        <v>27</v>
      </c>
      <c r="C291">
        <f>'Index Pivots'!N291</f>
        <v>0</v>
      </c>
      <c r="D291">
        <f>'Index Pivots'!O291</f>
        <v>0</v>
      </c>
      <c r="E291">
        <f>'Index Pivots'!P291</f>
        <v>0</v>
      </c>
      <c r="F291">
        <f>'Index Pivots'!Q291</f>
        <v>0</v>
      </c>
      <c r="G291">
        <f>'Index Pivots'!R291</f>
        <v>0</v>
      </c>
      <c r="H291">
        <f>'Index Pivots'!S291</f>
        <v>0</v>
      </c>
      <c r="I291">
        <f>'Index Pivots'!T291</f>
        <v>0</v>
      </c>
      <c r="J291">
        <f>'Index Pivots'!U291</f>
        <v>0</v>
      </c>
      <c r="K291">
        <f>'Index Pivots'!V291</f>
        <v>0</v>
      </c>
      <c r="L291">
        <f>'Index Pivots'!W291</f>
        <v>0</v>
      </c>
      <c r="M291" s="2">
        <f>'Index Pivots'!X291</f>
        <v>0</v>
      </c>
      <c r="N291" s="12">
        <f t="shared" si="288"/>
        <v>0</v>
      </c>
      <c r="O291" s="12">
        <f t="shared" si="289"/>
        <v>0</v>
      </c>
      <c r="P291" s="12">
        <f t="shared" si="290"/>
        <v>0</v>
      </c>
      <c r="Q291" s="12">
        <f t="shared" si="291"/>
        <v>0</v>
      </c>
      <c r="R291" s="12">
        <f t="shared" si="292"/>
        <v>0</v>
      </c>
      <c r="S291" s="12">
        <f t="shared" si="293"/>
        <v>0</v>
      </c>
      <c r="U291" t="str">
        <f t="shared" si="294"/>
        <v/>
      </c>
    </row>
    <row r="292" spans="1:21" x14ac:dyDescent="0.3">
      <c r="A292" s="39">
        <v>43669</v>
      </c>
      <c r="B292" s="10" t="s">
        <v>28</v>
      </c>
      <c r="C292">
        <f>'Index Pivots'!N292</f>
        <v>0</v>
      </c>
      <c r="D292">
        <f>'Index Pivots'!O292</f>
        <v>0</v>
      </c>
      <c r="E292">
        <f>'Index Pivots'!P292</f>
        <v>0</v>
      </c>
      <c r="F292">
        <f>'Index Pivots'!Q292</f>
        <v>0</v>
      </c>
      <c r="G292">
        <f>'Index Pivots'!R292</f>
        <v>0</v>
      </c>
      <c r="H292">
        <f>'Index Pivots'!S292</f>
        <v>0</v>
      </c>
      <c r="I292">
        <f>'Index Pivots'!T292</f>
        <v>0</v>
      </c>
      <c r="J292">
        <f>'Index Pivots'!U292</f>
        <v>0</v>
      </c>
      <c r="K292">
        <f>'Index Pivots'!V292</f>
        <v>0</v>
      </c>
      <c r="L292">
        <f>'Index Pivots'!W292</f>
        <v>0</v>
      </c>
      <c r="M292" s="2">
        <f>'Index Pivots'!X292</f>
        <v>0</v>
      </c>
      <c r="N292" s="12">
        <f t="shared" si="288"/>
        <v>0</v>
      </c>
      <c r="O292" s="12">
        <f t="shared" si="289"/>
        <v>0</v>
      </c>
      <c r="P292" s="12">
        <f t="shared" si="290"/>
        <v>0</v>
      </c>
      <c r="Q292" s="12">
        <f t="shared" si="291"/>
        <v>0</v>
      </c>
      <c r="R292" s="12">
        <f t="shared" si="292"/>
        <v>0</v>
      </c>
      <c r="S292" s="12">
        <f t="shared" si="293"/>
        <v>0</v>
      </c>
      <c r="U292" t="str">
        <f t="shared" si="294"/>
        <v/>
      </c>
    </row>
    <row r="293" spans="1:21" x14ac:dyDescent="0.3">
      <c r="A293" s="39">
        <v>43670</v>
      </c>
      <c r="B293" s="10" t="s">
        <v>29</v>
      </c>
      <c r="C293">
        <f>'Index Pivots'!N293</f>
        <v>0</v>
      </c>
      <c r="D293">
        <f>'Index Pivots'!O293</f>
        <v>0</v>
      </c>
      <c r="E293">
        <f>'Index Pivots'!P293</f>
        <v>0</v>
      </c>
      <c r="F293">
        <f>'Index Pivots'!Q293</f>
        <v>0</v>
      </c>
      <c r="G293">
        <f>'Index Pivots'!R293</f>
        <v>0</v>
      </c>
      <c r="H293">
        <f>'Index Pivots'!S293</f>
        <v>0</v>
      </c>
      <c r="I293">
        <f>'Index Pivots'!T293</f>
        <v>0</v>
      </c>
      <c r="J293">
        <f>'Index Pivots'!U293</f>
        <v>0</v>
      </c>
      <c r="K293">
        <f>'Index Pivots'!V293</f>
        <v>0</v>
      </c>
      <c r="L293">
        <f>'Index Pivots'!W293</f>
        <v>0</v>
      </c>
      <c r="M293" s="2">
        <f>'Index Pivots'!X293</f>
        <v>0</v>
      </c>
      <c r="N293" s="12">
        <f t="shared" si="288"/>
        <v>0</v>
      </c>
      <c r="O293" s="12">
        <f t="shared" si="289"/>
        <v>0</v>
      </c>
      <c r="P293" s="12">
        <f t="shared" si="290"/>
        <v>0</v>
      </c>
      <c r="Q293" s="12">
        <f t="shared" si="291"/>
        <v>0</v>
      </c>
      <c r="R293" s="12">
        <f t="shared" si="292"/>
        <v>0</v>
      </c>
      <c r="S293" s="12">
        <f t="shared" si="293"/>
        <v>0</v>
      </c>
      <c r="U293" t="str">
        <f t="shared" si="294"/>
        <v/>
      </c>
    </row>
    <row r="294" spans="1:21" x14ac:dyDescent="0.3">
      <c r="A294" s="39">
        <v>43671</v>
      </c>
      <c r="B294" s="10" t="s">
        <v>30</v>
      </c>
      <c r="C294">
        <f>'Index Pivots'!N294</f>
        <v>0</v>
      </c>
      <c r="D294">
        <f>'Index Pivots'!O294</f>
        <v>0</v>
      </c>
      <c r="E294">
        <f>'Index Pivots'!P294</f>
        <v>0</v>
      </c>
      <c r="F294">
        <f>'Index Pivots'!Q294</f>
        <v>0</v>
      </c>
      <c r="G294">
        <f>'Index Pivots'!R294</f>
        <v>0</v>
      </c>
      <c r="H294">
        <f>'Index Pivots'!S294</f>
        <v>0</v>
      </c>
      <c r="I294">
        <f>'Index Pivots'!T294</f>
        <v>0</v>
      </c>
      <c r="J294">
        <f>'Index Pivots'!U294</f>
        <v>0</v>
      </c>
      <c r="K294">
        <f>'Index Pivots'!V294</f>
        <v>0</v>
      </c>
      <c r="L294">
        <f>'Index Pivots'!W294</f>
        <v>0</v>
      </c>
      <c r="M294" s="2">
        <f>'Index Pivots'!X294</f>
        <v>0</v>
      </c>
      <c r="N294" s="12">
        <f t="shared" si="288"/>
        <v>0</v>
      </c>
      <c r="O294" s="12">
        <f t="shared" si="289"/>
        <v>0</v>
      </c>
      <c r="P294" s="12">
        <f t="shared" si="290"/>
        <v>0</v>
      </c>
      <c r="Q294" s="12">
        <f t="shared" si="291"/>
        <v>0</v>
      </c>
      <c r="R294" s="12">
        <f t="shared" si="292"/>
        <v>0</v>
      </c>
      <c r="S294" s="12">
        <f t="shared" si="293"/>
        <v>0</v>
      </c>
      <c r="U294" t="str">
        <f t="shared" si="294"/>
        <v/>
      </c>
    </row>
    <row r="295" spans="1:21" x14ac:dyDescent="0.3">
      <c r="A295" s="39">
        <v>43672</v>
      </c>
      <c r="B295" s="10" t="s">
        <v>26</v>
      </c>
      <c r="C295">
        <f>'Index Pivots'!N295</f>
        <v>0</v>
      </c>
      <c r="D295">
        <f>'Index Pivots'!O295</f>
        <v>0</v>
      </c>
      <c r="E295">
        <f>'Index Pivots'!P295</f>
        <v>0</v>
      </c>
      <c r="F295">
        <f>'Index Pivots'!Q295</f>
        <v>0</v>
      </c>
      <c r="G295">
        <f>'Index Pivots'!R295</f>
        <v>0</v>
      </c>
      <c r="H295">
        <f>'Index Pivots'!S295</f>
        <v>0</v>
      </c>
      <c r="I295">
        <f>'Index Pivots'!T295</f>
        <v>0</v>
      </c>
      <c r="J295">
        <f>'Index Pivots'!U295</f>
        <v>0</v>
      </c>
      <c r="K295">
        <f>'Index Pivots'!V295</f>
        <v>0</v>
      </c>
      <c r="L295">
        <f>'Index Pivots'!W295</f>
        <v>0</v>
      </c>
      <c r="M295" s="2">
        <f>'Index Pivots'!X295</f>
        <v>0</v>
      </c>
      <c r="N295" s="12">
        <f t="shared" si="288"/>
        <v>0</v>
      </c>
      <c r="O295" s="12">
        <f t="shared" si="289"/>
        <v>0</v>
      </c>
      <c r="P295" s="12">
        <f t="shared" si="290"/>
        <v>0</v>
      </c>
      <c r="Q295" s="12">
        <f t="shared" si="291"/>
        <v>0</v>
      </c>
      <c r="R295" s="12">
        <f t="shared" si="292"/>
        <v>0</v>
      </c>
      <c r="S295" s="12">
        <f t="shared" si="293"/>
        <v>0</v>
      </c>
      <c r="U295" t="str">
        <f t="shared" si="294"/>
        <v/>
      </c>
    </row>
    <row r="296" spans="1:21" x14ac:dyDescent="0.3">
      <c r="A296" s="39">
        <v>43675</v>
      </c>
      <c r="B296" s="10" t="s">
        <v>27</v>
      </c>
      <c r="C296">
        <f>'Index Pivots'!N296</f>
        <v>0</v>
      </c>
      <c r="D296">
        <f>'Index Pivots'!O296</f>
        <v>0</v>
      </c>
      <c r="E296">
        <f>'Index Pivots'!P296</f>
        <v>0</v>
      </c>
      <c r="F296">
        <f>'Index Pivots'!Q296</f>
        <v>0</v>
      </c>
      <c r="G296">
        <f>'Index Pivots'!R296</f>
        <v>0</v>
      </c>
      <c r="H296">
        <f>'Index Pivots'!S296</f>
        <v>0</v>
      </c>
      <c r="I296">
        <f>'Index Pivots'!T296</f>
        <v>0</v>
      </c>
      <c r="J296">
        <f>'Index Pivots'!U296</f>
        <v>0</v>
      </c>
      <c r="K296">
        <f>'Index Pivots'!V296</f>
        <v>0</v>
      </c>
      <c r="L296">
        <f>'Index Pivots'!W296</f>
        <v>0</v>
      </c>
      <c r="M296" s="2">
        <f>'Index Pivots'!X296</f>
        <v>0</v>
      </c>
      <c r="N296" s="12">
        <f t="shared" si="288"/>
        <v>0</v>
      </c>
      <c r="O296" s="12">
        <f t="shared" si="289"/>
        <v>0</v>
      </c>
      <c r="P296" s="12">
        <f t="shared" si="290"/>
        <v>0</v>
      </c>
      <c r="Q296" s="12">
        <f t="shared" si="291"/>
        <v>0</v>
      </c>
      <c r="R296" s="12">
        <f t="shared" si="292"/>
        <v>0</v>
      </c>
      <c r="S296" s="12">
        <f t="shared" si="293"/>
        <v>0</v>
      </c>
      <c r="U296" t="str">
        <f t="shared" si="294"/>
        <v/>
      </c>
    </row>
    <row r="297" spans="1:21" x14ac:dyDescent="0.3">
      <c r="A297" s="39">
        <v>43676</v>
      </c>
      <c r="B297" s="10" t="s">
        <v>28</v>
      </c>
      <c r="C297">
        <f>'Index Pivots'!N297</f>
        <v>0</v>
      </c>
      <c r="D297">
        <f>'Index Pivots'!O297</f>
        <v>0</v>
      </c>
      <c r="E297">
        <f>'Index Pivots'!P297</f>
        <v>0</v>
      </c>
      <c r="F297">
        <f>'Index Pivots'!Q297</f>
        <v>0</v>
      </c>
      <c r="G297">
        <f>'Index Pivots'!R297</f>
        <v>0</v>
      </c>
      <c r="H297">
        <f>'Index Pivots'!S297</f>
        <v>0</v>
      </c>
      <c r="I297">
        <f>'Index Pivots'!T297</f>
        <v>0</v>
      </c>
      <c r="J297">
        <f>'Index Pivots'!U297</f>
        <v>0</v>
      </c>
      <c r="K297">
        <f>'Index Pivots'!V297</f>
        <v>0</v>
      </c>
      <c r="L297">
        <f>'Index Pivots'!W297</f>
        <v>0</v>
      </c>
      <c r="M297" s="2">
        <f>'Index Pivots'!X297</f>
        <v>0</v>
      </c>
      <c r="N297" s="12">
        <f t="shared" si="288"/>
        <v>0</v>
      </c>
      <c r="O297" s="12">
        <f t="shared" si="289"/>
        <v>0</v>
      </c>
      <c r="P297" s="12">
        <f t="shared" si="290"/>
        <v>0</v>
      </c>
      <c r="Q297" s="12">
        <f t="shared" si="291"/>
        <v>0</v>
      </c>
      <c r="R297" s="12">
        <f t="shared" si="292"/>
        <v>0</v>
      </c>
      <c r="S297" s="12">
        <f t="shared" si="293"/>
        <v>0</v>
      </c>
      <c r="U297" t="str">
        <f t="shared" si="294"/>
        <v/>
      </c>
    </row>
    <row r="298" spans="1:21" x14ac:dyDescent="0.3">
      <c r="A298" s="39">
        <v>43677</v>
      </c>
      <c r="B298" s="10" t="s">
        <v>29</v>
      </c>
      <c r="C298">
        <f>'Index Pivots'!N298</f>
        <v>0</v>
      </c>
      <c r="D298">
        <f>'Index Pivots'!O298</f>
        <v>0</v>
      </c>
      <c r="E298">
        <f>'Index Pivots'!P298</f>
        <v>0</v>
      </c>
      <c r="F298">
        <f>'Index Pivots'!Q298</f>
        <v>0</v>
      </c>
      <c r="G298">
        <f>'Index Pivots'!R298</f>
        <v>0</v>
      </c>
      <c r="H298">
        <f>'Index Pivots'!S298</f>
        <v>0</v>
      </c>
      <c r="I298">
        <f>'Index Pivots'!T298</f>
        <v>0</v>
      </c>
      <c r="J298">
        <f>'Index Pivots'!U298</f>
        <v>0</v>
      </c>
      <c r="K298">
        <f>'Index Pivots'!V298</f>
        <v>0</v>
      </c>
      <c r="L298">
        <f>'Index Pivots'!W298</f>
        <v>0</v>
      </c>
      <c r="M298" s="2">
        <f>'Index Pivots'!X298</f>
        <v>0</v>
      </c>
      <c r="N298" s="12">
        <f t="shared" ref="N298:N361" si="295">ABS(C298-H297)</f>
        <v>0</v>
      </c>
      <c r="O298" s="12">
        <f t="shared" ref="O298:O361" si="296">ABS(C298-I297)</f>
        <v>0</v>
      </c>
      <c r="P298" s="12">
        <f t="shared" ref="P298:P361" si="297">ABS(C298-J297)</f>
        <v>0</v>
      </c>
      <c r="Q298" s="12">
        <f t="shared" ref="Q298:Q361" si="298">ABS(C298-K297)</f>
        <v>0</v>
      </c>
      <c r="R298" s="12">
        <f t="shared" ref="R298:R361" si="299">ABS(C298-L297)</f>
        <v>0</v>
      </c>
      <c r="S298" s="12">
        <f t="shared" ref="S298:S361" si="300">MIN(N298:R298)</f>
        <v>0</v>
      </c>
      <c r="U298" t="str">
        <f t="shared" ref="U298:U361" si="301">IF(ABS(J298-J297)&lt;J298*0.0021,"Today-Tom Close","")</f>
        <v/>
      </c>
    </row>
    <row r="299" spans="1:21" x14ac:dyDescent="0.3">
      <c r="A299" s="39">
        <v>43678</v>
      </c>
      <c r="B299" s="10" t="s">
        <v>30</v>
      </c>
      <c r="C299">
        <f>'Index Pivots'!N299</f>
        <v>0</v>
      </c>
      <c r="D299">
        <f>'Index Pivots'!O299</f>
        <v>0</v>
      </c>
      <c r="E299">
        <f>'Index Pivots'!P299</f>
        <v>0</v>
      </c>
      <c r="F299">
        <f>'Index Pivots'!Q299</f>
        <v>0</v>
      </c>
      <c r="G299">
        <f>'Index Pivots'!R299</f>
        <v>0</v>
      </c>
      <c r="H299">
        <f>'Index Pivots'!S299</f>
        <v>0</v>
      </c>
      <c r="I299">
        <f>'Index Pivots'!T299</f>
        <v>0</v>
      </c>
      <c r="J299">
        <f>'Index Pivots'!U299</f>
        <v>0</v>
      </c>
      <c r="K299">
        <f>'Index Pivots'!V299</f>
        <v>0</v>
      </c>
      <c r="L299">
        <f>'Index Pivots'!W299</f>
        <v>0</v>
      </c>
      <c r="M299" s="2">
        <f>'Index Pivots'!X299</f>
        <v>0</v>
      </c>
      <c r="N299" s="12">
        <f t="shared" si="295"/>
        <v>0</v>
      </c>
      <c r="O299" s="12">
        <f t="shared" si="296"/>
        <v>0</v>
      </c>
      <c r="P299" s="12">
        <f t="shared" si="297"/>
        <v>0</v>
      </c>
      <c r="Q299" s="12">
        <f t="shared" si="298"/>
        <v>0</v>
      </c>
      <c r="R299" s="12">
        <f t="shared" si="299"/>
        <v>0</v>
      </c>
      <c r="S299" s="12">
        <f t="shared" si="300"/>
        <v>0</v>
      </c>
      <c r="U299" t="str">
        <f t="shared" si="301"/>
        <v/>
      </c>
    </row>
    <row r="300" spans="1:21" x14ac:dyDescent="0.3">
      <c r="A300" s="39">
        <v>43679</v>
      </c>
      <c r="B300" s="10" t="s">
        <v>26</v>
      </c>
      <c r="C300">
        <f>'Index Pivots'!N300</f>
        <v>0</v>
      </c>
      <c r="D300">
        <f>'Index Pivots'!O300</f>
        <v>0</v>
      </c>
      <c r="E300">
        <f>'Index Pivots'!P300</f>
        <v>0</v>
      </c>
      <c r="F300">
        <f>'Index Pivots'!Q300</f>
        <v>0</v>
      </c>
      <c r="G300">
        <f>'Index Pivots'!R300</f>
        <v>0</v>
      </c>
      <c r="H300">
        <f>'Index Pivots'!S300</f>
        <v>0</v>
      </c>
      <c r="I300">
        <f>'Index Pivots'!T300</f>
        <v>0</v>
      </c>
      <c r="J300">
        <f>'Index Pivots'!U300</f>
        <v>0</v>
      </c>
      <c r="K300">
        <f>'Index Pivots'!V300</f>
        <v>0</v>
      </c>
      <c r="L300">
        <f>'Index Pivots'!W300</f>
        <v>0</v>
      </c>
      <c r="M300" s="2">
        <f>'Index Pivots'!X300</f>
        <v>0</v>
      </c>
      <c r="N300" s="12">
        <f t="shared" si="295"/>
        <v>0</v>
      </c>
      <c r="O300" s="12">
        <f t="shared" si="296"/>
        <v>0</v>
      </c>
      <c r="P300" s="12">
        <f t="shared" si="297"/>
        <v>0</v>
      </c>
      <c r="Q300" s="12">
        <f t="shared" si="298"/>
        <v>0</v>
      </c>
      <c r="R300" s="12">
        <f t="shared" si="299"/>
        <v>0</v>
      </c>
      <c r="S300" s="12">
        <f t="shared" si="300"/>
        <v>0</v>
      </c>
      <c r="U300" t="str">
        <f t="shared" si="301"/>
        <v/>
      </c>
    </row>
    <row r="301" spans="1:21" x14ac:dyDescent="0.3">
      <c r="A301" s="39">
        <v>43682</v>
      </c>
      <c r="B301" s="10" t="s">
        <v>27</v>
      </c>
      <c r="C301">
        <f>'Index Pivots'!N301</f>
        <v>0</v>
      </c>
      <c r="D301">
        <f>'Index Pivots'!O301</f>
        <v>0</v>
      </c>
      <c r="E301">
        <f>'Index Pivots'!P301</f>
        <v>0</v>
      </c>
      <c r="F301">
        <f>'Index Pivots'!Q301</f>
        <v>0</v>
      </c>
      <c r="G301">
        <f>'Index Pivots'!R301</f>
        <v>0</v>
      </c>
      <c r="H301">
        <f>'Index Pivots'!S301</f>
        <v>0</v>
      </c>
      <c r="I301">
        <f>'Index Pivots'!T301</f>
        <v>0</v>
      </c>
      <c r="J301">
        <f>'Index Pivots'!U301</f>
        <v>0</v>
      </c>
      <c r="K301">
        <f>'Index Pivots'!V301</f>
        <v>0</v>
      </c>
      <c r="L301">
        <f>'Index Pivots'!W301</f>
        <v>0</v>
      </c>
      <c r="M301" s="2">
        <f>'Index Pivots'!X301</f>
        <v>0</v>
      </c>
      <c r="N301" s="12">
        <f t="shared" si="295"/>
        <v>0</v>
      </c>
      <c r="O301" s="12">
        <f t="shared" si="296"/>
        <v>0</v>
      </c>
      <c r="P301" s="12">
        <f t="shared" si="297"/>
        <v>0</v>
      </c>
      <c r="Q301" s="12">
        <f t="shared" si="298"/>
        <v>0</v>
      </c>
      <c r="R301" s="12">
        <f t="shared" si="299"/>
        <v>0</v>
      </c>
      <c r="S301" s="12">
        <f t="shared" si="300"/>
        <v>0</v>
      </c>
      <c r="U301" t="str">
        <f t="shared" si="301"/>
        <v/>
      </c>
    </row>
    <row r="302" spans="1:21" x14ac:dyDescent="0.3">
      <c r="A302" s="39">
        <v>43683</v>
      </c>
      <c r="B302" s="10" t="s">
        <v>28</v>
      </c>
      <c r="C302">
        <f>'Index Pivots'!N302</f>
        <v>0</v>
      </c>
      <c r="D302">
        <f>'Index Pivots'!O302</f>
        <v>0</v>
      </c>
      <c r="E302">
        <f>'Index Pivots'!P302</f>
        <v>0</v>
      </c>
      <c r="F302">
        <f>'Index Pivots'!Q302</f>
        <v>0</v>
      </c>
      <c r="G302">
        <f>'Index Pivots'!R302</f>
        <v>0</v>
      </c>
      <c r="H302">
        <f>'Index Pivots'!S302</f>
        <v>0</v>
      </c>
      <c r="I302">
        <f>'Index Pivots'!T302</f>
        <v>0</v>
      </c>
      <c r="J302">
        <f>'Index Pivots'!U302</f>
        <v>0</v>
      </c>
      <c r="K302">
        <f>'Index Pivots'!V302</f>
        <v>0</v>
      </c>
      <c r="L302">
        <f>'Index Pivots'!W302</f>
        <v>0</v>
      </c>
      <c r="M302" s="2">
        <f>'Index Pivots'!X302</f>
        <v>0</v>
      </c>
      <c r="N302" s="12">
        <f t="shared" si="295"/>
        <v>0</v>
      </c>
      <c r="O302" s="12">
        <f t="shared" si="296"/>
        <v>0</v>
      </c>
      <c r="P302" s="12">
        <f t="shared" si="297"/>
        <v>0</v>
      </c>
      <c r="Q302" s="12">
        <f t="shared" si="298"/>
        <v>0</v>
      </c>
      <c r="R302" s="12">
        <f t="shared" si="299"/>
        <v>0</v>
      </c>
      <c r="S302" s="12">
        <f t="shared" si="300"/>
        <v>0</v>
      </c>
      <c r="U302" t="str">
        <f t="shared" si="301"/>
        <v/>
      </c>
    </row>
    <row r="303" spans="1:21" x14ac:dyDescent="0.3">
      <c r="A303" s="39">
        <v>43684</v>
      </c>
      <c r="B303" s="10" t="s">
        <v>29</v>
      </c>
      <c r="C303">
        <f>'Index Pivots'!N303</f>
        <v>0</v>
      </c>
      <c r="D303">
        <f>'Index Pivots'!O303</f>
        <v>0</v>
      </c>
      <c r="E303">
        <f>'Index Pivots'!P303</f>
        <v>0</v>
      </c>
      <c r="F303">
        <f>'Index Pivots'!Q303</f>
        <v>0</v>
      </c>
      <c r="G303">
        <f>'Index Pivots'!R303</f>
        <v>0</v>
      </c>
      <c r="H303">
        <f>'Index Pivots'!S303</f>
        <v>0</v>
      </c>
      <c r="I303">
        <f>'Index Pivots'!T303</f>
        <v>0</v>
      </c>
      <c r="J303">
        <f>'Index Pivots'!U303</f>
        <v>0</v>
      </c>
      <c r="K303">
        <f>'Index Pivots'!V303</f>
        <v>0</v>
      </c>
      <c r="L303">
        <f>'Index Pivots'!W303</f>
        <v>0</v>
      </c>
      <c r="M303" s="2">
        <f>'Index Pivots'!X303</f>
        <v>0</v>
      </c>
      <c r="N303" s="12">
        <f t="shared" si="295"/>
        <v>0</v>
      </c>
      <c r="O303" s="12">
        <f t="shared" si="296"/>
        <v>0</v>
      </c>
      <c r="P303" s="12">
        <f t="shared" si="297"/>
        <v>0</v>
      </c>
      <c r="Q303" s="12">
        <f t="shared" si="298"/>
        <v>0</v>
      </c>
      <c r="R303" s="12">
        <f t="shared" si="299"/>
        <v>0</v>
      </c>
      <c r="S303" s="12">
        <f t="shared" si="300"/>
        <v>0</v>
      </c>
      <c r="U303" t="str">
        <f t="shared" si="301"/>
        <v/>
      </c>
    </row>
    <row r="304" spans="1:21" x14ac:dyDescent="0.3">
      <c r="A304" s="39">
        <v>43685</v>
      </c>
      <c r="B304" s="10" t="s">
        <v>30</v>
      </c>
      <c r="C304">
        <f>'Index Pivots'!N304</f>
        <v>0</v>
      </c>
      <c r="D304">
        <f>'Index Pivots'!O304</f>
        <v>0</v>
      </c>
      <c r="E304">
        <f>'Index Pivots'!P304</f>
        <v>0</v>
      </c>
      <c r="F304">
        <f>'Index Pivots'!Q304</f>
        <v>0</v>
      </c>
      <c r="G304">
        <f>'Index Pivots'!R304</f>
        <v>0</v>
      </c>
      <c r="H304">
        <f>'Index Pivots'!S304</f>
        <v>0</v>
      </c>
      <c r="I304">
        <f>'Index Pivots'!T304</f>
        <v>0</v>
      </c>
      <c r="J304">
        <f>'Index Pivots'!U304</f>
        <v>0</v>
      </c>
      <c r="K304">
        <f>'Index Pivots'!V304</f>
        <v>0</v>
      </c>
      <c r="L304">
        <f>'Index Pivots'!W304</f>
        <v>0</v>
      </c>
      <c r="M304" s="2">
        <f>'Index Pivots'!X304</f>
        <v>0</v>
      </c>
      <c r="N304" s="12">
        <f t="shared" si="295"/>
        <v>0</v>
      </c>
      <c r="O304" s="12">
        <f t="shared" si="296"/>
        <v>0</v>
      </c>
      <c r="P304" s="12">
        <f t="shared" si="297"/>
        <v>0</v>
      </c>
      <c r="Q304" s="12">
        <f t="shared" si="298"/>
        <v>0</v>
      </c>
      <c r="R304" s="12">
        <f t="shared" si="299"/>
        <v>0</v>
      </c>
      <c r="S304" s="12">
        <f t="shared" si="300"/>
        <v>0</v>
      </c>
      <c r="U304" t="str">
        <f t="shared" si="301"/>
        <v/>
      </c>
    </row>
    <row r="305" spans="1:21" x14ac:dyDescent="0.3">
      <c r="A305" s="39">
        <v>43686</v>
      </c>
      <c r="B305" s="10" t="s">
        <v>26</v>
      </c>
      <c r="C305">
        <f>'Index Pivots'!N305</f>
        <v>0</v>
      </c>
      <c r="D305">
        <f>'Index Pivots'!O305</f>
        <v>0</v>
      </c>
      <c r="E305">
        <f>'Index Pivots'!P305</f>
        <v>0</v>
      </c>
      <c r="F305">
        <f>'Index Pivots'!Q305</f>
        <v>0</v>
      </c>
      <c r="G305">
        <f>'Index Pivots'!R305</f>
        <v>0</v>
      </c>
      <c r="H305">
        <f>'Index Pivots'!S305</f>
        <v>0</v>
      </c>
      <c r="I305">
        <f>'Index Pivots'!T305</f>
        <v>0</v>
      </c>
      <c r="J305">
        <f>'Index Pivots'!U305</f>
        <v>0</v>
      </c>
      <c r="K305">
        <f>'Index Pivots'!V305</f>
        <v>0</v>
      </c>
      <c r="L305">
        <f>'Index Pivots'!W305</f>
        <v>0</v>
      </c>
      <c r="M305" s="2">
        <f>'Index Pivots'!X305</f>
        <v>0</v>
      </c>
      <c r="N305" s="12">
        <f t="shared" si="295"/>
        <v>0</v>
      </c>
      <c r="O305" s="12">
        <f t="shared" si="296"/>
        <v>0</v>
      </c>
      <c r="P305" s="12">
        <f t="shared" si="297"/>
        <v>0</v>
      </c>
      <c r="Q305" s="12">
        <f t="shared" si="298"/>
        <v>0</v>
      </c>
      <c r="R305" s="12">
        <f t="shared" si="299"/>
        <v>0</v>
      </c>
      <c r="S305" s="12">
        <f t="shared" si="300"/>
        <v>0</v>
      </c>
      <c r="U305" t="str">
        <f t="shared" si="301"/>
        <v/>
      </c>
    </row>
    <row r="306" spans="1:21" x14ac:dyDescent="0.3">
      <c r="A306" s="39">
        <v>43690</v>
      </c>
      <c r="B306" s="10" t="s">
        <v>28</v>
      </c>
      <c r="C306">
        <f>'Index Pivots'!N306</f>
        <v>0</v>
      </c>
      <c r="D306">
        <f>'Index Pivots'!O306</f>
        <v>0</v>
      </c>
      <c r="E306">
        <f>'Index Pivots'!P306</f>
        <v>0</v>
      </c>
      <c r="F306">
        <f>'Index Pivots'!Q306</f>
        <v>0</v>
      </c>
      <c r="G306">
        <f>'Index Pivots'!R306</f>
        <v>0</v>
      </c>
      <c r="H306">
        <f>'Index Pivots'!S306</f>
        <v>0</v>
      </c>
      <c r="I306">
        <f>'Index Pivots'!T306</f>
        <v>0</v>
      </c>
      <c r="J306">
        <f>'Index Pivots'!U306</f>
        <v>0</v>
      </c>
      <c r="K306">
        <f>'Index Pivots'!V306</f>
        <v>0</v>
      </c>
      <c r="L306">
        <f>'Index Pivots'!W306</f>
        <v>0</v>
      </c>
      <c r="M306" s="2">
        <f>'Index Pivots'!X306</f>
        <v>0</v>
      </c>
      <c r="N306" s="12">
        <f t="shared" si="295"/>
        <v>0</v>
      </c>
      <c r="O306" s="12">
        <f t="shared" si="296"/>
        <v>0</v>
      </c>
      <c r="P306" s="12">
        <f t="shared" si="297"/>
        <v>0</v>
      </c>
      <c r="Q306" s="12">
        <f t="shared" si="298"/>
        <v>0</v>
      </c>
      <c r="R306" s="12">
        <f t="shared" si="299"/>
        <v>0</v>
      </c>
      <c r="S306" s="12">
        <f t="shared" si="300"/>
        <v>0</v>
      </c>
      <c r="U306" t="str">
        <f t="shared" si="301"/>
        <v/>
      </c>
    </row>
    <row r="307" spans="1:21" x14ac:dyDescent="0.3">
      <c r="A307" s="39">
        <v>43691</v>
      </c>
      <c r="B307" s="10" t="s">
        <v>29</v>
      </c>
      <c r="C307">
        <f>'Index Pivots'!N307</f>
        <v>0</v>
      </c>
      <c r="D307">
        <f>'Index Pivots'!O307</f>
        <v>0</v>
      </c>
      <c r="E307">
        <f>'Index Pivots'!P307</f>
        <v>0</v>
      </c>
      <c r="F307">
        <f>'Index Pivots'!Q307</f>
        <v>0</v>
      </c>
      <c r="G307">
        <f>'Index Pivots'!R307</f>
        <v>0</v>
      </c>
      <c r="H307">
        <f>'Index Pivots'!S307</f>
        <v>0</v>
      </c>
      <c r="I307">
        <f>'Index Pivots'!T307</f>
        <v>0</v>
      </c>
      <c r="J307">
        <f>'Index Pivots'!U307</f>
        <v>0</v>
      </c>
      <c r="K307">
        <f>'Index Pivots'!V307</f>
        <v>0</v>
      </c>
      <c r="L307">
        <f>'Index Pivots'!W307</f>
        <v>0</v>
      </c>
      <c r="M307" s="2">
        <f>'Index Pivots'!X307</f>
        <v>0</v>
      </c>
      <c r="N307" s="12">
        <f t="shared" si="295"/>
        <v>0</v>
      </c>
      <c r="O307" s="12">
        <f t="shared" si="296"/>
        <v>0</v>
      </c>
      <c r="P307" s="12">
        <f t="shared" si="297"/>
        <v>0</v>
      </c>
      <c r="Q307" s="12">
        <f t="shared" si="298"/>
        <v>0</v>
      </c>
      <c r="R307" s="12">
        <f t="shared" si="299"/>
        <v>0</v>
      </c>
      <c r="S307" s="12">
        <f t="shared" si="300"/>
        <v>0</v>
      </c>
      <c r="U307" t="str">
        <f t="shared" si="301"/>
        <v/>
      </c>
    </row>
    <row r="308" spans="1:21" x14ac:dyDescent="0.3">
      <c r="A308" s="39">
        <v>43693</v>
      </c>
      <c r="B308" s="10" t="s">
        <v>26</v>
      </c>
      <c r="C308">
        <f>'Index Pivots'!N308</f>
        <v>0</v>
      </c>
      <c r="D308">
        <f>'Index Pivots'!O308</f>
        <v>0</v>
      </c>
      <c r="E308">
        <f>'Index Pivots'!P308</f>
        <v>0</v>
      </c>
      <c r="F308">
        <f>'Index Pivots'!Q308</f>
        <v>0</v>
      </c>
      <c r="G308">
        <f>'Index Pivots'!R308</f>
        <v>0</v>
      </c>
      <c r="H308">
        <f>'Index Pivots'!S308</f>
        <v>0</v>
      </c>
      <c r="I308">
        <f>'Index Pivots'!T308</f>
        <v>0</v>
      </c>
      <c r="J308">
        <f>'Index Pivots'!U308</f>
        <v>0</v>
      </c>
      <c r="K308">
        <f>'Index Pivots'!V308</f>
        <v>0</v>
      </c>
      <c r="L308">
        <f>'Index Pivots'!W308</f>
        <v>0</v>
      </c>
      <c r="M308" s="2">
        <f>'Index Pivots'!X308</f>
        <v>0</v>
      </c>
      <c r="N308" s="12">
        <f t="shared" si="295"/>
        <v>0</v>
      </c>
      <c r="O308" s="12">
        <f t="shared" si="296"/>
        <v>0</v>
      </c>
      <c r="P308" s="12">
        <f t="shared" si="297"/>
        <v>0</v>
      </c>
      <c r="Q308" s="12">
        <f t="shared" si="298"/>
        <v>0</v>
      </c>
      <c r="R308" s="12">
        <f t="shared" si="299"/>
        <v>0</v>
      </c>
      <c r="S308" s="12">
        <f t="shared" si="300"/>
        <v>0</v>
      </c>
      <c r="U308" t="str">
        <f t="shared" si="301"/>
        <v/>
      </c>
    </row>
    <row r="309" spans="1:21" x14ac:dyDescent="0.3">
      <c r="A309" s="39">
        <v>43696</v>
      </c>
      <c r="B309" s="10" t="s">
        <v>27</v>
      </c>
      <c r="C309">
        <f>'Index Pivots'!N309</f>
        <v>0</v>
      </c>
      <c r="D309">
        <f>'Index Pivots'!O309</f>
        <v>0</v>
      </c>
      <c r="E309">
        <f>'Index Pivots'!P309</f>
        <v>0</v>
      </c>
      <c r="F309">
        <f>'Index Pivots'!Q309</f>
        <v>0</v>
      </c>
      <c r="G309">
        <f>'Index Pivots'!R309</f>
        <v>0</v>
      </c>
      <c r="H309">
        <f>'Index Pivots'!S309</f>
        <v>0</v>
      </c>
      <c r="I309">
        <f>'Index Pivots'!T309</f>
        <v>0</v>
      </c>
      <c r="J309">
        <f>'Index Pivots'!U309</f>
        <v>0</v>
      </c>
      <c r="K309">
        <f>'Index Pivots'!V309</f>
        <v>0</v>
      </c>
      <c r="L309">
        <f>'Index Pivots'!W309</f>
        <v>0</v>
      </c>
      <c r="M309" s="2">
        <f>'Index Pivots'!X309</f>
        <v>0</v>
      </c>
      <c r="N309" s="12">
        <f t="shared" si="295"/>
        <v>0</v>
      </c>
      <c r="O309" s="12">
        <f t="shared" si="296"/>
        <v>0</v>
      </c>
      <c r="P309" s="12">
        <f t="shared" si="297"/>
        <v>0</v>
      </c>
      <c r="Q309" s="12">
        <f t="shared" si="298"/>
        <v>0</v>
      </c>
      <c r="R309" s="12">
        <f t="shared" si="299"/>
        <v>0</v>
      </c>
      <c r="S309" s="12">
        <f t="shared" si="300"/>
        <v>0</v>
      </c>
      <c r="U309" t="str">
        <f t="shared" si="301"/>
        <v/>
      </c>
    </row>
    <row r="310" spans="1:21" x14ac:dyDescent="0.3">
      <c r="A310" s="39">
        <v>43697</v>
      </c>
      <c r="B310" s="10" t="s">
        <v>28</v>
      </c>
      <c r="C310">
        <f>'Index Pivots'!N310</f>
        <v>0</v>
      </c>
      <c r="D310">
        <f>'Index Pivots'!O310</f>
        <v>0</v>
      </c>
      <c r="E310">
        <f>'Index Pivots'!P310</f>
        <v>0</v>
      </c>
      <c r="F310">
        <f>'Index Pivots'!Q310</f>
        <v>0</v>
      </c>
      <c r="G310">
        <f>'Index Pivots'!R310</f>
        <v>0</v>
      </c>
      <c r="H310">
        <f>'Index Pivots'!S310</f>
        <v>0</v>
      </c>
      <c r="I310">
        <f>'Index Pivots'!T310</f>
        <v>0</v>
      </c>
      <c r="J310">
        <f>'Index Pivots'!U310</f>
        <v>0</v>
      </c>
      <c r="K310">
        <f>'Index Pivots'!V310</f>
        <v>0</v>
      </c>
      <c r="L310">
        <f>'Index Pivots'!W310</f>
        <v>0</v>
      </c>
      <c r="M310" s="2">
        <f>'Index Pivots'!X310</f>
        <v>0</v>
      </c>
      <c r="N310" s="12">
        <f t="shared" si="295"/>
        <v>0</v>
      </c>
      <c r="O310" s="12">
        <f t="shared" si="296"/>
        <v>0</v>
      </c>
      <c r="P310" s="12">
        <f t="shared" si="297"/>
        <v>0</v>
      </c>
      <c r="Q310" s="12">
        <f t="shared" si="298"/>
        <v>0</v>
      </c>
      <c r="R310" s="12">
        <f t="shared" si="299"/>
        <v>0</v>
      </c>
      <c r="S310" s="12">
        <f t="shared" si="300"/>
        <v>0</v>
      </c>
      <c r="U310" t="str">
        <f t="shared" si="301"/>
        <v/>
      </c>
    </row>
    <row r="311" spans="1:21" x14ac:dyDescent="0.3">
      <c r="A311" s="39">
        <v>43698</v>
      </c>
      <c r="B311" s="10" t="s">
        <v>29</v>
      </c>
      <c r="C311">
        <f>'Index Pivots'!N311</f>
        <v>0</v>
      </c>
      <c r="D311">
        <f>'Index Pivots'!O311</f>
        <v>0</v>
      </c>
      <c r="E311">
        <f>'Index Pivots'!P311</f>
        <v>0</v>
      </c>
      <c r="F311">
        <f>'Index Pivots'!Q311</f>
        <v>0</v>
      </c>
      <c r="G311">
        <f>'Index Pivots'!R311</f>
        <v>0</v>
      </c>
      <c r="H311">
        <f>'Index Pivots'!S311</f>
        <v>0</v>
      </c>
      <c r="I311">
        <f>'Index Pivots'!T311</f>
        <v>0</v>
      </c>
      <c r="J311">
        <f>'Index Pivots'!U311</f>
        <v>0</v>
      </c>
      <c r="K311">
        <f>'Index Pivots'!V311</f>
        <v>0</v>
      </c>
      <c r="L311">
        <f>'Index Pivots'!W311</f>
        <v>0</v>
      </c>
      <c r="M311" s="2">
        <f>'Index Pivots'!X311</f>
        <v>0</v>
      </c>
      <c r="N311" s="12">
        <f t="shared" si="295"/>
        <v>0</v>
      </c>
      <c r="O311" s="12">
        <f t="shared" si="296"/>
        <v>0</v>
      </c>
      <c r="P311" s="12">
        <f t="shared" si="297"/>
        <v>0</v>
      </c>
      <c r="Q311" s="12">
        <f t="shared" si="298"/>
        <v>0</v>
      </c>
      <c r="R311" s="12">
        <f t="shared" si="299"/>
        <v>0</v>
      </c>
      <c r="S311" s="12">
        <f t="shared" si="300"/>
        <v>0</v>
      </c>
      <c r="U311" t="str">
        <f t="shared" si="301"/>
        <v/>
      </c>
    </row>
    <row r="312" spans="1:21" x14ac:dyDescent="0.3">
      <c r="A312" s="39">
        <v>43699</v>
      </c>
      <c r="B312" s="10" t="s">
        <v>30</v>
      </c>
      <c r="C312">
        <f>'Index Pivots'!N312</f>
        <v>0</v>
      </c>
      <c r="D312">
        <f>'Index Pivots'!O312</f>
        <v>0</v>
      </c>
      <c r="E312">
        <f>'Index Pivots'!P312</f>
        <v>0</v>
      </c>
      <c r="F312">
        <f>'Index Pivots'!Q312</f>
        <v>0</v>
      </c>
      <c r="G312">
        <f>'Index Pivots'!R312</f>
        <v>0</v>
      </c>
      <c r="H312">
        <f>'Index Pivots'!S312</f>
        <v>0</v>
      </c>
      <c r="I312">
        <f>'Index Pivots'!T312</f>
        <v>0</v>
      </c>
      <c r="J312">
        <f>'Index Pivots'!U312</f>
        <v>0</v>
      </c>
      <c r="K312">
        <f>'Index Pivots'!V312</f>
        <v>0</v>
      </c>
      <c r="L312">
        <f>'Index Pivots'!W312</f>
        <v>0</v>
      </c>
      <c r="M312" s="2">
        <f>'Index Pivots'!X312</f>
        <v>0</v>
      </c>
      <c r="N312" s="12">
        <f t="shared" si="295"/>
        <v>0</v>
      </c>
      <c r="O312" s="12">
        <f t="shared" si="296"/>
        <v>0</v>
      </c>
      <c r="P312" s="12">
        <f t="shared" si="297"/>
        <v>0</v>
      </c>
      <c r="Q312" s="12">
        <f t="shared" si="298"/>
        <v>0</v>
      </c>
      <c r="R312" s="12">
        <f t="shared" si="299"/>
        <v>0</v>
      </c>
      <c r="S312" s="12">
        <f t="shared" si="300"/>
        <v>0</v>
      </c>
      <c r="U312" t="str">
        <f t="shared" si="301"/>
        <v/>
      </c>
    </row>
    <row r="313" spans="1:21" x14ac:dyDescent="0.3">
      <c r="A313" s="39">
        <v>43700</v>
      </c>
      <c r="B313" s="10" t="s">
        <v>26</v>
      </c>
      <c r="C313">
        <f>'Index Pivots'!N313</f>
        <v>0</v>
      </c>
      <c r="D313">
        <f>'Index Pivots'!O313</f>
        <v>0</v>
      </c>
      <c r="E313">
        <f>'Index Pivots'!P313</f>
        <v>0</v>
      </c>
      <c r="F313">
        <f>'Index Pivots'!Q313</f>
        <v>0</v>
      </c>
      <c r="G313">
        <f>'Index Pivots'!R313</f>
        <v>0</v>
      </c>
      <c r="H313">
        <f>'Index Pivots'!S313</f>
        <v>0</v>
      </c>
      <c r="I313">
        <f>'Index Pivots'!T313</f>
        <v>0</v>
      </c>
      <c r="J313">
        <f>'Index Pivots'!U313</f>
        <v>0</v>
      </c>
      <c r="K313">
        <f>'Index Pivots'!V313</f>
        <v>0</v>
      </c>
      <c r="L313">
        <f>'Index Pivots'!W313</f>
        <v>0</v>
      </c>
      <c r="M313" s="2">
        <f>'Index Pivots'!X313</f>
        <v>0</v>
      </c>
      <c r="N313" s="12">
        <f t="shared" si="295"/>
        <v>0</v>
      </c>
      <c r="O313" s="12">
        <f t="shared" si="296"/>
        <v>0</v>
      </c>
      <c r="P313" s="12">
        <f t="shared" si="297"/>
        <v>0</v>
      </c>
      <c r="Q313" s="12">
        <f t="shared" si="298"/>
        <v>0</v>
      </c>
      <c r="R313" s="12">
        <f t="shared" si="299"/>
        <v>0</v>
      </c>
      <c r="S313" s="12">
        <f t="shared" si="300"/>
        <v>0</v>
      </c>
      <c r="U313" t="str">
        <f t="shared" si="301"/>
        <v/>
      </c>
    </row>
    <row r="314" spans="1:21" x14ac:dyDescent="0.3">
      <c r="A314" s="39">
        <v>43703</v>
      </c>
      <c r="B314" s="10" t="s">
        <v>27</v>
      </c>
      <c r="C314">
        <f>'Index Pivots'!N314</f>
        <v>0</v>
      </c>
      <c r="D314">
        <f>'Index Pivots'!O314</f>
        <v>0</v>
      </c>
      <c r="E314">
        <f>'Index Pivots'!P314</f>
        <v>0</v>
      </c>
      <c r="F314">
        <f>'Index Pivots'!Q314</f>
        <v>0</v>
      </c>
      <c r="G314">
        <f>'Index Pivots'!R314</f>
        <v>0</v>
      </c>
      <c r="H314">
        <f>'Index Pivots'!S314</f>
        <v>0</v>
      </c>
      <c r="I314">
        <f>'Index Pivots'!T314</f>
        <v>0</v>
      </c>
      <c r="J314">
        <f>'Index Pivots'!U314</f>
        <v>0</v>
      </c>
      <c r="K314">
        <f>'Index Pivots'!V314</f>
        <v>0</v>
      </c>
      <c r="L314">
        <f>'Index Pivots'!W314</f>
        <v>0</v>
      </c>
      <c r="M314" s="2">
        <f>'Index Pivots'!X314</f>
        <v>0</v>
      </c>
      <c r="N314" s="12">
        <f t="shared" si="295"/>
        <v>0</v>
      </c>
      <c r="O314" s="12">
        <f t="shared" si="296"/>
        <v>0</v>
      </c>
      <c r="P314" s="12">
        <f t="shared" si="297"/>
        <v>0</v>
      </c>
      <c r="Q314" s="12">
        <f t="shared" si="298"/>
        <v>0</v>
      </c>
      <c r="R314" s="12">
        <f t="shared" si="299"/>
        <v>0</v>
      </c>
      <c r="S314" s="12">
        <f t="shared" si="300"/>
        <v>0</v>
      </c>
      <c r="U314" t="str">
        <f t="shared" si="301"/>
        <v/>
      </c>
    </row>
    <row r="315" spans="1:21" x14ac:dyDescent="0.3">
      <c r="A315" s="39">
        <v>43704</v>
      </c>
      <c r="B315" s="10" t="s">
        <v>28</v>
      </c>
      <c r="C315">
        <f>'Index Pivots'!N315</f>
        <v>0</v>
      </c>
      <c r="D315">
        <f>'Index Pivots'!O315</f>
        <v>0</v>
      </c>
      <c r="E315">
        <f>'Index Pivots'!P315</f>
        <v>0</v>
      </c>
      <c r="F315">
        <f>'Index Pivots'!Q315</f>
        <v>0</v>
      </c>
      <c r="G315">
        <f>'Index Pivots'!R315</f>
        <v>0</v>
      </c>
      <c r="H315">
        <f>'Index Pivots'!S315</f>
        <v>0</v>
      </c>
      <c r="I315">
        <f>'Index Pivots'!T315</f>
        <v>0</v>
      </c>
      <c r="J315">
        <f>'Index Pivots'!U315</f>
        <v>0</v>
      </c>
      <c r="K315">
        <f>'Index Pivots'!V315</f>
        <v>0</v>
      </c>
      <c r="L315">
        <f>'Index Pivots'!W315</f>
        <v>0</v>
      </c>
      <c r="M315" s="2">
        <f>'Index Pivots'!X315</f>
        <v>0</v>
      </c>
      <c r="N315" s="12">
        <f t="shared" si="295"/>
        <v>0</v>
      </c>
      <c r="O315" s="12">
        <f t="shared" si="296"/>
        <v>0</v>
      </c>
      <c r="P315" s="12">
        <f t="shared" si="297"/>
        <v>0</v>
      </c>
      <c r="Q315" s="12">
        <f t="shared" si="298"/>
        <v>0</v>
      </c>
      <c r="R315" s="12">
        <f t="shared" si="299"/>
        <v>0</v>
      </c>
      <c r="S315" s="12">
        <f t="shared" si="300"/>
        <v>0</v>
      </c>
      <c r="U315" t="str">
        <f t="shared" si="301"/>
        <v/>
      </c>
    </row>
    <row r="316" spans="1:21" x14ac:dyDescent="0.3">
      <c r="A316" s="39">
        <v>43705</v>
      </c>
      <c r="B316" s="10" t="s">
        <v>29</v>
      </c>
      <c r="C316">
        <f>'Index Pivots'!N316</f>
        <v>0</v>
      </c>
      <c r="D316">
        <f>'Index Pivots'!O316</f>
        <v>0</v>
      </c>
      <c r="E316">
        <f>'Index Pivots'!P316</f>
        <v>0</v>
      </c>
      <c r="F316">
        <f>'Index Pivots'!Q316</f>
        <v>0</v>
      </c>
      <c r="G316">
        <f>'Index Pivots'!R316</f>
        <v>0</v>
      </c>
      <c r="H316">
        <f>'Index Pivots'!S316</f>
        <v>0</v>
      </c>
      <c r="I316">
        <f>'Index Pivots'!T316</f>
        <v>0</v>
      </c>
      <c r="J316">
        <f>'Index Pivots'!U316</f>
        <v>0</v>
      </c>
      <c r="K316">
        <f>'Index Pivots'!V316</f>
        <v>0</v>
      </c>
      <c r="L316">
        <f>'Index Pivots'!W316</f>
        <v>0</v>
      </c>
      <c r="M316" s="2">
        <f>'Index Pivots'!X316</f>
        <v>0</v>
      </c>
      <c r="N316" s="12">
        <f t="shared" si="295"/>
        <v>0</v>
      </c>
      <c r="O316" s="12">
        <f t="shared" si="296"/>
        <v>0</v>
      </c>
      <c r="P316" s="12">
        <f t="shared" si="297"/>
        <v>0</v>
      </c>
      <c r="Q316" s="12">
        <f t="shared" si="298"/>
        <v>0</v>
      </c>
      <c r="R316" s="12">
        <f t="shared" si="299"/>
        <v>0</v>
      </c>
      <c r="S316" s="12">
        <f t="shared" si="300"/>
        <v>0</v>
      </c>
      <c r="U316" t="str">
        <f t="shared" si="301"/>
        <v/>
      </c>
    </row>
    <row r="317" spans="1:21" x14ac:dyDescent="0.3">
      <c r="A317" s="39">
        <v>43706</v>
      </c>
      <c r="B317" s="10" t="s">
        <v>30</v>
      </c>
      <c r="C317">
        <f>'Index Pivots'!N317</f>
        <v>0</v>
      </c>
      <c r="D317">
        <f>'Index Pivots'!O317</f>
        <v>0</v>
      </c>
      <c r="E317">
        <f>'Index Pivots'!P317</f>
        <v>0</v>
      </c>
      <c r="F317">
        <f>'Index Pivots'!Q317</f>
        <v>0</v>
      </c>
      <c r="G317">
        <f>'Index Pivots'!R317</f>
        <v>0</v>
      </c>
      <c r="H317">
        <f>'Index Pivots'!S317</f>
        <v>0</v>
      </c>
      <c r="I317">
        <f>'Index Pivots'!T317</f>
        <v>0</v>
      </c>
      <c r="J317">
        <f>'Index Pivots'!U317</f>
        <v>0</v>
      </c>
      <c r="K317">
        <f>'Index Pivots'!V317</f>
        <v>0</v>
      </c>
      <c r="L317">
        <f>'Index Pivots'!W317</f>
        <v>0</v>
      </c>
      <c r="M317" s="2">
        <f>'Index Pivots'!X317</f>
        <v>0</v>
      </c>
      <c r="N317" s="12">
        <f t="shared" si="295"/>
        <v>0</v>
      </c>
      <c r="O317" s="12">
        <f t="shared" si="296"/>
        <v>0</v>
      </c>
      <c r="P317" s="12">
        <f t="shared" si="297"/>
        <v>0</v>
      </c>
      <c r="Q317" s="12">
        <f t="shared" si="298"/>
        <v>0</v>
      </c>
      <c r="R317" s="12">
        <f t="shared" si="299"/>
        <v>0</v>
      </c>
      <c r="S317" s="12">
        <f t="shared" si="300"/>
        <v>0</v>
      </c>
      <c r="U317" t="str">
        <f t="shared" si="301"/>
        <v/>
      </c>
    </row>
    <row r="318" spans="1:21" x14ac:dyDescent="0.3">
      <c r="A318" s="39">
        <v>43707</v>
      </c>
      <c r="B318" s="10" t="s">
        <v>26</v>
      </c>
      <c r="C318">
        <f>'Index Pivots'!N318</f>
        <v>0</v>
      </c>
      <c r="D318">
        <f>'Index Pivots'!O318</f>
        <v>0</v>
      </c>
      <c r="E318">
        <f>'Index Pivots'!P318</f>
        <v>0</v>
      </c>
      <c r="F318">
        <f>'Index Pivots'!Q318</f>
        <v>0</v>
      </c>
      <c r="G318">
        <f>'Index Pivots'!R318</f>
        <v>0</v>
      </c>
      <c r="H318">
        <f>'Index Pivots'!S318</f>
        <v>0</v>
      </c>
      <c r="I318">
        <f>'Index Pivots'!T318</f>
        <v>0</v>
      </c>
      <c r="J318">
        <f>'Index Pivots'!U318</f>
        <v>0</v>
      </c>
      <c r="K318">
        <f>'Index Pivots'!V318</f>
        <v>0</v>
      </c>
      <c r="L318">
        <f>'Index Pivots'!W318</f>
        <v>0</v>
      </c>
      <c r="M318" s="2">
        <f>'Index Pivots'!X318</f>
        <v>0</v>
      </c>
      <c r="N318" s="12">
        <f t="shared" si="295"/>
        <v>0</v>
      </c>
      <c r="O318" s="12">
        <f t="shared" si="296"/>
        <v>0</v>
      </c>
      <c r="P318" s="12">
        <f t="shared" si="297"/>
        <v>0</v>
      </c>
      <c r="Q318" s="12">
        <f t="shared" si="298"/>
        <v>0</v>
      </c>
      <c r="R318" s="12">
        <f t="shared" si="299"/>
        <v>0</v>
      </c>
      <c r="S318" s="12">
        <f t="shared" si="300"/>
        <v>0</v>
      </c>
      <c r="U318" t="str">
        <f t="shared" si="301"/>
        <v/>
      </c>
    </row>
    <row r="319" spans="1:21" x14ac:dyDescent="0.3">
      <c r="A319" s="39">
        <v>43711</v>
      </c>
      <c r="B319" s="10" t="s">
        <v>28</v>
      </c>
      <c r="C319">
        <f>'Index Pivots'!N319</f>
        <v>0</v>
      </c>
      <c r="D319">
        <f>'Index Pivots'!O319</f>
        <v>0</v>
      </c>
      <c r="E319">
        <f>'Index Pivots'!P319</f>
        <v>0</v>
      </c>
      <c r="F319">
        <f>'Index Pivots'!Q319</f>
        <v>0</v>
      </c>
      <c r="G319">
        <f>'Index Pivots'!R319</f>
        <v>0</v>
      </c>
      <c r="H319">
        <f>'Index Pivots'!S319</f>
        <v>0</v>
      </c>
      <c r="I319">
        <f>'Index Pivots'!T319</f>
        <v>0</v>
      </c>
      <c r="J319">
        <f>'Index Pivots'!U319</f>
        <v>0</v>
      </c>
      <c r="K319">
        <f>'Index Pivots'!V319</f>
        <v>0</v>
      </c>
      <c r="L319">
        <f>'Index Pivots'!W319</f>
        <v>0</v>
      </c>
      <c r="M319" s="2">
        <f>'Index Pivots'!X319</f>
        <v>0</v>
      </c>
      <c r="N319" s="12">
        <f t="shared" si="295"/>
        <v>0</v>
      </c>
      <c r="O319" s="12">
        <f t="shared" si="296"/>
        <v>0</v>
      </c>
      <c r="P319" s="12">
        <f t="shared" si="297"/>
        <v>0</v>
      </c>
      <c r="Q319" s="12">
        <f t="shared" si="298"/>
        <v>0</v>
      </c>
      <c r="R319" s="12">
        <f t="shared" si="299"/>
        <v>0</v>
      </c>
      <c r="S319" s="12">
        <f t="shared" si="300"/>
        <v>0</v>
      </c>
      <c r="U319" t="str">
        <f t="shared" si="301"/>
        <v/>
      </c>
    </row>
    <row r="320" spans="1:21" x14ac:dyDescent="0.3">
      <c r="A320" s="39">
        <v>43712</v>
      </c>
      <c r="B320" s="10" t="s">
        <v>29</v>
      </c>
      <c r="C320">
        <f>'Index Pivots'!N320</f>
        <v>0</v>
      </c>
      <c r="D320">
        <f>'Index Pivots'!O320</f>
        <v>0</v>
      </c>
      <c r="E320">
        <f>'Index Pivots'!P320</f>
        <v>0</v>
      </c>
      <c r="F320">
        <f>'Index Pivots'!Q320</f>
        <v>0</v>
      </c>
      <c r="G320">
        <f>'Index Pivots'!R320</f>
        <v>0</v>
      </c>
      <c r="H320">
        <f>'Index Pivots'!S320</f>
        <v>0</v>
      </c>
      <c r="I320">
        <f>'Index Pivots'!T320</f>
        <v>0</v>
      </c>
      <c r="J320">
        <f>'Index Pivots'!U320</f>
        <v>0</v>
      </c>
      <c r="K320">
        <f>'Index Pivots'!V320</f>
        <v>0</v>
      </c>
      <c r="L320">
        <f>'Index Pivots'!W320</f>
        <v>0</v>
      </c>
      <c r="M320" s="2">
        <f>'Index Pivots'!X320</f>
        <v>0</v>
      </c>
      <c r="N320" s="12">
        <f t="shared" si="295"/>
        <v>0</v>
      </c>
      <c r="O320" s="12">
        <f t="shared" si="296"/>
        <v>0</v>
      </c>
      <c r="P320" s="12">
        <f t="shared" si="297"/>
        <v>0</v>
      </c>
      <c r="Q320" s="12">
        <f t="shared" si="298"/>
        <v>0</v>
      </c>
      <c r="R320" s="12">
        <f t="shared" si="299"/>
        <v>0</v>
      </c>
      <c r="S320" s="12">
        <f t="shared" si="300"/>
        <v>0</v>
      </c>
      <c r="U320" t="str">
        <f t="shared" si="301"/>
        <v/>
      </c>
    </row>
    <row r="321" spans="1:21" x14ac:dyDescent="0.3">
      <c r="A321" s="39">
        <v>43713</v>
      </c>
      <c r="B321" s="10" t="s">
        <v>30</v>
      </c>
      <c r="C321">
        <f>'Index Pivots'!N321</f>
        <v>0</v>
      </c>
      <c r="D321">
        <f>'Index Pivots'!O321</f>
        <v>0</v>
      </c>
      <c r="E321">
        <f>'Index Pivots'!P321</f>
        <v>0</v>
      </c>
      <c r="F321">
        <f>'Index Pivots'!Q321</f>
        <v>0</v>
      </c>
      <c r="G321">
        <f>'Index Pivots'!R321</f>
        <v>0</v>
      </c>
      <c r="H321">
        <f>'Index Pivots'!S321</f>
        <v>0</v>
      </c>
      <c r="I321">
        <f>'Index Pivots'!T321</f>
        <v>0</v>
      </c>
      <c r="J321">
        <f>'Index Pivots'!U321</f>
        <v>0</v>
      </c>
      <c r="K321">
        <f>'Index Pivots'!V321</f>
        <v>0</v>
      </c>
      <c r="L321">
        <f>'Index Pivots'!W321</f>
        <v>0</v>
      </c>
      <c r="M321" s="2">
        <f>'Index Pivots'!X321</f>
        <v>0</v>
      </c>
      <c r="N321" s="12">
        <f t="shared" si="295"/>
        <v>0</v>
      </c>
      <c r="O321" s="12">
        <f t="shared" si="296"/>
        <v>0</v>
      </c>
      <c r="P321" s="12">
        <f t="shared" si="297"/>
        <v>0</v>
      </c>
      <c r="Q321" s="12">
        <f t="shared" si="298"/>
        <v>0</v>
      </c>
      <c r="R321" s="12">
        <f t="shared" si="299"/>
        <v>0</v>
      </c>
      <c r="S321" s="12">
        <f t="shared" si="300"/>
        <v>0</v>
      </c>
      <c r="U321" t="str">
        <f t="shared" si="301"/>
        <v/>
      </c>
    </row>
    <row r="322" spans="1:21" x14ac:dyDescent="0.3">
      <c r="A322" s="39">
        <v>43714</v>
      </c>
      <c r="B322" s="10" t="s">
        <v>26</v>
      </c>
      <c r="C322">
        <f>'Index Pivots'!N322</f>
        <v>0</v>
      </c>
      <c r="D322">
        <f>'Index Pivots'!O322</f>
        <v>0</v>
      </c>
      <c r="E322">
        <f>'Index Pivots'!P322</f>
        <v>0</v>
      </c>
      <c r="F322">
        <f>'Index Pivots'!Q322</f>
        <v>0</v>
      </c>
      <c r="G322">
        <f>'Index Pivots'!R322</f>
        <v>0</v>
      </c>
      <c r="H322">
        <f>'Index Pivots'!S322</f>
        <v>0</v>
      </c>
      <c r="I322">
        <f>'Index Pivots'!T322</f>
        <v>0</v>
      </c>
      <c r="J322">
        <f>'Index Pivots'!U322</f>
        <v>0</v>
      </c>
      <c r="K322">
        <f>'Index Pivots'!V322</f>
        <v>0</v>
      </c>
      <c r="L322">
        <f>'Index Pivots'!W322</f>
        <v>0</v>
      </c>
      <c r="M322" s="2">
        <f>'Index Pivots'!X322</f>
        <v>0</v>
      </c>
      <c r="N322" s="12">
        <f t="shared" si="295"/>
        <v>0</v>
      </c>
      <c r="O322" s="12">
        <f t="shared" si="296"/>
        <v>0</v>
      </c>
      <c r="P322" s="12">
        <f t="shared" si="297"/>
        <v>0</v>
      </c>
      <c r="Q322" s="12">
        <f t="shared" si="298"/>
        <v>0</v>
      </c>
      <c r="R322" s="12">
        <f t="shared" si="299"/>
        <v>0</v>
      </c>
      <c r="S322" s="12">
        <f t="shared" si="300"/>
        <v>0</v>
      </c>
      <c r="U322" t="str">
        <f t="shared" si="301"/>
        <v/>
      </c>
    </row>
    <row r="323" spans="1:21" x14ac:dyDescent="0.3">
      <c r="A323" s="39">
        <v>43717</v>
      </c>
      <c r="B323" s="10" t="s">
        <v>27</v>
      </c>
      <c r="C323">
        <f>'Index Pivots'!N323</f>
        <v>0</v>
      </c>
      <c r="D323">
        <f>'Index Pivots'!O323</f>
        <v>0</v>
      </c>
      <c r="E323">
        <f>'Index Pivots'!P323</f>
        <v>0</v>
      </c>
      <c r="F323">
        <f>'Index Pivots'!Q323</f>
        <v>0</v>
      </c>
      <c r="G323">
        <f>'Index Pivots'!R323</f>
        <v>0</v>
      </c>
      <c r="H323">
        <f>'Index Pivots'!S323</f>
        <v>0</v>
      </c>
      <c r="I323">
        <f>'Index Pivots'!T323</f>
        <v>0</v>
      </c>
      <c r="J323">
        <f>'Index Pivots'!U323</f>
        <v>0</v>
      </c>
      <c r="K323">
        <f>'Index Pivots'!V323</f>
        <v>0</v>
      </c>
      <c r="L323">
        <f>'Index Pivots'!W323</f>
        <v>0</v>
      </c>
      <c r="M323" s="2">
        <f>'Index Pivots'!X323</f>
        <v>0</v>
      </c>
      <c r="N323" s="12">
        <f t="shared" si="295"/>
        <v>0</v>
      </c>
      <c r="O323" s="12">
        <f t="shared" si="296"/>
        <v>0</v>
      </c>
      <c r="P323" s="12">
        <f t="shared" si="297"/>
        <v>0</v>
      </c>
      <c r="Q323" s="12">
        <f t="shared" si="298"/>
        <v>0</v>
      </c>
      <c r="R323" s="12">
        <f t="shared" si="299"/>
        <v>0</v>
      </c>
      <c r="S323" s="12">
        <f t="shared" si="300"/>
        <v>0</v>
      </c>
      <c r="U323" t="str">
        <f t="shared" si="301"/>
        <v/>
      </c>
    </row>
    <row r="324" spans="1:21" x14ac:dyDescent="0.3">
      <c r="A324" s="39">
        <v>43719</v>
      </c>
      <c r="B324" s="10" t="s">
        <v>29</v>
      </c>
      <c r="C324">
        <f>'Index Pivots'!N324</f>
        <v>0</v>
      </c>
      <c r="D324">
        <f>'Index Pivots'!O324</f>
        <v>0</v>
      </c>
      <c r="E324">
        <f>'Index Pivots'!P324</f>
        <v>0</v>
      </c>
      <c r="F324">
        <f>'Index Pivots'!Q324</f>
        <v>0</v>
      </c>
      <c r="G324">
        <f>'Index Pivots'!R324</f>
        <v>0</v>
      </c>
      <c r="H324">
        <f>'Index Pivots'!S324</f>
        <v>0</v>
      </c>
      <c r="I324">
        <f>'Index Pivots'!T324</f>
        <v>0</v>
      </c>
      <c r="J324">
        <f>'Index Pivots'!U324</f>
        <v>0</v>
      </c>
      <c r="K324">
        <f>'Index Pivots'!V324</f>
        <v>0</v>
      </c>
      <c r="L324">
        <f>'Index Pivots'!W324</f>
        <v>0</v>
      </c>
      <c r="M324" s="2">
        <f>'Index Pivots'!X324</f>
        <v>0</v>
      </c>
      <c r="N324" s="12">
        <f t="shared" si="295"/>
        <v>0</v>
      </c>
      <c r="O324" s="12">
        <f t="shared" si="296"/>
        <v>0</v>
      </c>
      <c r="P324" s="12">
        <f t="shared" si="297"/>
        <v>0</v>
      </c>
      <c r="Q324" s="12">
        <f t="shared" si="298"/>
        <v>0</v>
      </c>
      <c r="R324" s="12">
        <f t="shared" si="299"/>
        <v>0</v>
      </c>
      <c r="S324" s="12">
        <f t="shared" si="300"/>
        <v>0</v>
      </c>
      <c r="U324" t="str">
        <f t="shared" si="301"/>
        <v/>
      </c>
    </row>
    <row r="325" spans="1:21" x14ac:dyDescent="0.3">
      <c r="A325" s="39">
        <v>43720</v>
      </c>
      <c r="B325" s="10" t="s">
        <v>30</v>
      </c>
      <c r="C325">
        <f>'Index Pivots'!N325</f>
        <v>0</v>
      </c>
      <c r="D325">
        <f>'Index Pivots'!O325</f>
        <v>0</v>
      </c>
      <c r="E325">
        <f>'Index Pivots'!P325</f>
        <v>0</v>
      </c>
      <c r="F325">
        <f>'Index Pivots'!Q325</f>
        <v>0</v>
      </c>
      <c r="G325">
        <f>'Index Pivots'!R325</f>
        <v>0</v>
      </c>
      <c r="H325">
        <f>'Index Pivots'!S325</f>
        <v>0</v>
      </c>
      <c r="I325">
        <f>'Index Pivots'!T325</f>
        <v>0</v>
      </c>
      <c r="J325">
        <f>'Index Pivots'!U325</f>
        <v>0</v>
      </c>
      <c r="K325">
        <f>'Index Pivots'!V325</f>
        <v>0</v>
      </c>
      <c r="L325">
        <f>'Index Pivots'!W325</f>
        <v>0</v>
      </c>
      <c r="M325" s="2">
        <f>'Index Pivots'!X325</f>
        <v>0</v>
      </c>
      <c r="N325" s="12">
        <f t="shared" si="295"/>
        <v>0</v>
      </c>
      <c r="O325" s="12">
        <f t="shared" si="296"/>
        <v>0</v>
      </c>
      <c r="P325" s="12">
        <f t="shared" si="297"/>
        <v>0</v>
      </c>
      <c r="Q325" s="12">
        <f t="shared" si="298"/>
        <v>0</v>
      </c>
      <c r="R325" s="12">
        <f t="shared" si="299"/>
        <v>0</v>
      </c>
      <c r="S325" s="12">
        <f t="shared" si="300"/>
        <v>0</v>
      </c>
      <c r="U325" t="str">
        <f t="shared" si="301"/>
        <v/>
      </c>
    </row>
    <row r="326" spans="1:21" x14ac:dyDescent="0.3">
      <c r="A326" s="39">
        <v>43721</v>
      </c>
      <c r="B326" s="10" t="s">
        <v>26</v>
      </c>
      <c r="C326">
        <f>'Index Pivots'!N326</f>
        <v>0</v>
      </c>
      <c r="D326">
        <f>'Index Pivots'!O326</f>
        <v>0</v>
      </c>
      <c r="E326">
        <f>'Index Pivots'!P326</f>
        <v>0</v>
      </c>
      <c r="F326">
        <f>'Index Pivots'!Q326</f>
        <v>0</v>
      </c>
      <c r="G326">
        <f>'Index Pivots'!R326</f>
        <v>0</v>
      </c>
      <c r="H326">
        <f>'Index Pivots'!S326</f>
        <v>0</v>
      </c>
      <c r="I326">
        <f>'Index Pivots'!T326</f>
        <v>0</v>
      </c>
      <c r="J326">
        <f>'Index Pivots'!U326</f>
        <v>0</v>
      </c>
      <c r="K326">
        <f>'Index Pivots'!V326</f>
        <v>0</v>
      </c>
      <c r="L326">
        <f>'Index Pivots'!W326</f>
        <v>0</v>
      </c>
      <c r="M326" s="2">
        <f>'Index Pivots'!X326</f>
        <v>0</v>
      </c>
      <c r="N326" s="12">
        <f t="shared" si="295"/>
        <v>0</v>
      </c>
      <c r="O326" s="12">
        <f t="shared" si="296"/>
        <v>0</v>
      </c>
      <c r="P326" s="12">
        <f t="shared" si="297"/>
        <v>0</v>
      </c>
      <c r="Q326" s="12">
        <f t="shared" si="298"/>
        <v>0</v>
      </c>
      <c r="R326" s="12">
        <f t="shared" si="299"/>
        <v>0</v>
      </c>
      <c r="S326" s="12">
        <f t="shared" si="300"/>
        <v>0</v>
      </c>
      <c r="U326" t="str">
        <f t="shared" si="301"/>
        <v/>
      </c>
    </row>
    <row r="327" spans="1:21" x14ac:dyDescent="0.3">
      <c r="A327" s="39">
        <v>43724</v>
      </c>
      <c r="B327" s="10" t="s">
        <v>27</v>
      </c>
      <c r="C327">
        <f>'Index Pivots'!N327</f>
        <v>0</v>
      </c>
      <c r="D327">
        <f>'Index Pivots'!O327</f>
        <v>0</v>
      </c>
      <c r="E327">
        <f>'Index Pivots'!P327</f>
        <v>0</v>
      </c>
      <c r="F327">
        <f>'Index Pivots'!Q327</f>
        <v>0</v>
      </c>
      <c r="G327">
        <f>'Index Pivots'!R327</f>
        <v>0</v>
      </c>
      <c r="H327">
        <f>'Index Pivots'!S327</f>
        <v>0</v>
      </c>
      <c r="I327">
        <f>'Index Pivots'!T327</f>
        <v>0</v>
      </c>
      <c r="J327">
        <f>'Index Pivots'!U327</f>
        <v>0</v>
      </c>
      <c r="K327">
        <f>'Index Pivots'!V327</f>
        <v>0</v>
      </c>
      <c r="L327">
        <f>'Index Pivots'!W327</f>
        <v>0</v>
      </c>
      <c r="M327" s="2">
        <f>'Index Pivots'!X327</f>
        <v>0</v>
      </c>
      <c r="N327" s="12">
        <f t="shared" si="295"/>
        <v>0</v>
      </c>
      <c r="O327" s="12">
        <f t="shared" si="296"/>
        <v>0</v>
      </c>
      <c r="P327" s="12">
        <f t="shared" si="297"/>
        <v>0</v>
      </c>
      <c r="Q327" s="12">
        <f t="shared" si="298"/>
        <v>0</v>
      </c>
      <c r="R327" s="12">
        <f t="shared" si="299"/>
        <v>0</v>
      </c>
      <c r="S327" s="12">
        <f t="shared" si="300"/>
        <v>0</v>
      </c>
      <c r="U327" t="str">
        <f t="shared" si="301"/>
        <v/>
      </c>
    </row>
    <row r="328" spans="1:21" x14ac:dyDescent="0.3">
      <c r="A328" s="39">
        <v>43725</v>
      </c>
      <c r="B328" s="10" t="s">
        <v>28</v>
      </c>
      <c r="C328">
        <f>'Index Pivots'!N328</f>
        <v>0</v>
      </c>
      <c r="D328">
        <f>'Index Pivots'!O328</f>
        <v>0</v>
      </c>
      <c r="E328">
        <f>'Index Pivots'!P328</f>
        <v>0</v>
      </c>
      <c r="F328">
        <f>'Index Pivots'!Q328</f>
        <v>0</v>
      </c>
      <c r="G328">
        <f>'Index Pivots'!R328</f>
        <v>0</v>
      </c>
      <c r="H328">
        <f>'Index Pivots'!S328</f>
        <v>0</v>
      </c>
      <c r="I328">
        <f>'Index Pivots'!T328</f>
        <v>0</v>
      </c>
      <c r="J328">
        <f>'Index Pivots'!U328</f>
        <v>0</v>
      </c>
      <c r="K328">
        <f>'Index Pivots'!V328</f>
        <v>0</v>
      </c>
      <c r="L328">
        <f>'Index Pivots'!W328</f>
        <v>0</v>
      </c>
      <c r="M328" s="2">
        <f>'Index Pivots'!X328</f>
        <v>0</v>
      </c>
      <c r="N328" s="12">
        <f t="shared" si="295"/>
        <v>0</v>
      </c>
      <c r="O328" s="12">
        <f t="shared" si="296"/>
        <v>0</v>
      </c>
      <c r="P328" s="12">
        <f t="shared" si="297"/>
        <v>0</v>
      </c>
      <c r="Q328" s="12">
        <f t="shared" si="298"/>
        <v>0</v>
      </c>
      <c r="R328" s="12">
        <f t="shared" si="299"/>
        <v>0</v>
      </c>
      <c r="S328" s="12">
        <f t="shared" si="300"/>
        <v>0</v>
      </c>
      <c r="U328" t="str">
        <f t="shared" si="301"/>
        <v/>
      </c>
    </row>
    <row r="329" spans="1:21" x14ac:dyDescent="0.3">
      <c r="A329" s="39">
        <v>43726</v>
      </c>
      <c r="B329" s="10" t="s">
        <v>29</v>
      </c>
      <c r="C329">
        <f>'Index Pivots'!N329</f>
        <v>0</v>
      </c>
      <c r="D329">
        <f>'Index Pivots'!O329</f>
        <v>0</v>
      </c>
      <c r="E329">
        <f>'Index Pivots'!P329</f>
        <v>0</v>
      </c>
      <c r="F329">
        <f>'Index Pivots'!Q329</f>
        <v>0</v>
      </c>
      <c r="G329">
        <f>'Index Pivots'!R329</f>
        <v>0</v>
      </c>
      <c r="H329">
        <f>'Index Pivots'!S329</f>
        <v>0</v>
      </c>
      <c r="I329">
        <f>'Index Pivots'!T329</f>
        <v>0</v>
      </c>
      <c r="J329">
        <f>'Index Pivots'!U329</f>
        <v>0</v>
      </c>
      <c r="K329">
        <f>'Index Pivots'!V329</f>
        <v>0</v>
      </c>
      <c r="L329">
        <f>'Index Pivots'!W329</f>
        <v>0</v>
      </c>
      <c r="M329" s="2">
        <f>'Index Pivots'!X329</f>
        <v>0</v>
      </c>
      <c r="N329" s="12">
        <f t="shared" si="295"/>
        <v>0</v>
      </c>
      <c r="O329" s="12">
        <f t="shared" si="296"/>
        <v>0</v>
      </c>
      <c r="P329" s="12">
        <f t="shared" si="297"/>
        <v>0</v>
      </c>
      <c r="Q329" s="12">
        <f t="shared" si="298"/>
        <v>0</v>
      </c>
      <c r="R329" s="12">
        <f t="shared" si="299"/>
        <v>0</v>
      </c>
      <c r="S329" s="12">
        <f t="shared" si="300"/>
        <v>0</v>
      </c>
      <c r="U329" t="str">
        <f t="shared" si="301"/>
        <v/>
      </c>
    </row>
    <row r="330" spans="1:21" x14ac:dyDescent="0.3">
      <c r="A330" s="39">
        <v>43727</v>
      </c>
      <c r="B330" s="10" t="s">
        <v>30</v>
      </c>
      <c r="C330">
        <f>'Index Pivots'!N330</f>
        <v>0</v>
      </c>
      <c r="D330">
        <f>'Index Pivots'!O330</f>
        <v>0</v>
      </c>
      <c r="E330">
        <f>'Index Pivots'!P330</f>
        <v>0</v>
      </c>
      <c r="F330">
        <f>'Index Pivots'!Q330</f>
        <v>0</v>
      </c>
      <c r="G330">
        <f>'Index Pivots'!R330</f>
        <v>0</v>
      </c>
      <c r="H330">
        <f>'Index Pivots'!S330</f>
        <v>0</v>
      </c>
      <c r="I330">
        <f>'Index Pivots'!T330</f>
        <v>0</v>
      </c>
      <c r="J330">
        <f>'Index Pivots'!U330</f>
        <v>0</v>
      </c>
      <c r="K330">
        <f>'Index Pivots'!V330</f>
        <v>0</v>
      </c>
      <c r="L330">
        <f>'Index Pivots'!W330</f>
        <v>0</v>
      </c>
      <c r="M330" s="2">
        <f>'Index Pivots'!X330</f>
        <v>0</v>
      </c>
      <c r="N330" s="12">
        <f t="shared" si="295"/>
        <v>0</v>
      </c>
      <c r="O330" s="12">
        <f t="shared" si="296"/>
        <v>0</v>
      </c>
      <c r="P330" s="12">
        <f t="shared" si="297"/>
        <v>0</v>
      </c>
      <c r="Q330" s="12">
        <f t="shared" si="298"/>
        <v>0</v>
      </c>
      <c r="R330" s="12">
        <f t="shared" si="299"/>
        <v>0</v>
      </c>
      <c r="S330" s="12">
        <f t="shared" si="300"/>
        <v>0</v>
      </c>
      <c r="U330" t="str">
        <f t="shared" si="301"/>
        <v/>
      </c>
    </row>
    <row r="331" spans="1:21" x14ac:dyDescent="0.3">
      <c r="A331" s="39">
        <v>43728</v>
      </c>
      <c r="B331" s="10" t="s">
        <v>26</v>
      </c>
      <c r="C331">
        <f>'Index Pivots'!N331</f>
        <v>0</v>
      </c>
      <c r="D331">
        <f>'Index Pivots'!O331</f>
        <v>0</v>
      </c>
      <c r="E331">
        <f>'Index Pivots'!P331</f>
        <v>0</v>
      </c>
      <c r="F331">
        <f>'Index Pivots'!Q331</f>
        <v>0</v>
      </c>
      <c r="G331">
        <f>'Index Pivots'!R331</f>
        <v>0</v>
      </c>
      <c r="H331">
        <f>'Index Pivots'!S331</f>
        <v>0</v>
      </c>
      <c r="I331">
        <f>'Index Pivots'!T331</f>
        <v>0</v>
      </c>
      <c r="J331">
        <f>'Index Pivots'!U331</f>
        <v>0</v>
      </c>
      <c r="K331">
        <f>'Index Pivots'!V331</f>
        <v>0</v>
      </c>
      <c r="L331">
        <f>'Index Pivots'!W331</f>
        <v>0</v>
      </c>
      <c r="M331" s="2">
        <f>'Index Pivots'!X331</f>
        <v>0</v>
      </c>
      <c r="N331" s="12">
        <f t="shared" si="295"/>
        <v>0</v>
      </c>
      <c r="O331" s="12">
        <f t="shared" si="296"/>
        <v>0</v>
      </c>
      <c r="P331" s="12">
        <f t="shared" si="297"/>
        <v>0</v>
      </c>
      <c r="Q331" s="12">
        <f t="shared" si="298"/>
        <v>0</v>
      </c>
      <c r="R331" s="12">
        <f t="shared" si="299"/>
        <v>0</v>
      </c>
      <c r="S331" s="12">
        <f t="shared" si="300"/>
        <v>0</v>
      </c>
      <c r="U331" t="str">
        <f t="shared" si="301"/>
        <v/>
      </c>
    </row>
    <row r="332" spans="1:21" x14ac:dyDescent="0.3">
      <c r="A332" s="39">
        <v>43731</v>
      </c>
      <c r="B332" s="10" t="s">
        <v>27</v>
      </c>
      <c r="C332">
        <f>'Index Pivots'!N332</f>
        <v>0</v>
      </c>
      <c r="D332">
        <f>'Index Pivots'!O332</f>
        <v>0</v>
      </c>
      <c r="E332">
        <f>'Index Pivots'!P332</f>
        <v>0</v>
      </c>
      <c r="F332">
        <f>'Index Pivots'!Q332</f>
        <v>0</v>
      </c>
      <c r="G332">
        <f>'Index Pivots'!R332</f>
        <v>0</v>
      </c>
      <c r="H332">
        <f>'Index Pivots'!S332</f>
        <v>0</v>
      </c>
      <c r="I332">
        <f>'Index Pivots'!T332</f>
        <v>0</v>
      </c>
      <c r="J332">
        <f>'Index Pivots'!U332</f>
        <v>0</v>
      </c>
      <c r="K332">
        <f>'Index Pivots'!V332</f>
        <v>0</v>
      </c>
      <c r="L332">
        <f>'Index Pivots'!W332</f>
        <v>0</v>
      </c>
      <c r="M332" s="2">
        <f>'Index Pivots'!X332</f>
        <v>0</v>
      </c>
      <c r="N332" s="12">
        <f t="shared" si="295"/>
        <v>0</v>
      </c>
      <c r="O332" s="12">
        <f t="shared" si="296"/>
        <v>0</v>
      </c>
      <c r="P332" s="12">
        <f t="shared" si="297"/>
        <v>0</v>
      </c>
      <c r="Q332" s="12">
        <f t="shared" si="298"/>
        <v>0</v>
      </c>
      <c r="R332" s="12">
        <f t="shared" si="299"/>
        <v>0</v>
      </c>
      <c r="S332" s="12">
        <f t="shared" si="300"/>
        <v>0</v>
      </c>
      <c r="U332" t="str">
        <f t="shared" si="301"/>
        <v/>
      </c>
    </row>
    <row r="333" spans="1:21" x14ac:dyDescent="0.3">
      <c r="A333" s="39">
        <v>43732</v>
      </c>
      <c r="B333" s="10" t="s">
        <v>28</v>
      </c>
      <c r="C333">
        <f>'Index Pivots'!N333</f>
        <v>0</v>
      </c>
      <c r="D333">
        <f>'Index Pivots'!O333</f>
        <v>0</v>
      </c>
      <c r="E333">
        <f>'Index Pivots'!P333</f>
        <v>0</v>
      </c>
      <c r="F333">
        <f>'Index Pivots'!Q333</f>
        <v>0</v>
      </c>
      <c r="G333">
        <f>'Index Pivots'!R333</f>
        <v>0</v>
      </c>
      <c r="H333">
        <f>'Index Pivots'!S333</f>
        <v>0</v>
      </c>
      <c r="I333">
        <f>'Index Pivots'!T333</f>
        <v>0</v>
      </c>
      <c r="J333">
        <f>'Index Pivots'!U333</f>
        <v>0</v>
      </c>
      <c r="K333">
        <f>'Index Pivots'!V333</f>
        <v>0</v>
      </c>
      <c r="L333">
        <f>'Index Pivots'!W333</f>
        <v>0</v>
      </c>
      <c r="M333" s="2">
        <f>'Index Pivots'!X333</f>
        <v>0</v>
      </c>
      <c r="N333" s="12">
        <f t="shared" si="295"/>
        <v>0</v>
      </c>
      <c r="O333" s="12">
        <f t="shared" si="296"/>
        <v>0</v>
      </c>
      <c r="P333" s="12">
        <f t="shared" si="297"/>
        <v>0</v>
      </c>
      <c r="Q333" s="12">
        <f t="shared" si="298"/>
        <v>0</v>
      </c>
      <c r="R333" s="12">
        <f t="shared" si="299"/>
        <v>0</v>
      </c>
      <c r="S333" s="12">
        <f t="shared" si="300"/>
        <v>0</v>
      </c>
      <c r="U333" t="str">
        <f t="shared" si="301"/>
        <v/>
      </c>
    </row>
    <row r="334" spans="1:21" x14ac:dyDescent="0.3">
      <c r="A334" s="39">
        <v>43733</v>
      </c>
      <c r="B334" s="10" t="s">
        <v>29</v>
      </c>
      <c r="C334">
        <f>'Index Pivots'!N334</f>
        <v>0</v>
      </c>
      <c r="D334">
        <f>'Index Pivots'!O334</f>
        <v>0</v>
      </c>
      <c r="E334">
        <f>'Index Pivots'!P334</f>
        <v>0</v>
      </c>
      <c r="F334">
        <f>'Index Pivots'!Q334</f>
        <v>0</v>
      </c>
      <c r="G334">
        <f>'Index Pivots'!R334</f>
        <v>0</v>
      </c>
      <c r="H334">
        <f>'Index Pivots'!S334</f>
        <v>0</v>
      </c>
      <c r="I334">
        <f>'Index Pivots'!T334</f>
        <v>0</v>
      </c>
      <c r="J334">
        <f>'Index Pivots'!U334</f>
        <v>0</v>
      </c>
      <c r="K334">
        <f>'Index Pivots'!V334</f>
        <v>0</v>
      </c>
      <c r="L334">
        <f>'Index Pivots'!W334</f>
        <v>0</v>
      </c>
      <c r="M334" s="2">
        <f>'Index Pivots'!X334</f>
        <v>0</v>
      </c>
      <c r="N334" s="12">
        <f t="shared" si="295"/>
        <v>0</v>
      </c>
      <c r="O334" s="12">
        <f t="shared" si="296"/>
        <v>0</v>
      </c>
      <c r="P334" s="12">
        <f t="shared" si="297"/>
        <v>0</v>
      </c>
      <c r="Q334" s="12">
        <f t="shared" si="298"/>
        <v>0</v>
      </c>
      <c r="R334" s="12">
        <f t="shared" si="299"/>
        <v>0</v>
      </c>
      <c r="S334" s="12">
        <f t="shared" si="300"/>
        <v>0</v>
      </c>
      <c r="U334" t="str">
        <f t="shared" si="301"/>
        <v/>
      </c>
    </row>
    <row r="335" spans="1:21" x14ac:dyDescent="0.3">
      <c r="A335" s="39">
        <v>43734</v>
      </c>
      <c r="B335" s="10" t="s">
        <v>30</v>
      </c>
      <c r="C335">
        <f>'Index Pivots'!N335</f>
        <v>0</v>
      </c>
      <c r="D335">
        <f>'Index Pivots'!O335</f>
        <v>0</v>
      </c>
      <c r="E335">
        <f>'Index Pivots'!P335</f>
        <v>0</v>
      </c>
      <c r="F335">
        <f>'Index Pivots'!Q335</f>
        <v>0</v>
      </c>
      <c r="G335">
        <f>'Index Pivots'!R335</f>
        <v>0</v>
      </c>
      <c r="H335">
        <f>'Index Pivots'!S335</f>
        <v>0</v>
      </c>
      <c r="I335">
        <f>'Index Pivots'!T335</f>
        <v>0</v>
      </c>
      <c r="J335">
        <f>'Index Pivots'!U335</f>
        <v>0</v>
      </c>
      <c r="K335">
        <f>'Index Pivots'!V335</f>
        <v>0</v>
      </c>
      <c r="L335">
        <f>'Index Pivots'!W335</f>
        <v>0</v>
      </c>
      <c r="M335" s="2">
        <f>'Index Pivots'!X335</f>
        <v>0</v>
      </c>
      <c r="N335" s="12">
        <f t="shared" si="295"/>
        <v>0</v>
      </c>
      <c r="O335" s="12">
        <f t="shared" si="296"/>
        <v>0</v>
      </c>
      <c r="P335" s="12">
        <f t="shared" si="297"/>
        <v>0</v>
      </c>
      <c r="Q335" s="12">
        <f t="shared" si="298"/>
        <v>0</v>
      </c>
      <c r="R335" s="12">
        <f t="shared" si="299"/>
        <v>0</v>
      </c>
      <c r="S335" s="12">
        <f t="shared" si="300"/>
        <v>0</v>
      </c>
      <c r="U335" t="str">
        <f t="shared" si="301"/>
        <v/>
      </c>
    </row>
    <row r="336" spans="1:21" x14ac:dyDescent="0.3">
      <c r="A336" s="39">
        <v>43735</v>
      </c>
      <c r="B336" s="10" t="s">
        <v>26</v>
      </c>
      <c r="C336">
        <f>'Index Pivots'!N336</f>
        <v>0</v>
      </c>
      <c r="D336">
        <f>'Index Pivots'!O336</f>
        <v>0</v>
      </c>
      <c r="E336">
        <f>'Index Pivots'!P336</f>
        <v>0</v>
      </c>
      <c r="F336">
        <f>'Index Pivots'!Q336</f>
        <v>0</v>
      </c>
      <c r="G336">
        <f>'Index Pivots'!R336</f>
        <v>0</v>
      </c>
      <c r="H336">
        <f>'Index Pivots'!S336</f>
        <v>0</v>
      </c>
      <c r="I336">
        <f>'Index Pivots'!T336</f>
        <v>0</v>
      </c>
      <c r="J336">
        <f>'Index Pivots'!U336</f>
        <v>0</v>
      </c>
      <c r="K336">
        <f>'Index Pivots'!V336</f>
        <v>0</v>
      </c>
      <c r="L336">
        <f>'Index Pivots'!W336</f>
        <v>0</v>
      </c>
      <c r="M336" s="2">
        <f>'Index Pivots'!X336</f>
        <v>0</v>
      </c>
      <c r="N336" s="12">
        <f t="shared" si="295"/>
        <v>0</v>
      </c>
      <c r="O336" s="12">
        <f t="shared" si="296"/>
        <v>0</v>
      </c>
      <c r="P336" s="12">
        <f t="shared" si="297"/>
        <v>0</v>
      </c>
      <c r="Q336" s="12">
        <f t="shared" si="298"/>
        <v>0</v>
      </c>
      <c r="R336" s="12">
        <f t="shared" si="299"/>
        <v>0</v>
      </c>
      <c r="S336" s="12">
        <f t="shared" si="300"/>
        <v>0</v>
      </c>
      <c r="U336" t="str">
        <f t="shared" si="301"/>
        <v/>
      </c>
    </row>
    <row r="337" spans="1:21" x14ac:dyDescent="0.3">
      <c r="A337" s="39">
        <v>43738</v>
      </c>
      <c r="B337" s="10" t="s">
        <v>27</v>
      </c>
      <c r="C337">
        <f>'Index Pivots'!N337</f>
        <v>0</v>
      </c>
      <c r="D337">
        <f>'Index Pivots'!O337</f>
        <v>0</v>
      </c>
      <c r="E337">
        <f>'Index Pivots'!P337</f>
        <v>0</v>
      </c>
      <c r="F337">
        <f>'Index Pivots'!Q337</f>
        <v>0</v>
      </c>
      <c r="G337">
        <f>'Index Pivots'!R337</f>
        <v>0</v>
      </c>
      <c r="H337">
        <f>'Index Pivots'!S337</f>
        <v>0</v>
      </c>
      <c r="I337">
        <f>'Index Pivots'!T337</f>
        <v>0</v>
      </c>
      <c r="J337">
        <f>'Index Pivots'!U337</f>
        <v>0</v>
      </c>
      <c r="K337">
        <f>'Index Pivots'!V337</f>
        <v>0</v>
      </c>
      <c r="L337">
        <f>'Index Pivots'!W337</f>
        <v>0</v>
      </c>
      <c r="M337" s="2">
        <f>'Index Pivots'!X337</f>
        <v>0</v>
      </c>
      <c r="N337" s="12">
        <f t="shared" si="295"/>
        <v>0</v>
      </c>
      <c r="O337" s="12">
        <f t="shared" si="296"/>
        <v>0</v>
      </c>
      <c r="P337" s="12">
        <f t="shared" si="297"/>
        <v>0</v>
      </c>
      <c r="Q337" s="12">
        <f t="shared" si="298"/>
        <v>0</v>
      </c>
      <c r="R337" s="12">
        <f t="shared" si="299"/>
        <v>0</v>
      </c>
      <c r="S337" s="12">
        <f t="shared" si="300"/>
        <v>0</v>
      </c>
      <c r="U337" t="str">
        <f t="shared" si="301"/>
        <v/>
      </c>
    </row>
    <row r="338" spans="1:21" x14ac:dyDescent="0.3">
      <c r="A338" s="39">
        <v>43739</v>
      </c>
      <c r="B338" s="10" t="s">
        <v>28</v>
      </c>
      <c r="C338">
        <f>'Index Pivots'!N338</f>
        <v>0</v>
      </c>
      <c r="D338">
        <f>'Index Pivots'!O338</f>
        <v>0</v>
      </c>
      <c r="E338">
        <f>'Index Pivots'!P338</f>
        <v>0</v>
      </c>
      <c r="F338">
        <f>'Index Pivots'!Q338</f>
        <v>0</v>
      </c>
      <c r="G338">
        <f>'Index Pivots'!R338</f>
        <v>0</v>
      </c>
      <c r="H338">
        <f>'Index Pivots'!S338</f>
        <v>0</v>
      </c>
      <c r="I338">
        <f>'Index Pivots'!T338</f>
        <v>0</v>
      </c>
      <c r="J338">
        <f>'Index Pivots'!U338</f>
        <v>0</v>
      </c>
      <c r="K338">
        <f>'Index Pivots'!V338</f>
        <v>0</v>
      </c>
      <c r="L338">
        <f>'Index Pivots'!W338</f>
        <v>0</v>
      </c>
      <c r="M338" s="2">
        <f>'Index Pivots'!X338</f>
        <v>0</v>
      </c>
      <c r="N338" s="12">
        <f t="shared" si="295"/>
        <v>0</v>
      </c>
      <c r="O338" s="12">
        <f t="shared" si="296"/>
        <v>0</v>
      </c>
      <c r="P338" s="12">
        <f t="shared" si="297"/>
        <v>0</v>
      </c>
      <c r="Q338" s="12">
        <f t="shared" si="298"/>
        <v>0</v>
      </c>
      <c r="R338" s="12">
        <f t="shared" si="299"/>
        <v>0</v>
      </c>
      <c r="S338" s="12">
        <f t="shared" si="300"/>
        <v>0</v>
      </c>
      <c r="U338" t="str">
        <f t="shared" si="301"/>
        <v/>
      </c>
    </row>
    <row r="339" spans="1:21" x14ac:dyDescent="0.3">
      <c r="A339" s="39">
        <v>43741</v>
      </c>
      <c r="B339" s="10" t="s">
        <v>30</v>
      </c>
      <c r="C339">
        <f>'Index Pivots'!N339</f>
        <v>0</v>
      </c>
      <c r="D339">
        <f>'Index Pivots'!O339</f>
        <v>0</v>
      </c>
      <c r="E339">
        <f>'Index Pivots'!P339</f>
        <v>0</v>
      </c>
      <c r="F339">
        <f>'Index Pivots'!Q339</f>
        <v>0</v>
      </c>
      <c r="G339">
        <f>'Index Pivots'!R339</f>
        <v>0</v>
      </c>
      <c r="H339">
        <f>'Index Pivots'!S339</f>
        <v>0</v>
      </c>
      <c r="I339">
        <f>'Index Pivots'!T339</f>
        <v>0</v>
      </c>
      <c r="J339">
        <f>'Index Pivots'!U339</f>
        <v>0</v>
      </c>
      <c r="K339">
        <f>'Index Pivots'!V339</f>
        <v>0</v>
      </c>
      <c r="L339">
        <f>'Index Pivots'!W339</f>
        <v>0</v>
      </c>
      <c r="M339" s="2">
        <f>'Index Pivots'!X339</f>
        <v>0</v>
      </c>
      <c r="N339" s="12">
        <f t="shared" si="295"/>
        <v>0</v>
      </c>
      <c r="O339" s="12">
        <f t="shared" si="296"/>
        <v>0</v>
      </c>
      <c r="P339" s="12">
        <f t="shared" si="297"/>
        <v>0</v>
      </c>
      <c r="Q339" s="12">
        <f t="shared" si="298"/>
        <v>0</v>
      </c>
      <c r="R339" s="12">
        <f t="shared" si="299"/>
        <v>0</v>
      </c>
      <c r="S339" s="12">
        <f t="shared" si="300"/>
        <v>0</v>
      </c>
      <c r="U339" t="str">
        <f t="shared" si="301"/>
        <v/>
      </c>
    </row>
    <row r="340" spans="1:21" x14ac:dyDescent="0.3">
      <c r="A340" s="39">
        <v>43742</v>
      </c>
      <c r="B340" s="10" t="s">
        <v>26</v>
      </c>
      <c r="C340">
        <f>'Index Pivots'!N340</f>
        <v>0</v>
      </c>
      <c r="D340">
        <f>'Index Pivots'!O340</f>
        <v>0</v>
      </c>
      <c r="E340">
        <f>'Index Pivots'!P340</f>
        <v>0</v>
      </c>
      <c r="F340">
        <f>'Index Pivots'!Q340</f>
        <v>0</v>
      </c>
      <c r="G340">
        <f>'Index Pivots'!R340</f>
        <v>0</v>
      </c>
      <c r="H340">
        <f>'Index Pivots'!S340</f>
        <v>0</v>
      </c>
      <c r="I340">
        <f>'Index Pivots'!T340</f>
        <v>0</v>
      </c>
      <c r="J340">
        <f>'Index Pivots'!U340</f>
        <v>0</v>
      </c>
      <c r="K340">
        <f>'Index Pivots'!V340</f>
        <v>0</v>
      </c>
      <c r="L340">
        <f>'Index Pivots'!W340</f>
        <v>0</v>
      </c>
      <c r="M340" s="2">
        <f>'Index Pivots'!X340</f>
        <v>0</v>
      </c>
      <c r="N340" s="12">
        <f t="shared" si="295"/>
        <v>0</v>
      </c>
      <c r="O340" s="12">
        <f t="shared" si="296"/>
        <v>0</v>
      </c>
      <c r="P340" s="12">
        <f t="shared" si="297"/>
        <v>0</v>
      </c>
      <c r="Q340" s="12">
        <f t="shared" si="298"/>
        <v>0</v>
      </c>
      <c r="R340" s="12">
        <f t="shared" si="299"/>
        <v>0</v>
      </c>
      <c r="S340" s="12">
        <f t="shared" si="300"/>
        <v>0</v>
      </c>
      <c r="U340" t="str">
        <f t="shared" si="301"/>
        <v/>
      </c>
    </row>
    <row r="341" spans="1:21" x14ac:dyDescent="0.3">
      <c r="A341" s="39">
        <v>43745</v>
      </c>
      <c r="B341" s="10" t="s">
        <v>27</v>
      </c>
      <c r="C341">
        <f>'Index Pivots'!N341</f>
        <v>0</v>
      </c>
      <c r="D341">
        <f>'Index Pivots'!O341</f>
        <v>0</v>
      </c>
      <c r="E341">
        <f>'Index Pivots'!P341</f>
        <v>0</v>
      </c>
      <c r="F341">
        <f>'Index Pivots'!Q341</f>
        <v>0</v>
      </c>
      <c r="G341">
        <f>'Index Pivots'!R341</f>
        <v>0</v>
      </c>
      <c r="H341">
        <f>'Index Pivots'!S341</f>
        <v>0</v>
      </c>
      <c r="I341">
        <f>'Index Pivots'!T341</f>
        <v>0</v>
      </c>
      <c r="J341">
        <f>'Index Pivots'!U341</f>
        <v>0</v>
      </c>
      <c r="K341">
        <f>'Index Pivots'!V341</f>
        <v>0</v>
      </c>
      <c r="L341">
        <f>'Index Pivots'!W341</f>
        <v>0</v>
      </c>
      <c r="M341" s="2">
        <f>'Index Pivots'!X341</f>
        <v>0</v>
      </c>
      <c r="N341" s="12">
        <f t="shared" si="295"/>
        <v>0</v>
      </c>
      <c r="O341" s="12">
        <f t="shared" si="296"/>
        <v>0</v>
      </c>
      <c r="P341" s="12">
        <f t="shared" si="297"/>
        <v>0</v>
      </c>
      <c r="Q341" s="12">
        <f t="shared" si="298"/>
        <v>0</v>
      </c>
      <c r="R341" s="12">
        <f t="shared" si="299"/>
        <v>0</v>
      </c>
      <c r="S341" s="12">
        <f t="shared" si="300"/>
        <v>0</v>
      </c>
      <c r="U341" t="str">
        <f t="shared" si="301"/>
        <v/>
      </c>
    </row>
    <row r="342" spans="1:21" x14ac:dyDescent="0.3">
      <c r="A342" s="39">
        <v>43747</v>
      </c>
      <c r="B342" s="10" t="s">
        <v>29</v>
      </c>
      <c r="C342">
        <f>'Index Pivots'!N342</f>
        <v>0</v>
      </c>
      <c r="D342">
        <f>'Index Pivots'!O342</f>
        <v>0</v>
      </c>
      <c r="E342">
        <f>'Index Pivots'!P342</f>
        <v>0</v>
      </c>
      <c r="F342">
        <f>'Index Pivots'!Q342</f>
        <v>0</v>
      </c>
      <c r="G342">
        <f>'Index Pivots'!R342</f>
        <v>0</v>
      </c>
      <c r="H342">
        <f>'Index Pivots'!S342</f>
        <v>0</v>
      </c>
      <c r="I342">
        <f>'Index Pivots'!T342</f>
        <v>0</v>
      </c>
      <c r="J342">
        <f>'Index Pivots'!U342</f>
        <v>0</v>
      </c>
      <c r="K342">
        <f>'Index Pivots'!V342</f>
        <v>0</v>
      </c>
      <c r="L342">
        <f>'Index Pivots'!W342</f>
        <v>0</v>
      </c>
      <c r="M342" s="2">
        <f>'Index Pivots'!X342</f>
        <v>0</v>
      </c>
      <c r="N342" s="12">
        <f t="shared" si="295"/>
        <v>0</v>
      </c>
      <c r="O342" s="12">
        <f t="shared" si="296"/>
        <v>0</v>
      </c>
      <c r="P342" s="12">
        <f t="shared" si="297"/>
        <v>0</v>
      </c>
      <c r="Q342" s="12">
        <f t="shared" si="298"/>
        <v>0</v>
      </c>
      <c r="R342" s="12">
        <f t="shared" si="299"/>
        <v>0</v>
      </c>
      <c r="S342" s="12">
        <f t="shared" si="300"/>
        <v>0</v>
      </c>
      <c r="U342" t="str">
        <f t="shared" si="301"/>
        <v/>
      </c>
    </row>
    <row r="343" spans="1:21" x14ac:dyDescent="0.3">
      <c r="A343" s="39">
        <v>43748</v>
      </c>
      <c r="B343" s="10" t="s">
        <v>30</v>
      </c>
      <c r="C343">
        <f>'Index Pivots'!N343</f>
        <v>0</v>
      </c>
      <c r="D343">
        <f>'Index Pivots'!O343</f>
        <v>0</v>
      </c>
      <c r="E343">
        <f>'Index Pivots'!P343</f>
        <v>0</v>
      </c>
      <c r="F343">
        <f>'Index Pivots'!Q343</f>
        <v>0</v>
      </c>
      <c r="G343">
        <f>'Index Pivots'!R343</f>
        <v>0</v>
      </c>
      <c r="H343">
        <f>'Index Pivots'!S343</f>
        <v>0</v>
      </c>
      <c r="I343">
        <f>'Index Pivots'!T343</f>
        <v>0</v>
      </c>
      <c r="J343">
        <f>'Index Pivots'!U343</f>
        <v>0</v>
      </c>
      <c r="K343">
        <f>'Index Pivots'!V343</f>
        <v>0</v>
      </c>
      <c r="L343">
        <f>'Index Pivots'!W343</f>
        <v>0</v>
      </c>
      <c r="M343" s="2">
        <f>'Index Pivots'!X343</f>
        <v>0</v>
      </c>
      <c r="N343" s="12">
        <f t="shared" si="295"/>
        <v>0</v>
      </c>
      <c r="O343" s="12">
        <f t="shared" si="296"/>
        <v>0</v>
      </c>
      <c r="P343" s="12">
        <f t="shared" si="297"/>
        <v>0</v>
      </c>
      <c r="Q343" s="12">
        <f t="shared" si="298"/>
        <v>0</v>
      </c>
      <c r="R343" s="12">
        <f t="shared" si="299"/>
        <v>0</v>
      </c>
      <c r="S343" s="12">
        <f t="shared" si="300"/>
        <v>0</v>
      </c>
      <c r="U343" t="str">
        <f t="shared" si="301"/>
        <v/>
      </c>
    </row>
    <row r="344" spans="1:21" x14ac:dyDescent="0.3">
      <c r="A344" s="39">
        <v>43749</v>
      </c>
      <c r="B344" s="10" t="s">
        <v>26</v>
      </c>
      <c r="C344">
        <f>'Index Pivots'!N344</f>
        <v>0</v>
      </c>
      <c r="D344">
        <f>'Index Pivots'!O344</f>
        <v>0</v>
      </c>
      <c r="E344">
        <f>'Index Pivots'!P344</f>
        <v>0</v>
      </c>
      <c r="F344">
        <f>'Index Pivots'!Q344</f>
        <v>0</v>
      </c>
      <c r="G344">
        <f>'Index Pivots'!R344</f>
        <v>0</v>
      </c>
      <c r="H344">
        <f>'Index Pivots'!S344</f>
        <v>0</v>
      </c>
      <c r="I344">
        <f>'Index Pivots'!T344</f>
        <v>0</v>
      </c>
      <c r="J344">
        <f>'Index Pivots'!U344</f>
        <v>0</v>
      </c>
      <c r="K344">
        <f>'Index Pivots'!V344</f>
        <v>0</v>
      </c>
      <c r="L344">
        <f>'Index Pivots'!W344</f>
        <v>0</v>
      </c>
      <c r="M344" s="2">
        <f>'Index Pivots'!X344</f>
        <v>0</v>
      </c>
      <c r="N344" s="12">
        <f t="shared" si="295"/>
        <v>0</v>
      </c>
      <c r="O344" s="12">
        <f t="shared" si="296"/>
        <v>0</v>
      </c>
      <c r="P344" s="12">
        <f t="shared" si="297"/>
        <v>0</v>
      </c>
      <c r="Q344" s="12">
        <f t="shared" si="298"/>
        <v>0</v>
      </c>
      <c r="R344" s="12">
        <f t="shared" si="299"/>
        <v>0</v>
      </c>
      <c r="S344" s="12">
        <f t="shared" si="300"/>
        <v>0</v>
      </c>
      <c r="U344" t="str">
        <f t="shared" si="301"/>
        <v/>
      </c>
    </row>
    <row r="345" spans="1:21" x14ac:dyDescent="0.3">
      <c r="A345" s="39">
        <v>43752</v>
      </c>
      <c r="B345" s="10" t="s">
        <v>27</v>
      </c>
      <c r="C345">
        <f>'Index Pivots'!N345</f>
        <v>0</v>
      </c>
      <c r="D345">
        <f>'Index Pivots'!O345</f>
        <v>0</v>
      </c>
      <c r="E345">
        <f>'Index Pivots'!P345</f>
        <v>0</v>
      </c>
      <c r="F345">
        <f>'Index Pivots'!Q345</f>
        <v>0</v>
      </c>
      <c r="G345">
        <f>'Index Pivots'!R345</f>
        <v>0</v>
      </c>
      <c r="H345">
        <f>'Index Pivots'!S345</f>
        <v>0</v>
      </c>
      <c r="I345">
        <f>'Index Pivots'!T345</f>
        <v>0</v>
      </c>
      <c r="J345">
        <f>'Index Pivots'!U345</f>
        <v>0</v>
      </c>
      <c r="K345">
        <f>'Index Pivots'!V345</f>
        <v>0</v>
      </c>
      <c r="L345">
        <f>'Index Pivots'!W345</f>
        <v>0</v>
      </c>
      <c r="M345" s="2">
        <f>'Index Pivots'!X345</f>
        <v>0</v>
      </c>
      <c r="N345" s="12">
        <f t="shared" si="295"/>
        <v>0</v>
      </c>
      <c r="O345" s="12">
        <f t="shared" si="296"/>
        <v>0</v>
      </c>
      <c r="P345" s="12">
        <f t="shared" si="297"/>
        <v>0</v>
      </c>
      <c r="Q345" s="12">
        <f t="shared" si="298"/>
        <v>0</v>
      </c>
      <c r="R345" s="12">
        <f t="shared" si="299"/>
        <v>0</v>
      </c>
      <c r="S345" s="12">
        <f t="shared" si="300"/>
        <v>0</v>
      </c>
      <c r="U345" t="str">
        <f t="shared" si="301"/>
        <v/>
      </c>
    </row>
    <row r="346" spans="1:21" x14ac:dyDescent="0.3">
      <c r="A346" s="39">
        <v>43753</v>
      </c>
      <c r="B346" s="10" t="s">
        <v>28</v>
      </c>
      <c r="C346">
        <f>'Index Pivots'!N346</f>
        <v>0</v>
      </c>
      <c r="D346">
        <f>'Index Pivots'!O346</f>
        <v>0</v>
      </c>
      <c r="E346">
        <f>'Index Pivots'!P346</f>
        <v>0</v>
      </c>
      <c r="F346">
        <f>'Index Pivots'!Q346</f>
        <v>0</v>
      </c>
      <c r="G346">
        <f>'Index Pivots'!R346</f>
        <v>0</v>
      </c>
      <c r="H346">
        <f>'Index Pivots'!S346</f>
        <v>0</v>
      </c>
      <c r="I346">
        <f>'Index Pivots'!T346</f>
        <v>0</v>
      </c>
      <c r="J346">
        <f>'Index Pivots'!U346</f>
        <v>0</v>
      </c>
      <c r="K346">
        <f>'Index Pivots'!V346</f>
        <v>0</v>
      </c>
      <c r="L346">
        <f>'Index Pivots'!W346</f>
        <v>0</v>
      </c>
      <c r="M346" s="2">
        <f>'Index Pivots'!X346</f>
        <v>0</v>
      </c>
      <c r="N346" s="12">
        <f t="shared" si="295"/>
        <v>0</v>
      </c>
      <c r="O346" s="12">
        <f t="shared" si="296"/>
        <v>0</v>
      </c>
      <c r="P346" s="12">
        <f t="shared" si="297"/>
        <v>0</v>
      </c>
      <c r="Q346" s="12">
        <f t="shared" si="298"/>
        <v>0</v>
      </c>
      <c r="R346" s="12">
        <f t="shared" si="299"/>
        <v>0</v>
      </c>
      <c r="S346" s="12">
        <f t="shared" si="300"/>
        <v>0</v>
      </c>
      <c r="U346" t="str">
        <f t="shared" si="301"/>
        <v/>
      </c>
    </row>
    <row r="347" spans="1:21" x14ac:dyDescent="0.3">
      <c r="A347" s="39">
        <v>43754</v>
      </c>
      <c r="B347" s="10" t="s">
        <v>29</v>
      </c>
      <c r="C347">
        <f>'Index Pivots'!N347</f>
        <v>0</v>
      </c>
      <c r="D347">
        <f>'Index Pivots'!O347</f>
        <v>0</v>
      </c>
      <c r="E347">
        <f>'Index Pivots'!P347</f>
        <v>0</v>
      </c>
      <c r="F347">
        <f>'Index Pivots'!Q347</f>
        <v>0</v>
      </c>
      <c r="G347">
        <f>'Index Pivots'!R347</f>
        <v>0</v>
      </c>
      <c r="H347">
        <f>'Index Pivots'!S347</f>
        <v>0</v>
      </c>
      <c r="I347">
        <f>'Index Pivots'!T347</f>
        <v>0</v>
      </c>
      <c r="J347">
        <f>'Index Pivots'!U347</f>
        <v>0</v>
      </c>
      <c r="K347">
        <f>'Index Pivots'!V347</f>
        <v>0</v>
      </c>
      <c r="L347">
        <f>'Index Pivots'!W347</f>
        <v>0</v>
      </c>
      <c r="M347" s="2">
        <f>'Index Pivots'!X347</f>
        <v>0</v>
      </c>
      <c r="N347" s="12">
        <f t="shared" si="295"/>
        <v>0</v>
      </c>
      <c r="O347" s="12">
        <f t="shared" si="296"/>
        <v>0</v>
      </c>
      <c r="P347" s="12">
        <f t="shared" si="297"/>
        <v>0</v>
      </c>
      <c r="Q347" s="12">
        <f t="shared" si="298"/>
        <v>0</v>
      </c>
      <c r="R347" s="12">
        <f t="shared" si="299"/>
        <v>0</v>
      </c>
      <c r="S347" s="12">
        <f t="shared" si="300"/>
        <v>0</v>
      </c>
      <c r="U347" t="str">
        <f t="shared" si="301"/>
        <v/>
      </c>
    </row>
    <row r="348" spans="1:21" x14ac:dyDescent="0.3">
      <c r="A348" s="39">
        <v>43755</v>
      </c>
      <c r="B348" s="10" t="s">
        <v>30</v>
      </c>
      <c r="C348">
        <f>'Index Pivots'!N348</f>
        <v>0</v>
      </c>
      <c r="D348">
        <f>'Index Pivots'!O348</f>
        <v>0</v>
      </c>
      <c r="E348">
        <f>'Index Pivots'!P348</f>
        <v>0</v>
      </c>
      <c r="F348">
        <f>'Index Pivots'!Q348</f>
        <v>0</v>
      </c>
      <c r="G348">
        <f>'Index Pivots'!R348</f>
        <v>0</v>
      </c>
      <c r="H348">
        <f>'Index Pivots'!S348</f>
        <v>0</v>
      </c>
      <c r="I348">
        <f>'Index Pivots'!T348</f>
        <v>0</v>
      </c>
      <c r="J348">
        <f>'Index Pivots'!U348</f>
        <v>0</v>
      </c>
      <c r="K348">
        <f>'Index Pivots'!V348</f>
        <v>0</v>
      </c>
      <c r="L348">
        <f>'Index Pivots'!W348</f>
        <v>0</v>
      </c>
      <c r="M348" s="2">
        <f>'Index Pivots'!X348</f>
        <v>0</v>
      </c>
      <c r="N348" s="12">
        <f t="shared" si="295"/>
        <v>0</v>
      </c>
      <c r="O348" s="12">
        <f t="shared" si="296"/>
        <v>0</v>
      </c>
      <c r="P348" s="12">
        <f t="shared" si="297"/>
        <v>0</v>
      </c>
      <c r="Q348" s="12">
        <f t="shared" si="298"/>
        <v>0</v>
      </c>
      <c r="R348" s="12">
        <f t="shared" si="299"/>
        <v>0</v>
      </c>
      <c r="S348" s="12">
        <f t="shared" si="300"/>
        <v>0</v>
      </c>
      <c r="U348" t="str">
        <f t="shared" si="301"/>
        <v/>
      </c>
    </row>
    <row r="349" spans="1:21" x14ac:dyDescent="0.3">
      <c r="A349" s="39">
        <v>43756</v>
      </c>
      <c r="B349" s="10" t="s">
        <v>26</v>
      </c>
      <c r="C349">
        <f>'Index Pivots'!N349</f>
        <v>0</v>
      </c>
      <c r="D349">
        <f>'Index Pivots'!O349</f>
        <v>0</v>
      </c>
      <c r="E349">
        <f>'Index Pivots'!P349</f>
        <v>0</v>
      </c>
      <c r="F349">
        <f>'Index Pivots'!Q349</f>
        <v>0</v>
      </c>
      <c r="G349">
        <f>'Index Pivots'!R349</f>
        <v>0</v>
      </c>
      <c r="H349">
        <f>'Index Pivots'!S349</f>
        <v>0</v>
      </c>
      <c r="I349">
        <f>'Index Pivots'!T349</f>
        <v>0</v>
      </c>
      <c r="J349">
        <f>'Index Pivots'!U349</f>
        <v>0</v>
      </c>
      <c r="K349">
        <f>'Index Pivots'!V349</f>
        <v>0</v>
      </c>
      <c r="L349">
        <f>'Index Pivots'!W349</f>
        <v>0</v>
      </c>
      <c r="M349" s="2">
        <f>'Index Pivots'!X349</f>
        <v>0</v>
      </c>
      <c r="N349" s="12">
        <f t="shared" si="295"/>
        <v>0</v>
      </c>
      <c r="O349" s="12">
        <f t="shared" si="296"/>
        <v>0</v>
      </c>
      <c r="P349" s="12">
        <f t="shared" si="297"/>
        <v>0</v>
      </c>
      <c r="Q349" s="12">
        <f t="shared" si="298"/>
        <v>0</v>
      </c>
      <c r="R349" s="12">
        <f t="shared" si="299"/>
        <v>0</v>
      </c>
      <c r="S349" s="12">
        <f t="shared" si="300"/>
        <v>0</v>
      </c>
      <c r="U349" t="str">
        <f t="shared" si="301"/>
        <v/>
      </c>
    </row>
    <row r="350" spans="1:21" x14ac:dyDescent="0.3">
      <c r="A350" s="39">
        <v>43759</v>
      </c>
      <c r="B350" s="10" t="s">
        <v>27</v>
      </c>
      <c r="C350">
        <f>'Index Pivots'!N350</f>
        <v>0</v>
      </c>
      <c r="D350">
        <f>'Index Pivots'!O350</f>
        <v>0</v>
      </c>
      <c r="E350">
        <f>'Index Pivots'!P350</f>
        <v>0</v>
      </c>
      <c r="F350">
        <f>'Index Pivots'!Q350</f>
        <v>0</v>
      </c>
      <c r="G350">
        <f>'Index Pivots'!R350</f>
        <v>0</v>
      </c>
      <c r="H350">
        <f>'Index Pivots'!S350</f>
        <v>0</v>
      </c>
      <c r="I350">
        <f>'Index Pivots'!T350</f>
        <v>0</v>
      </c>
      <c r="J350">
        <f>'Index Pivots'!U350</f>
        <v>0</v>
      </c>
      <c r="K350">
        <f>'Index Pivots'!V350</f>
        <v>0</v>
      </c>
      <c r="L350">
        <f>'Index Pivots'!W350</f>
        <v>0</v>
      </c>
      <c r="M350" s="2">
        <f>'Index Pivots'!X350</f>
        <v>0</v>
      </c>
      <c r="N350" s="12">
        <f t="shared" si="295"/>
        <v>0</v>
      </c>
      <c r="O350" s="12">
        <f t="shared" si="296"/>
        <v>0</v>
      </c>
      <c r="P350" s="12">
        <f t="shared" si="297"/>
        <v>0</v>
      </c>
      <c r="Q350" s="12">
        <f t="shared" si="298"/>
        <v>0</v>
      </c>
      <c r="R350" s="12">
        <f t="shared" si="299"/>
        <v>0</v>
      </c>
      <c r="S350" s="12">
        <f t="shared" si="300"/>
        <v>0</v>
      </c>
      <c r="U350" t="str">
        <f t="shared" si="301"/>
        <v/>
      </c>
    </row>
    <row r="351" spans="1:21" x14ac:dyDescent="0.3">
      <c r="A351" s="39">
        <v>43760</v>
      </c>
      <c r="B351" s="10" t="s">
        <v>28</v>
      </c>
      <c r="C351">
        <f>'Index Pivots'!N351</f>
        <v>0</v>
      </c>
      <c r="D351">
        <f>'Index Pivots'!O351</f>
        <v>0</v>
      </c>
      <c r="E351">
        <f>'Index Pivots'!P351</f>
        <v>0</v>
      </c>
      <c r="F351">
        <f>'Index Pivots'!Q351</f>
        <v>0</v>
      </c>
      <c r="G351">
        <f>'Index Pivots'!R351</f>
        <v>0</v>
      </c>
      <c r="H351">
        <f>'Index Pivots'!S351</f>
        <v>0</v>
      </c>
      <c r="I351">
        <f>'Index Pivots'!T351</f>
        <v>0</v>
      </c>
      <c r="J351">
        <f>'Index Pivots'!U351</f>
        <v>0</v>
      </c>
      <c r="K351">
        <f>'Index Pivots'!V351</f>
        <v>0</v>
      </c>
      <c r="L351">
        <f>'Index Pivots'!W351</f>
        <v>0</v>
      </c>
      <c r="M351" s="2">
        <f>'Index Pivots'!X351</f>
        <v>0</v>
      </c>
      <c r="N351" s="12">
        <f t="shared" si="295"/>
        <v>0</v>
      </c>
      <c r="O351" s="12">
        <f t="shared" si="296"/>
        <v>0</v>
      </c>
      <c r="P351" s="12">
        <f t="shared" si="297"/>
        <v>0</v>
      </c>
      <c r="Q351" s="12">
        <f t="shared" si="298"/>
        <v>0</v>
      </c>
      <c r="R351" s="12">
        <f t="shared" si="299"/>
        <v>0</v>
      </c>
      <c r="S351" s="12">
        <f t="shared" si="300"/>
        <v>0</v>
      </c>
      <c r="U351" t="str">
        <f t="shared" si="301"/>
        <v/>
      </c>
    </row>
    <row r="352" spans="1:21" x14ac:dyDescent="0.3">
      <c r="A352" s="39">
        <v>43761</v>
      </c>
      <c r="B352" s="10" t="s">
        <v>29</v>
      </c>
      <c r="C352">
        <f>'Index Pivots'!N352</f>
        <v>0</v>
      </c>
      <c r="D352">
        <f>'Index Pivots'!O352</f>
        <v>0</v>
      </c>
      <c r="E352">
        <f>'Index Pivots'!P352</f>
        <v>0</v>
      </c>
      <c r="F352">
        <f>'Index Pivots'!Q352</f>
        <v>0</v>
      </c>
      <c r="G352">
        <f>'Index Pivots'!R352</f>
        <v>0</v>
      </c>
      <c r="H352">
        <f>'Index Pivots'!S352</f>
        <v>0</v>
      </c>
      <c r="I352">
        <f>'Index Pivots'!T352</f>
        <v>0</v>
      </c>
      <c r="J352">
        <f>'Index Pivots'!U352</f>
        <v>0</v>
      </c>
      <c r="K352">
        <f>'Index Pivots'!V352</f>
        <v>0</v>
      </c>
      <c r="L352">
        <f>'Index Pivots'!W352</f>
        <v>0</v>
      </c>
      <c r="M352" s="2">
        <f>'Index Pivots'!X352</f>
        <v>0</v>
      </c>
      <c r="N352" s="12">
        <f t="shared" si="295"/>
        <v>0</v>
      </c>
      <c r="O352" s="12">
        <f t="shared" si="296"/>
        <v>0</v>
      </c>
      <c r="P352" s="12">
        <f t="shared" si="297"/>
        <v>0</v>
      </c>
      <c r="Q352" s="12">
        <f t="shared" si="298"/>
        <v>0</v>
      </c>
      <c r="R352" s="12">
        <f t="shared" si="299"/>
        <v>0</v>
      </c>
      <c r="S352" s="12">
        <f t="shared" si="300"/>
        <v>0</v>
      </c>
      <c r="U352" t="str">
        <f t="shared" si="301"/>
        <v/>
      </c>
    </row>
    <row r="353" spans="1:21" x14ac:dyDescent="0.3">
      <c r="A353" s="39">
        <v>43762</v>
      </c>
      <c r="B353" s="10" t="s">
        <v>30</v>
      </c>
      <c r="C353">
        <f>'Index Pivots'!N353</f>
        <v>0</v>
      </c>
      <c r="D353">
        <f>'Index Pivots'!O353</f>
        <v>0</v>
      </c>
      <c r="E353">
        <f>'Index Pivots'!P353</f>
        <v>0</v>
      </c>
      <c r="F353">
        <f>'Index Pivots'!Q353</f>
        <v>0</v>
      </c>
      <c r="G353">
        <f>'Index Pivots'!R353</f>
        <v>0</v>
      </c>
      <c r="H353">
        <f>'Index Pivots'!S353</f>
        <v>0</v>
      </c>
      <c r="I353">
        <f>'Index Pivots'!T353</f>
        <v>0</v>
      </c>
      <c r="J353">
        <f>'Index Pivots'!U353</f>
        <v>0</v>
      </c>
      <c r="K353">
        <f>'Index Pivots'!V353</f>
        <v>0</v>
      </c>
      <c r="L353">
        <f>'Index Pivots'!W353</f>
        <v>0</v>
      </c>
      <c r="M353" s="2">
        <f>'Index Pivots'!X353</f>
        <v>0</v>
      </c>
      <c r="N353" s="12">
        <f t="shared" si="295"/>
        <v>0</v>
      </c>
      <c r="O353" s="12">
        <f t="shared" si="296"/>
        <v>0</v>
      </c>
      <c r="P353" s="12">
        <f t="shared" si="297"/>
        <v>0</v>
      </c>
      <c r="Q353" s="12">
        <f t="shared" si="298"/>
        <v>0</v>
      </c>
      <c r="R353" s="12">
        <f t="shared" si="299"/>
        <v>0</v>
      </c>
      <c r="S353" s="12">
        <f t="shared" si="300"/>
        <v>0</v>
      </c>
      <c r="U353" t="str">
        <f t="shared" si="301"/>
        <v/>
      </c>
    </row>
    <row r="354" spans="1:21" x14ac:dyDescent="0.3">
      <c r="A354" s="39">
        <v>43763</v>
      </c>
      <c r="B354" s="10" t="s">
        <v>26</v>
      </c>
      <c r="C354">
        <f>'Index Pivots'!N354</f>
        <v>0</v>
      </c>
      <c r="D354">
        <f>'Index Pivots'!O354</f>
        <v>0</v>
      </c>
      <c r="E354">
        <f>'Index Pivots'!P354</f>
        <v>0</v>
      </c>
      <c r="F354">
        <f>'Index Pivots'!Q354</f>
        <v>0</v>
      </c>
      <c r="G354">
        <f>'Index Pivots'!R354</f>
        <v>0</v>
      </c>
      <c r="H354">
        <f>'Index Pivots'!S354</f>
        <v>0</v>
      </c>
      <c r="I354">
        <f>'Index Pivots'!T354</f>
        <v>0</v>
      </c>
      <c r="J354">
        <f>'Index Pivots'!U354</f>
        <v>0</v>
      </c>
      <c r="K354">
        <f>'Index Pivots'!V354</f>
        <v>0</v>
      </c>
      <c r="L354">
        <f>'Index Pivots'!W354</f>
        <v>0</v>
      </c>
      <c r="M354" s="2">
        <f>'Index Pivots'!X354</f>
        <v>0</v>
      </c>
      <c r="N354" s="12">
        <f t="shared" si="295"/>
        <v>0</v>
      </c>
      <c r="O354" s="12">
        <f t="shared" si="296"/>
        <v>0</v>
      </c>
      <c r="P354" s="12">
        <f t="shared" si="297"/>
        <v>0</v>
      </c>
      <c r="Q354" s="12">
        <f t="shared" si="298"/>
        <v>0</v>
      </c>
      <c r="R354" s="12">
        <f t="shared" si="299"/>
        <v>0</v>
      </c>
      <c r="S354" s="12">
        <f t="shared" si="300"/>
        <v>0</v>
      </c>
      <c r="U354" t="str">
        <f t="shared" si="301"/>
        <v/>
      </c>
    </row>
    <row r="355" spans="1:21" x14ac:dyDescent="0.3">
      <c r="A355" s="39">
        <v>43766</v>
      </c>
      <c r="B355" s="10" t="s">
        <v>27</v>
      </c>
      <c r="C355">
        <f>'Index Pivots'!N355</f>
        <v>0</v>
      </c>
      <c r="D355">
        <f>'Index Pivots'!O355</f>
        <v>0</v>
      </c>
      <c r="E355">
        <f>'Index Pivots'!P355</f>
        <v>0</v>
      </c>
      <c r="F355">
        <f>'Index Pivots'!Q355</f>
        <v>0</v>
      </c>
      <c r="G355">
        <f>'Index Pivots'!R355</f>
        <v>0</v>
      </c>
      <c r="H355">
        <f>'Index Pivots'!S355</f>
        <v>0</v>
      </c>
      <c r="I355">
        <f>'Index Pivots'!T355</f>
        <v>0</v>
      </c>
      <c r="J355">
        <f>'Index Pivots'!U355</f>
        <v>0</v>
      </c>
      <c r="K355">
        <f>'Index Pivots'!V355</f>
        <v>0</v>
      </c>
      <c r="L355">
        <f>'Index Pivots'!W355</f>
        <v>0</v>
      </c>
      <c r="M355" s="2">
        <f>'Index Pivots'!X355</f>
        <v>0</v>
      </c>
      <c r="N355" s="12">
        <f t="shared" si="295"/>
        <v>0</v>
      </c>
      <c r="O355" s="12">
        <f t="shared" si="296"/>
        <v>0</v>
      </c>
      <c r="P355" s="12">
        <f t="shared" si="297"/>
        <v>0</v>
      </c>
      <c r="Q355" s="12">
        <f t="shared" si="298"/>
        <v>0</v>
      </c>
      <c r="R355" s="12">
        <f t="shared" si="299"/>
        <v>0</v>
      </c>
      <c r="S355" s="12">
        <f t="shared" si="300"/>
        <v>0</v>
      </c>
      <c r="U355" t="str">
        <f t="shared" si="301"/>
        <v/>
      </c>
    </row>
    <row r="356" spans="1:21" x14ac:dyDescent="0.3">
      <c r="A356" s="39">
        <v>43767</v>
      </c>
      <c r="B356" s="10" t="s">
        <v>28</v>
      </c>
      <c r="C356">
        <f>'Index Pivots'!N356</f>
        <v>0</v>
      </c>
      <c r="D356">
        <f>'Index Pivots'!O356</f>
        <v>0</v>
      </c>
      <c r="E356">
        <f>'Index Pivots'!P356</f>
        <v>0</v>
      </c>
      <c r="F356">
        <f>'Index Pivots'!Q356</f>
        <v>0</v>
      </c>
      <c r="G356">
        <f>'Index Pivots'!R356</f>
        <v>0</v>
      </c>
      <c r="H356">
        <f>'Index Pivots'!S356</f>
        <v>0</v>
      </c>
      <c r="I356">
        <f>'Index Pivots'!T356</f>
        <v>0</v>
      </c>
      <c r="J356">
        <f>'Index Pivots'!U356</f>
        <v>0</v>
      </c>
      <c r="K356">
        <f>'Index Pivots'!V356</f>
        <v>0</v>
      </c>
      <c r="L356">
        <f>'Index Pivots'!W356</f>
        <v>0</v>
      </c>
      <c r="M356" s="2">
        <f>'Index Pivots'!X356</f>
        <v>0</v>
      </c>
      <c r="N356" s="12">
        <f t="shared" si="295"/>
        <v>0</v>
      </c>
      <c r="O356" s="12">
        <f t="shared" si="296"/>
        <v>0</v>
      </c>
      <c r="P356" s="12">
        <f t="shared" si="297"/>
        <v>0</v>
      </c>
      <c r="Q356" s="12">
        <f t="shared" si="298"/>
        <v>0</v>
      </c>
      <c r="R356" s="12">
        <f t="shared" si="299"/>
        <v>0</v>
      </c>
      <c r="S356" s="12">
        <f t="shared" si="300"/>
        <v>0</v>
      </c>
      <c r="U356" t="str">
        <f t="shared" si="301"/>
        <v/>
      </c>
    </row>
    <row r="357" spans="1:21" x14ac:dyDescent="0.3">
      <c r="A357" s="39">
        <v>43768</v>
      </c>
      <c r="B357" s="10" t="s">
        <v>29</v>
      </c>
      <c r="C357">
        <f>'Index Pivots'!N357</f>
        <v>0</v>
      </c>
      <c r="D357">
        <f>'Index Pivots'!O357</f>
        <v>0</v>
      </c>
      <c r="E357">
        <f>'Index Pivots'!P357</f>
        <v>0</v>
      </c>
      <c r="F357">
        <f>'Index Pivots'!Q357</f>
        <v>0</v>
      </c>
      <c r="G357">
        <f>'Index Pivots'!R357</f>
        <v>0</v>
      </c>
      <c r="H357">
        <f>'Index Pivots'!S357</f>
        <v>0</v>
      </c>
      <c r="I357">
        <f>'Index Pivots'!T357</f>
        <v>0</v>
      </c>
      <c r="J357">
        <f>'Index Pivots'!U357</f>
        <v>0</v>
      </c>
      <c r="K357">
        <f>'Index Pivots'!V357</f>
        <v>0</v>
      </c>
      <c r="L357">
        <f>'Index Pivots'!W357</f>
        <v>0</v>
      </c>
      <c r="M357" s="2">
        <f>'Index Pivots'!X357</f>
        <v>0</v>
      </c>
      <c r="N357" s="12">
        <f t="shared" si="295"/>
        <v>0</v>
      </c>
      <c r="O357" s="12">
        <f t="shared" si="296"/>
        <v>0</v>
      </c>
      <c r="P357" s="12">
        <f t="shared" si="297"/>
        <v>0</v>
      </c>
      <c r="Q357" s="12">
        <f t="shared" si="298"/>
        <v>0</v>
      </c>
      <c r="R357" s="12">
        <f t="shared" si="299"/>
        <v>0</v>
      </c>
      <c r="S357" s="12">
        <f t="shared" si="300"/>
        <v>0</v>
      </c>
      <c r="U357" t="str">
        <f t="shared" si="301"/>
        <v/>
      </c>
    </row>
    <row r="358" spans="1:21" x14ac:dyDescent="0.3">
      <c r="A358" s="39">
        <v>43769</v>
      </c>
      <c r="B358" s="10" t="s">
        <v>30</v>
      </c>
      <c r="C358">
        <f>'Index Pivots'!N358</f>
        <v>0</v>
      </c>
      <c r="D358">
        <f>'Index Pivots'!O358</f>
        <v>0</v>
      </c>
      <c r="E358">
        <f>'Index Pivots'!P358</f>
        <v>0</v>
      </c>
      <c r="F358">
        <f>'Index Pivots'!Q358</f>
        <v>0</v>
      </c>
      <c r="G358">
        <f>'Index Pivots'!R358</f>
        <v>0</v>
      </c>
      <c r="H358">
        <f>'Index Pivots'!S358</f>
        <v>0</v>
      </c>
      <c r="I358">
        <f>'Index Pivots'!T358</f>
        <v>0</v>
      </c>
      <c r="J358">
        <f>'Index Pivots'!U358</f>
        <v>0</v>
      </c>
      <c r="K358">
        <f>'Index Pivots'!V358</f>
        <v>0</v>
      </c>
      <c r="L358">
        <f>'Index Pivots'!W358</f>
        <v>0</v>
      </c>
      <c r="M358" s="2">
        <f>'Index Pivots'!X358</f>
        <v>0</v>
      </c>
      <c r="N358" s="12">
        <f t="shared" si="295"/>
        <v>0</v>
      </c>
      <c r="O358" s="12">
        <f t="shared" si="296"/>
        <v>0</v>
      </c>
      <c r="P358" s="12">
        <f t="shared" si="297"/>
        <v>0</v>
      </c>
      <c r="Q358" s="12">
        <f t="shared" si="298"/>
        <v>0</v>
      </c>
      <c r="R358" s="12">
        <f t="shared" si="299"/>
        <v>0</v>
      </c>
      <c r="S358" s="12">
        <f t="shared" si="300"/>
        <v>0</v>
      </c>
      <c r="U358" t="str">
        <f t="shared" si="301"/>
        <v/>
      </c>
    </row>
    <row r="359" spans="1:21" x14ac:dyDescent="0.3">
      <c r="A359" s="39">
        <v>43770</v>
      </c>
      <c r="B359" s="10" t="s">
        <v>26</v>
      </c>
      <c r="C359">
        <f>'Index Pivots'!N359</f>
        <v>0</v>
      </c>
      <c r="D359">
        <f>'Index Pivots'!O359</f>
        <v>0</v>
      </c>
      <c r="E359">
        <f>'Index Pivots'!P359</f>
        <v>0</v>
      </c>
      <c r="F359">
        <f>'Index Pivots'!Q359</f>
        <v>0</v>
      </c>
      <c r="G359">
        <f>'Index Pivots'!R359</f>
        <v>0</v>
      </c>
      <c r="H359">
        <f>'Index Pivots'!S359</f>
        <v>0</v>
      </c>
      <c r="I359">
        <f>'Index Pivots'!T359</f>
        <v>0</v>
      </c>
      <c r="J359">
        <f>'Index Pivots'!U359</f>
        <v>0</v>
      </c>
      <c r="K359">
        <f>'Index Pivots'!V359</f>
        <v>0</v>
      </c>
      <c r="L359">
        <f>'Index Pivots'!W359</f>
        <v>0</v>
      </c>
      <c r="M359" s="2">
        <f>'Index Pivots'!X359</f>
        <v>0</v>
      </c>
      <c r="N359" s="12">
        <f t="shared" si="295"/>
        <v>0</v>
      </c>
      <c r="O359" s="12">
        <f t="shared" si="296"/>
        <v>0</v>
      </c>
      <c r="P359" s="12">
        <f t="shared" si="297"/>
        <v>0</v>
      </c>
      <c r="Q359" s="12">
        <f t="shared" si="298"/>
        <v>0</v>
      </c>
      <c r="R359" s="12">
        <f t="shared" si="299"/>
        <v>0</v>
      </c>
      <c r="S359" s="12">
        <f t="shared" si="300"/>
        <v>0</v>
      </c>
      <c r="U359" t="str">
        <f t="shared" si="301"/>
        <v/>
      </c>
    </row>
    <row r="360" spans="1:21" x14ac:dyDescent="0.3">
      <c r="A360" s="39">
        <v>43773</v>
      </c>
      <c r="B360" s="10" t="s">
        <v>27</v>
      </c>
      <c r="C360">
        <f>'Index Pivots'!N360</f>
        <v>0</v>
      </c>
      <c r="D360">
        <f>'Index Pivots'!O360</f>
        <v>0</v>
      </c>
      <c r="E360">
        <f>'Index Pivots'!P360</f>
        <v>0</v>
      </c>
      <c r="F360">
        <f>'Index Pivots'!Q360</f>
        <v>0</v>
      </c>
      <c r="G360">
        <f>'Index Pivots'!R360</f>
        <v>0</v>
      </c>
      <c r="H360">
        <f>'Index Pivots'!S360</f>
        <v>0</v>
      </c>
      <c r="I360">
        <f>'Index Pivots'!T360</f>
        <v>0</v>
      </c>
      <c r="J360">
        <f>'Index Pivots'!U360</f>
        <v>0</v>
      </c>
      <c r="K360">
        <f>'Index Pivots'!V360</f>
        <v>0</v>
      </c>
      <c r="L360">
        <f>'Index Pivots'!W360</f>
        <v>0</v>
      </c>
      <c r="M360" s="2">
        <f>'Index Pivots'!X360</f>
        <v>0</v>
      </c>
      <c r="N360" s="12">
        <f t="shared" si="295"/>
        <v>0</v>
      </c>
      <c r="O360" s="12">
        <f t="shared" si="296"/>
        <v>0</v>
      </c>
      <c r="P360" s="12">
        <f t="shared" si="297"/>
        <v>0</v>
      </c>
      <c r="Q360" s="12">
        <f t="shared" si="298"/>
        <v>0</v>
      </c>
      <c r="R360" s="12">
        <f t="shared" si="299"/>
        <v>0</v>
      </c>
      <c r="S360" s="12">
        <f t="shared" si="300"/>
        <v>0</v>
      </c>
      <c r="U360" t="str">
        <f t="shared" si="301"/>
        <v/>
      </c>
    </row>
    <row r="361" spans="1:21" x14ac:dyDescent="0.3">
      <c r="A361" s="39">
        <v>43774</v>
      </c>
      <c r="B361" s="10" t="s">
        <v>28</v>
      </c>
      <c r="C361">
        <f>'Index Pivots'!N361</f>
        <v>0</v>
      </c>
      <c r="D361">
        <f>'Index Pivots'!O361</f>
        <v>0</v>
      </c>
      <c r="E361">
        <f>'Index Pivots'!P361</f>
        <v>0</v>
      </c>
      <c r="F361">
        <f>'Index Pivots'!Q361</f>
        <v>0</v>
      </c>
      <c r="G361">
        <f>'Index Pivots'!R361</f>
        <v>0</v>
      </c>
      <c r="H361">
        <f>'Index Pivots'!S361</f>
        <v>0</v>
      </c>
      <c r="I361">
        <f>'Index Pivots'!T361</f>
        <v>0</v>
      </c>
      <c r="J361">
        <f>'Index Pivots'!U361</f>
        <v>0</v>
      </c>
      <c r="K361">
        <f>'Index Pivots'!V361</f>
        <v>0</v>
      </c>
      <c r="L361">
        <f>'Index Pivots'!W361</f>
        <v>0</v>
      </c>
      <c r="M361" s="2">
        <f>'Index Pivots'!X361</f>
        <v>0</v>
      </c>
      <c r="N361" s="12">
        <f t="shared" si="295"/>
        <v>0</v>
      </c>
      <c r="O361" s="12">
        <f t="shared" si="296"/>
        <v>0</v>
      </c>
      <c r="P361" s="12">
        <f t="shared" si="297"/>
        <v>0</v>
      </c>
      <c r="Q361" s="12">
        <f t="shared" si="298"/>
        <v>0</v>
      </c>
      <c r="R361" s="12">
        <f t="shared" si="299"/>
        <v>0</v>
      </c>
      <c r="S361" s="12">
        <f t="shared" si="300"/>
        <v>0</v>
      </c>
      <c r="U361" t="str">
        <f t="shared" si="301"/>
        <v/>
      </c>
    </row>
    <row r="362" spans="1:21" x14ac:dyDescent="0.3">
      <c r="A362" s="39">
        <v>43775</v>
      </c>
      <c r="B362" s="10" t="s">
        <v>29</v>
      </c>
      <c r="C362">
        <f>'Index Pivots'!N362</f>
        <v>0</v>
      </c>
      <c r="D362">
        <f>'Index Pivots'!O362</f>
        <v>0</v>
      </c>
      <c r="E362">
        <f>'Index Pivots'!P362</f>
        <v>0</v>
      </c>
      <c r="F362">
        <f>'Index Pivots'!Q362</f>
        <v>0</v>
      </c>
      <c r="G362">
        <f>'Index Pivots'!R362</f>
        <v>0</v>
      </c>
      <c r="H362">
        <f>'Index Pivots'!S362</f>
        <v>0</v>
      </c>
      <c r="I362">
        <f>'Index Pivots'!T362</f>
        <v>0</v>
      </c>
      <c r="J362">
        <f>'Index Pivots'!U362</f>
        <v>0</v>
      </c>
      <c r="K362">
        <f>'Index Pivots'!V362</f>
        <v>0</v>
      </c>
      <c r="L362">
        <f>'Index Pivots'!W362</f>
        <v>0</v>
      </c>
      <c r="M362" s="2">
        <f>'Index Pivots'!X362</f>
        <v>0</v>
      </c>
      <c r="N362" s="12">
        <f t="shared" ref="N362:N399" si="302">ABS(C362-H361)</f>
        <v>0</v>
      </c>
      <c r="O362" s="12">
        <f t="shared" ref="O362:O399" si="303">ABS(C362-I361)</f>
        <v>0</v>
      </c>
      <c r="P362" s="12">
        <f t="shared" ref="P362:P399" si="304">ABS(C362-J361)</f>
        <v>0</v>
      </c>
      <c r="Q362" s="12">
        <f t="shared" ref="Q362:Q399" si="305">ABS(C362-K361)</f>
        <v>0</v>
      </c>
      <c r="R362" s="12">
        <f t="shared" ref="R362:R399" si="306">ABS(C362-L361)</f>
        <v>0</v>
      </c>
      <c r="S362" s="12">
        <f t="shared" ref="S362:S399" si="307">MIN(N362:R362)</f>
        <v>0</v>
      </c>
      <c r="U362" t="str">
        <f t="shared" ref="U362:U399" si="308">IF(ABS(J362-J361)&lt;J362*0.0021,"Today-Tom Close","")</f>
        <v/>
      </c>
    </row>
    <row r="363" spans="1:21" x14ac:dyDescent="0.3">
      <c r="A363" s="39">
        <v>43776</v>
      </c>
      <c r="B363" s="10" t="s">
        <v>30</v>
      </c>
      <c r="C363">
        <f>'Index Pivots'!N363</f>
        <v>0</v>
      </c>
      <c r="D363">
        <f>'Index Pivots'!O363</f>
        <v>0</v>
      </c>
      <c r="E363">
        <f>'Index Pivots'!P363</f>
        <v>0</v>
      </c>
      <c r="F363">
        <f>'Index Pivots'!Q363</f>
        <v>0</v>
      </c>
      <c r="G363">
        <f>'Index Pivots'!R363</f>
        <v>0</v>
      </c>
      <c r="H363">
        <f>'Index Pivots'!S363</f>
        <v>0</v>
      </c>
      <c r="I363">
        <f>'Index Pivots'!T363</f>
        <v>0</v>
      </c>
      <c r="J363">
        <f>'Index Pivots'!U363</f>
        <v>0</v>
      </c>
      <c r="K363">
        <f>'Index Pivots'!V363</f>
        <v>0</v>
      </c>
      <c r="L363">
        <f>'Index Pivots'!W363</f>
        <v>0</v>
      </c>
      <c r="M363" s="2">
        <f>'Index Pivots'!X363</f>
        <v>0</v>
      </c>
      <c r="N363" s="12">
        <f t="shared" si="302"/>
        <v>0</v>
      </c>
      <c r="O363" s="12">
        <f t="shared" si="303"/>
        <v>0</v>
      </c>
      <c r="P363" s="12">
        <f t="shared" si="304"/>
        <v>0</v>
      </c>
      <c r="Q363" s="12">
        <f t="shared" si="305"/>
        <v>0</v>
      </c>
      <c r="R363" s="12">
        <f t="shared" si="306"/>
        <v>0</v>
      </c>
      <c r="S363" s="12">
        <f t="shared" si="307"/>
        <v>0</v>
      </c>
      <c r="U363" t="str">
        <f t="shared" si="308"/>
        <v/>
      </c>
    </row>
    <row r="364" spans="1:21" x14ac:dyDescent="0.3">
      <c r="A364" s="39">
        <v>43777</v>
      </c>
      <c r="B364" s="10" t="s">
        <v>26</v>
      </c>
      <c r="C364">
        <f>'Index Pivots'!N364</f>
        <v>0</v>
      </c>
      <c r="D364">
        <f>'Index Pivots'!O364</f>
        <v>0</v>
      </c>
      <c r="E364">
        <f>'Index Pivots'!P364</f>
        <v>0</v>
      </c>
      <c r="F364">
        <f>'Index Pivots'!Q364</f>
        <v>0</v>
      </c>
      <c r="G364">
        <f>'Index Pivots'!R364</f>
        <v>0</v>
      </c>
      <c r="H364">
        <f>'Index Pivots'!S364</f>
        <v>0</v>
      </c>
      <c r="I364">
        <f>'Index Pivots'!T364</f>
        <v>0</v>
      </c>
      <c r="J364">
        <f>'Index Pivots'!U364</f>
        <v>0</v>
      </c>
      <c r="K364">
        <f>'Index Pivots'!V364</f>
        <v>0</v>
      </c>
      <c r="L364">
        <f>'Index Pivots'!W364</f>
        <v>0</v>
      </c>
      <c r="M364" s="2">
        <f>'Index Pivots'!X364</f>
        <v>0</v>
      </c>
      <c r="N364" s="12">
        <f t="shared" si="302"/>
        <v>0</v>
      </c>
      <c r="O364" s="12">
        <f t="shared" si="303"/>
        <v>0</v>
      </c>
      <c r="P364" s="12">
        <f t="shared" si="304"/>
        <v>0</v>
      </c>
      <c r="Q364" s="12">
        <f t="shared" si="305"/>
        <v>0</v>
      </c>
      <c r="R364" s="12">
        <f t="shared" si="306"/>
        <v>0</v>
      </c>
      <c r="S364" s="12">
        <f t="shared" si="307"/>
        <v>0</v>
      </c>
      <c r="U364" t="str">
        <f t="shared" si="308"/>
        <v/>
      </c>
    </row>
    <row r="365" spans="1:21" x14ac:dyDescent="0.3">
      <c r="A365" s="39">
        <v>43780</v>
      </c>
      <c r="B365" s="10" t="s">
        <v>27</v>
      </c>
      <c r="C365">
        <f>'Index Pivots'!N365</f>
        <v>0</v>
      </c>
      <c r="D365">
        <f>'Index Pivots'!O365</f>
        <v>0</v>
      </c>
      <c r="E365">
        <f>'Index Pivots'!P365</f>
        <v>0</v>
      </c>
      <c r="F365">
        <f>'Index Pivots'!Q365</f>
        <v>0</v>
      </c>
      <c r="G365">
        <f>'Index Pivots'!R365</f>
        <v>0</v>
      </c>
      <c r="H365">
        <f>'Index Pivots'!S365</f>
        <v>0</v>
      </c>
      <c r="I365">
        <f>'Index Pivots'!T365</f>
        <v>0</v>
      </c>
      <c r="J365">
        <f>'Index Pivots'!U365</f>
        <v>0</v>
      </c>
      <c r="K365">
        <f>'Index Pivots'!V365</f>
        <v>0</v>
      </c>
      <c r="L365">
        <f>'Index Pivots'!W365</f>
        <v>0</v>
      </c>
      <c r="M365" s="2">
        <f>'Index Pivots'!X365</f>
        <v>0</v>
      </c>
      <c r="N365" s="12">
        <f t="shared" si="302"/>
        <v>0</v>
      </c>
      <c r="O365" s="12">
        <f t="shared" si="303"/>
        <v>0</v>
      </c>
      <c r="P365" s="12">
        <f t="shared" si="304"/>
        <v>0</v>
      </c>
      <c r="Q365" s="12">
        <f t="shared" si="305"/>
        <v>0</v>
      </c>
      <c r="R365" s="12">
        <f t="shared" si="306"/>
        <v>0</v>
      </c>
      <c r="S365" s="12">
        <f t="shared" si="307"/>
        <v>0</v>
      </c>
      <c r="U365" t="str">
        <f t="shared" si="308"/>
        <v/>
      </c>
    </row>
    <row r="366" spans="1:21" x14ac:dyDescent="0.3">
      <c r="A366" s="39">
        <v>43782</v>
      </c>
      <c r="B366" s="10" t="s">
        <v>29</v>
      </c>
      <c r="C366">
        <f>'Index Pivots'!N366</f>
        <v>0</v>
      </c>
      <c r="D366">
        <f>'Index Pivots'!O366</f>
        <v>0</v>
      </c>
      <c r="E366">
        <f>'Index Pivots'!P366</f>
        <v>0</v>
      </c>
      <c r="F366">
        <f>'Index Pivots'!Q366</f>
        <v>0</v>
      </c>
      <c r="G366">
        <f>'Index Pivots'!R366</f>
        <v>0</v>
      </c>
      <c r="H366">
        <f>'Index Pivots'!S366</f>
        <v>0</v>
      </c>
      <c r="I366">
        <f>'Index Pivots'!T366</f>
        <v>0</v>
      </c>
      <c r="J366">
        <f>'Index Pivots'!U366</f>
        <v>0</v>
      </c>
      <c r="K366">
        <f>'Index Pivots'!V366</f>
        <v>0</v>
      </c>
      <c r="L366">
        <f>'Index Pivots'!W366</f>
        <v>0</v>
      </c>
      <c r="M366" s="2">
        <f>'Index Pivots'!X366</f>
        <v>0</v>
      </c>
      <c r="N366" s="12">
        <f t="shared" si="302"/>
        <v>0</v>
      </c>
      <c r="O366" s="12">
        <f t="shared" si="303"/>
        <v>0</v>
      </c>
      <c r="P366" s="12">
        <f t="shared" si="304"/>
        <v>0</v>
      </c>
      <c r="Q366" s="12">
        <f t="shared" si="305"/>
        <v>0</v>
      </c>
      <c r="R366" s="12">
        <f t="shared" si="306"/>
        <v>0</v>
      </c>
      <c r="S366" s="12">
        <f t="shared" si="307"/>
        <v>0</v>
      </c>
      <c r="U366" t="str">
        <f t="shared" si="308"/>
        <v/>
      </c>
    </row>
    <row r="367" spans="1:21" x14ac:dyDescent="0.3">
      <c r="A367" s="39">
        <v>43783</v>
      </c>
      <c r="B367" s="10" t="s">
        <v>30</v>
      </c>
      <c r="C367">
        <f>'Index Pivots'!N367</f>
        <v>0</v>
      </c>
      <c r="D367">
        <f>'Index Pivots'!O367</f>
        <v>0</v>
      </c>
      <c r="E367">
        <f>'Index Pivots'!P367</f>
        <v>0</v>
      </c>
      <c r="F367">
        <f>'Index Pivots'!Q367</f>
        <v>0</v>
      </c>
      <c r="G367">
        <f>'Index Pivots'!R367</f>
        <v>0</v>
      </c>
      <c r="H367">
        <f>'Index Pivots'!S367</f>
        <v>0</v>
      </c>
      <c r="I367">
        <f>'Index Pivots'!T367</f>
        <v>0</v>
      </c>
      <c r="J367">
        <f>'Index Pivots'!U367</f>
        <v>0</v>
      </c>
      <c r="K367">
        <f>'Index Pivots'!V367</f>
        <v>0</v>
      </c>
      <c r="L367">
        <f>'Index Pivots'!W367</f>
        <v>0</v>
      </c>
      <c r="M367" s="2">
        <f>'Index Pivots'!X367</f>
        <v>0</v>
      </c>
      <c r="N367" s="12">
        <f t="shared" si="302"/>
        <v>0</v>
      </c>
      <c r="O367" s="12">
        <f t="shared" si="303"/>
        <v>0</v>
      </c>
      <c r="P367" s="12">
        <f t="shared" si="304"/>
        <v>0</v>
      </c>
      <c r="Q367" s="12">
        <f t="shared" si="305"/>
        <v>0</v>
      </c>
      <c r="R367" s="12">
        <f t="shared" si="306"/>
        <v>0</v>
      </c>
      <c r="S367" s="12">
        <f t="shared" si="307"/>
        <v>0</v>
      </c>
      <c r="U367" t="str">
        <f t="shared" si="308"/>
        <v/>
      </c>
    </row>
    <row r="368" spans="1:21" x14ac:dyDescent="0.3">
      <c r="A368" s="39">
        <v>43784</v>
      </c>
      <c r="B368" s="10" t="s">
        <v>26</v>
      </c>
      <c r="C368">
        <f>'Index Pivots'!N368</f>
        <v>0</v>
      </c>
      <c r="D368">
        <f>'Index Pivots'!O368</f>
        <v>0</v>
      </c>
      <c r="E368">
        <f>'Index Pivots'!P368</f>
        <v>0</v>
      </c>
      <c r="F368">
        <f>'Index Pivots'!Q368</f>
        <v>0</v>
      </c>
      <c r="G368">
        <f>'Index Pivots'!R368</f>
        <v>0</v>
      </c>
      <c r="H368">
        <f>'Index Pivots'!S368</f>
        <v>0</v>
      </c>
      <c r="I368">
        <f>'Index Pivots'!T368</f>
        <v>0</v>
      </c>
      <c r="J368">
        <f>'Index Pivots'!U368</f>
        <v>0</v>
      </c>
      <c r="K368">
        <f>'Index Pivots'!V368</f>
        <v>0</v>
      </c>
      <c r="L368">
        <f>'Index Pivots'!W368</f>
        <v>0</v>
      </c>
      <c r="M368" s="2">
        <f>'Index Pivots'!X368</f>
        <v>0</v>
      </c>
      <c r="N368" s="12">
        <f t="shared" si="302"/>
        <v>0</v>
      </c>
      <c r="O368" s="12">
        <f t="shared" si="303"/>
        <v>0</v>
      </c>
      <c r="P368" s="12">
        <f t="shared" si="304"/>
        <v>0</v>
      </c>
      <c r="Q368" s="12">
        <f t="shared" si="305"/>
        <v>0</v>
      </c>
      <c r="R368" s="12">
        <f t="shared" si="306"/>
        <v>0</v>
      </c>
      <c r="S368" s="12">
        <f t="shared" si="307"/>
        <v>0</v>
      </c>
      <c r="U368" t="str">
        <f t="shared" si="308"/>
        <v/>
      </c>
    </row>
    <row r="369" spans="1:21" x14ac:dyDescent="0.3">
      <c r="A369" s="39">
        <v>43787</v>
      </c>
      <c r="B369" s="10" t="s">
        <v>27</v>
      </c>
      <c r="C369">
        <f>'Index Pivots'!N369</f>
        <v>0</v>
      </c>
      <c r="D369">
        <f>'Index Pivots'!O369</f>
        <v>0</v>
      </c>
      <c r="E369">
        <f>'Index Pivots'!P369</f>
        <v>0</v>
      </c>
      <c r="F369">
        <f>'Index Pivots'!Q369</f>
        <v>0</v>
      </c>
      <c r="G369">
        <f>'Index Pivots'!R369</f>
        <v>0</v>
      </c>
      <c r="H369">
        <f>'Index Pivots'!S369</f>
        <v>0</v>
      </c>
      <c r="I369">
        <f>'Index Pivots'!T369</f>
        <v>0</v>
      </c>
      <c r="J369">
        <f>'Index Pivots'!U369</f>
        <v>0</v>
      </c>
      <c r="K369">
        <f>'Index Pivots'!V369</f>
        <v>0</v>
      </c>
      <c r="L369">
        <f>'Index Pivots'!W369</f>
        <v>0</v>
      </c>
      <c r="M369" s="2">
        <f>'Index Pivots'!X369</f>
        <v>0</v>
      </c>
      <c r="N369" s="12">
        <f t="shared" si="302"/>
        <v>0</v>
      </c>
      <c r="O369" s="12">
        <f t="shared" si="303"/>
        <v>0</v>
      </c>
      <c r="P369" s="12">
        <f t="shared" si="304"/>
        <v>0</v>
      </c>
      <c r="Q369" s="12">
        <f t="shared" si="305"/>
        <v>0</v>
      </c>
      <c r="R369" s="12">
        <f t="shared" si="306"/>
        <v>0</v>
      </c>
      <c r="S369" s="12">
        <f t="shared" si="307"/>
        <v>0</v>
      </c>
      <c r="U369" t="str">
        <f t="shared" si="308"/>
        <v/>
      </c>
    </row>
    <row r="370" spans="1:21" x14ac:dyDescent="0.3">
      <c r="A370" s="39">
        <v>43788</v>
      </c>
      <c r="B370" s="10" t="s">
        <v>28</v>
      </c>
      <c r="C370">
        <f>'Index Pivots'!N370</f>
        <v>0</v>
      </c>
      <c r="D370">
        <f>'Index Pivots'!O370</f>
        <v>0</v>
      </c>
      <c r="E370">
        <f>'Index Pivots'!P370</f>
        <v>0</v>
      </c>
      <c r="F370">
        <f>'Index Pivots'!Q370</f>
        <v>0</v>
      </c>
      <c r="G370">
        <f>'Index Pivots'!R370</f>
        <v>0</v>
      </c>
      <c r="H370">
        <f>'Index Pivots'!S370</f>
        <v>0</v>
      </c>
      <c r="I370">
        <f>'Index Pivots'!T370</f>
        <v>0</v>
      </c>
      <c r="J370">
        <f>'Index Pivots'!U370</f>
        <v>0</v>
      </c>
      <c r="K370">
        <f>'Index Pivots'!V370</f>
        <v>0</v>
      </c>
      <c r="L370">
        <f>'Index Pivots'!W370</f>
        <v>0</v>
      </c>
      <c r="M370" s="2">
        <f>'Index Pivots'!X370</f>
        <v>0</v>
      </c>
      <c r="N370" s="12">
        <f t="shared" si="302"/>
        <v>0</v>
      </c>
      <c r="O370" s="12">
        <f t="shared" si="303"/>
        <v>0</v>
      </c>
      <c r="P370" s="12">
        <f t="shared" si="304"/>
        <v>0</v>
      </c>
      <c r="Q370" s="12">
        <f t="shared" si="305"/>
        <v>0</v>
      </c>
      <c r="R370" s="12">
        <f t="shared" si="306"/>
        <v>0</v>
      </c>
      <c r="S370" s="12">
        <f t="shared" si="307"/>
        <v>0</v>
      </c>
      <c r="U370" t="str">
        <f t="shared" si="308"/>
        <v/>
      </c>
    </row>
    <row r="371" spans="1:21" x14ac:dyDescent="0.3">
      <c r="A371" s="39">
        <v>43789</v>
      </c>
      <c r="B371" s="10" t="s">
        <v>29</v>
      </c>
      <c r="C371">
        <f>'Index Pivots'!N371</f>
        <v>0</v>
      </c>
      <c r="D371">
        <f>'Index Pivots'!O371</f>
        <v>0</v>
      </c>
      <c r="E371">
        <f>'Index Pivots'!P371</f>
        <v>0</v>
      </c>
      <c r="F371">
        <f>'Index Pivots'!Q371</f>
        <v>0</v>
      </c>
      <c r="G371">
        <f>'Index Pivots'!R371</f>
        <v>0</v>
      </c>
      <c r="H371">
        <f>'Index Pivots'!S371</f>
        <v>0</v>
      </c>
      <c r="I371">
        <f>'Index Pivots'!T371</f>
        <v>0</v>
      </c>
      <c r="J371">
        <f>'Index Pivots'!U371</f>
        <v>0</v>
      </c>
      <c r="K371">
        <f>'Index Pivots'!V371</f>
        <v>0</v>
      </c>
      <c r="L371">
        <f>'Index Pivots'!W371</f>
        <v>0</v>
      </c>
      <c r="M371" s="2">
        <f>'Index Pivots'!X371</f>
        <v>0</v>
      </c>
      <c r="N371" s="12">
        <f t="shared" si="302"/>
        <v>0</v>
      </c>
      <c r="O371" s="12">
        <f t="shared" si="303"/>
        <v>0</v>
      </c>
      <c r="P371" s="12">
        <f t="shared" si="304"/>
        <v>0</v>
      </c>
      <c r="Q371" s="12">
        <f t="shared" si="305"/>
        <v>0</v>
      </c>
      <c r="R371" s="12">
        <f t="shared" si="306"/>
        <v>0</v>
      </c>
      <c r="S371" s="12">
        <f t="shared" si="307"/>
        <v>0</v>
      </c>
      <c r="U371" t="str">
        <f t="shared" si="308"/>
        <v/>
      </c>
    </row>
    <row r="372" spans="1:21" x14ac:dyDescent="0.3">
      <c r="A372" s="39">
        <v>43790</v>
      </c>
      <c r="B372" s="10" t="s">
        <v>30</v>
      </c>
      <c r="C372">
        <f>'Index Pivots'!N372</f>
        <v>0</v>
      </c>
      <c r="D372">
        <f>'Index Pivots'!O372</f>
        <v>0</v>
      </c>
      <c r="E372">
        <f>'Index Pivots'!P372</f>
        <v>0</v>
      </c>
      <c r="F372">
        <f>'Index Pivots'!Q372</f>
        <v>0</v>
      </c>
      <c r="G372">
        <f>'Index Pivots'!R372</f>
        <v>0</v>
      </c>
      <c r="H372">
        <f>'Index Pivots'!S372</f>
        <v>0</v>
      </c>
      <c r="I372">
        <f>'Index Pivots'!T372</f>
        <v>0</v>
      </c>
      <c r="J372">
        <f>'Index Pivots'!U372</f>
        <v>0</v>
      </c>
      <c r="K372">
        <f>'Index Pivots'!V372</f>
        <v>0</v>
      </c>
      <c r="L372">
        <f>'Index Pivots'!W372</f>
        <v>0</v>
      </c>
      <c r="M372" s="2">
        <f>'Index Pivots'!X372</f>
        <v>0</v>
      </c>
      <c r="N372" s="12">
        <f t="shared" si="302"/>
        <v>0</v>
      </c>
      <c r="O372" s="12">
        <f t="shared" si="303"/>
        <v>0</v>
      </c>
      <c r="P372" s="12">
        <f t="shared" si="304"/>
        <v>0</v>
      </c>
      <c r="Q372" s="12">
        <f t="shared" si="305"/>
        <v>0</v>
      </c>
      <c r="R372" s="12">
        <f t="shared" si="306"/>
        <v>0</v>
      </c>
      <c r="S372" s="12">
        <f t="shared" si="307"/>
        <v>0</v>
      </c>
      <c r="U372" t="str">
        <f t="shared" si="308"/>
        <v/>
      </c>
    </row>
    <row r="373" spans="1:21" x14ac:dyDescent="0.3">
      <c r="A373" s="39">
        <v>43791</v>
      </c>
      <c r="B373" s="10" t="s">
        <v>26</v>
      </c>
      <c r="C373">
        <f>'Index Pivots'!N373</f>
        <v>0</v>
      </c>
      <c r="D373">
        <f>'Index Pivots'!O373</f>
        <v>0</v>
      </c>
      <c r="E373">
        <f>'Index Pivots'!P373</f>
        <v>0</v>
      </c>
      <c r="F373">
        <f>'Index Pivots'!Q373</f>
        <v>0</v>
      </c>
      <c r="G373">
        <f>'Index Pivots'!R373</f>
        <v>0</v>
      </c>
      <c r="H373">
        <f>'Index Pivots'!S373</f>
        <v>0</v>
      </c>
      <c r="I373">
        <f>'Index Pivots'!T373</f>
        <v>0</v>
      </c>
      <c r="J373">
        <f>'Index Pivots'!U373</f>
        <v>0</v>
      </c>
      <c r="K373">
        <f>'Index Pivots'!V373</f>
        <v>0</v>
      </c>
      <c r="L373">
        <f>'Index Pivots'!W373</f>
        <v>0</v>
      </c>
      <c r="M373" s="2">
        <f>'Index Pivots'!X373</f>
        <v>0</v>
      </c>
      <c r="N373" s="12">
        <f t="shared" si="302"/>
        <v>0</v>
      </c>
      <c r="O373" s="12">
        <f t="shared" si="303"/>
        <v>0</v>
      </c>
      <c r="P373" s="12">
        <f t="shared" si="304"/>
        <v>0</v>
      </c>
      <c r="Q373" s="12">
        <f t="shared" si="305"/>
        <v>0</v>
      </c>
      <c r="R373" s="12">
        <f t="shared" si="306"/>
        <v>0</v>
      </c>
      <c r="S373" s="12">
        <f t="shared" si="307"/>
        <v>0</v>
      </c>
      <c r="U373" t="str">
        <f t="shared" si="308"/>
        <v/>
      </c>
    </row>
    <row r="374" spans="1:21" x14ac:dyDescent="0.3">
      <c r="A374" s="39">
        <v>43794</v>
      </c>
      <c r="B374" s="10" t="s">
        <v>27</v>
      </c>
      <c r="C374">
        <f>'Index Pivots'!N374</f>
        <v>0</v>
      </c>
      <c r="D374">
        <f>'Index Pivots'!O374</f>
        <v>0</v>
      </c>
      <c r="E374">
        <f>'Index Pivots'!P374</f>
        <v>0</v>
      </c>
      <c r="F374">
        <f>'Index Pivots'!Q374</f>
        <v>0</v>
      </c>
      <c r="G374">
        <f>'Index Pivots'!R374</f>
        <v>0</v>
      </c>
      <c r="H374">
        <f>'Index Pivots'!S374</f>
        <v>0</v>
      </c>
      <c r="I374">
        <f>'Index Pivots'!T374</f>
        <v>0</v>
      </c>
      <c r="J374">
        <f>'Index Pivots'!U374</f>
        <v>0</v>
      </c>
      <c r="K374">
        <f>'Index Pivots'!V374</f>
        <v>0</v>
      </c>
      <c r="L374">
        <f>'Index Pivots'!W374</f>
        <v>0</v>
      </c>
      <c r="M374" s="2">
        <f>'Index Pivots'!X374</f>
        <v>0</v>
      </c>
      <c r="N374" s="12">
        <f t="shared" si="302"/>
        <v>0</v>
      </c>
      <c r="O374" s="12">
        <f t="shared" si="303"/>
        <v>0</v>
      </c>
      <c r="P374" s="12">
        <f t="shared" si="304"/>
        <v>0</v>
      </c>
      <c r="Q374" s="12">
        <f t="shared" si="305"/>
        <v>0</v>
      </c>
      <c r="R374" s="12">
        <f t="shared" si="306"/>
        <v>0</v>
      </c>
      <c r="S374" s="12">
        <f t="shared" si="307"/>
        <v>0</v>
      </c>
      <c r="U374" t="str">
        <f t="shared" si="308"/>
        <v/>
      </c>
    </row>
    <row r="375" spans="1:21" x14ac:dyDescent="0.3">
      <c r="A375" s="39">
        <v>43795</v>
      </c>
      <c r="B375" s="10" t="s">
        <v>28</v>
      </c>
      <c r="C375">
        <f>'Index Pivots'!N375</f>
        <v>0</v>
      </c>
      <c r="D375">
        <f>'Index Pivots'!O375</f>
        <v>0</v>
      </c>
      <c r="E375">
        <f>'Index Pivots'!P375</f>
        <v>0</v>
      </c>
      <c r="F375">
        <f>'Index Pivots'!Q375</f>
        <v>0</v>
      </c>
      <c r="G375">
        <f>'Index Pivots'!R375</f>
        <v>0</v>
      </c>
      <c r="H375">
        <f>'Index Pivots'!S375</f>
        <v>0</v>
      </c>
      <c r="I375">
        <f>'Index Pivots'!T375</f>
        <v>0</v>
      </c>
      <c r="J375">
        <f>'Index Pivots'!U375</f>
        <v>0</v>
      </c>
      <c r="K375">
        <f>'Index Pivots'!V375</f>
        <v>0</v>
      </c>
      <c r="L375">
        <f>'Index Pivots'!W375</f>
        <v>0</v>
      </c>
      <c r="M375" s="2">
        <f>'Index Pivots'!X375</f>
        <v>0</v>
      </c>
      <c r="N375" s="12">
        <f t="shared" si="302"/>
        <v>0</v>
      </c>
      <c r="O375" s="12">
        <f t="shared" si="303"/>
        <v>0</v>
      </c>
      <c r="P375" s="12">
        <f t="shared" si="304"/>
        <v>0</v>
      </c>
      <c r="Q375" s="12">
        <f t="shared" si="305"/>
        <v>0</v>
      </c>
      <c r="R375" s="12">
        <f t="shared" si="306"/>
        <v>0</v>
      </c>
      <c r="S375" s="12">
        <f t="shared" si="307"/>
        <v>0</v>
      </c>
      <c r="U375" t="str">
        <f t="shared" si="308"/>
        <v/>
      </c>
    </row>
    <row r="376" spans="1:21" x14ac:dyDescent="0.3">
      <c r="A376" s="39">
        <v>43796</v>
      </c>
      <c r="B376" s="10" t="s">
        <v>29</v>
      </c>
      <c r="C376">
        <f>'Index Pivots'!N376</f>
        <v>0</v>
      </c>
      <c r="D376">
        <f>'Index Pivots'!O376</f>
        <v>0</v>
      </c>
      <c r="E376">
        <f>'Index Pivots'!P376</f>
        <v>0</v>
      </c>
      <c r="F376">
        <f>'Index Pivots'!Q376</f>
        <v>0</v>
      </c>
      <c r="G376">
        <f>'Index Pivots'!R376</f>
        <v>0</v>
      </c>
      <c r="H376">
        <f>'Index Pivots'!S376</f>
        <v>0</v>
      </c>
      <c r="I376">
        <f>'Index Pivots'!T376</f>
        <v>0</v>
      </c>
      <c r="J376">
        <f>'Index Pivots'!U376</f>
        <v>0</v>
      </c>
      <c r="K376">
        <f>'Index Pivots'!V376</f>
        <v>0</v>
      </c>
      <c r="L376">
        <f>'Index Pivots'!W376</f>
        <v>0</v>
      </c>
      <c r="M376" s="2">
        <f>'Index Pivots'!X376</f>
        <v>0</v>
      </c>
      <c r="N376" s="12">
        <f t="shared" si="302"/>
        <v>0</v>
      </c>
      <c r="O376" s="12">
        <f t="shared" si="303"/>
        <v>0</v>
      </c>
      <c r="P376" s="12">
        <f t="shared" si="304"/>
        <v>0</v>
      </c>
      <c r="Q376" s="12">
        <f t="shared" si="305"/>
        <v>0</v>
      </c>
      <c r="R376" s="12">
        <f t="shared" si="306"/>
        <v>0</v>
      </c>
      <c r="S376" s="12">
        <f t="shared" si="307"/>
        <v>0</v>
      </c>
      <c r="U376" t="str">
        <f t="shared" si="308"/>
        <v/>
      </c>
    </row>
    <row r="377" spans="1:21" x14ac:dyDescent="0.3">
      <c r="A377" s="39">
        <v>43797</v>
      </c>
      <c r="B377" s="10" t="s">
        <v>30</v>
      </c>
      <c r="C377">
        <f>'Index Pivots'!N377</f>
        <v>0</v>
      </c>
      <c r="D377">
        <f>'Index Pivots'!O377</f>
        <v>0</v>
      </c>
      <c r="E377">
        <f>'Index Pivots'!P377</f>
        <v>0</v>
      </c>
      <c r="F377">
        <f>'Index Pivots'!Q377</f>
        <v>0</v>
      </c>
      <c r="G377">
        <f>'Index Pivots'!R377</f>
        <v>0</v>
      </c>
      <c r="H377">
        <f>'Index Pivots'!S377</f>
        <v>0</v>
      </c>
      <c r="I377">
        <f>'Index Pivots'!T377</f>
        <v>0</v>
      </c>
      <c r="J377">
        <f>'Index Pivots'!U377</f>
        <v>0</v>
      </c>
      <c r="K377">
        <f>'Index Pivots'!V377</f>
        <v>0</v>
      </c>
      <c r="L377">
        <f>'Index Pivots'!W377</f>
        <v>0</v>
      </c>
      <c r="M377" s="2">
        <f>'Index Pivots'!X377</f>
        <v>0</v>
      </c>
      <c r="N377" s="12">
        <f t="shared" si="302"/>
        <v>0</v>
      </c>
      <c r="O377" s="12">
        <f t="shared" si="303"/>
        <v>0</v>
      </c>
      <c r="P377" s="12">
        <f t="shared" si="304"/>
        <v>0</v>
      </c>
      <c r="Q377" s="12">
        <f t="shared" si="305"/>
        <v>0</v>
      </c>
      <c r="R377" s="12">
        <f t="shared" si="306"/>
        <v>0</v>
      </c>
      <c r="S377" s="12">
        <f t="shared" si="307"/>
        <v>0</v>
      </c>
      <c r="U377" t="str">
        <f t="shared" si="308"/>
        <v/>
      </c>
    </row>
    <row r="378" spans="1:21" x14ac:dyDescent="0.3">
      <c r="A378" s="39">
        <v>43798</v>
      </c>
      <c r="B378" s="10" t="s">
        <v>26</v>
      </c>
      <c r="C378">
        <f>'Index Pivots'!N378</f>
        <v>0</v>
      </c>
      <c r="D378">
        <f>'Index Pivots'!O378</f>
        <v>0</v>
      </c>
      <c r="E378">
        <f>'Index Pivots'!P378</f>
        <v>0</v>
      </c>
      <c r="F378">
        <f>'Index Pivots'!Q378</f>
        <v>0</v>
      </c>
      <c r="G378">
        <f>'Index Pivots'!R378</f>
        <v>0</v>
      </c>
      <c r="H378">
        <f>'Index Pivots'!S378</f>
        <v>0</v>
      </c>
      <c r="I378">
        <f>'Index Pivots'!T378</f>
        <v>0</v>
      </c>
      <c r="J378">
        <f>'Index Pivots'!U378</f>
        <v>0</v>
      </c>
      <c r="K378">
        <f>'Index Pivots'!V378</f>
        <v>0</v>
      </c>
      <c r="L378">
        <f>'Index Pivots'!W378</f>
        <v>0</v>
      </c>
      <c r="M378" s="2">
        <f>'Index Pivots'!X378</f>
        <v>0</v>
      </c>
      <c r="N378" s="12">
        <f t="shared" si="302"/>
        <v>0</v>
      </c>
      <c r="O378" s="12">
        <f t="shared" si="303"/>
        <v>0</v>
      </c>
      <c r="P378" s="12">
        <f t="shared" si="304"/>
        <v>0</v>
      </c>
      <c r="Q378" s="12">
        <f t="shared" si="305"/>
        <v>0</v>
      </c>
      <c r="R378" s="12">
        <f t="shared" si="306"/>
        <v>0</v>
      </c>
      <c r="S378" s="12">
        <f t="shared" si="307"/>
        <v>0</v>
      </c>
      <c r="U378" t="str">
        <f t="shared" si="308"/>
        <v/>
      </c>
    </row>
    <row r="379" spans="1:21" x14ac:dyDescent="0.3">
      <c r="A379" s="39">
        <v>43801</v>
      </c>
      <c r="B379" s="10" t="s">
        <v>27</v>
      </c>
      <c r="C379">
        <f>'Index Pivots'!N379</f>
        <v>0</v>
      </c>
      <c r="D379">
        <f>'Index Pivots'!O379</f>
        <v>0</v>
      </c>
      <c r="E379">
        <f>'Index Pivots'!P379</f>
        <v>0</v>
      </c>
      <c r="F379">
        <f>'Index Pivots'!Q379</f>
        <v>0</v>
      </c>
      <c r="G379">
        <f>'Index Pivots'!R379</f>
        <v>0</v>
      </c>
      <c r="H379">
        <f>'Index Pivots'!S379</f>
        <v>0</v>
      </c>
      <c r="I379">
        <f>'Index Pivots'!T379</f>
        <v>0</v>
      </c>
      <c r="J379">
        <f>'Index Pivots'!U379</f>
        <v>0</v>
      </c>
      <c r="K379">
        <f>'Index Pivots'!V379</f>
        <v>0</v>
      </c>
      <c r="L379">
        <f>'Index Pivots'!W379</f>
        <v>0</v>
      </c>
      <c r="M379" s="2">
        <f>'Index Pivots'!X379</f>
        <v>0</v>
      </c>
      <c r="N379" s="12">
        <f t="shared" si="302"/>
        <v>0</v>
      </c>
      <c r="O379" s="12">
        <f t="shared" si="303"/>
        <v>0</v>
      </c>
      <c r="P379" s="12">
        <f t="shared" si="304"/>
        <v>0</v>
      </c>
      <c r="Q379" s="12">
        <f t="shared" si="305"/>
        <v>0</v>
      </c>
      <c r="R379" s="12">
        <f t="shared" si="306"/>
        <v>0</v>
      </c>
      <c r="S379" s="12">
        <f t="shared" si="307"/>
        <v>0</v>
      </c>
      <c r="U379" t="str">
        <f t="shared" si="308"/>
        <v/>
      </c>
    </row>
    <row r="380" spans="1:21" x14ac:dyDescent="0.3">
      <c r="A380" s="39">
        <v>43802</v>
      </c>
      <c r="B380" s="10" t="s">
        <v>28</v>
      </c>
      <c r="C380">
        <f>'Index Pivots'!N380</f>
        <v>0</v>
      </c>
      <c r="D380">
        <f>'Index Pivots'!O380</f>
        <v>0</v>
      </c>
      <c r="E380">
        <f>'Index Pivots'!P380</f>
        <v>0</v>
      </c>
      <c r="F380">
        <f>'Index Pivots'!Q380</f>
        <v>0</v>
      </c>
      <c r="G380">
        <f>'Index Pivots'!R380</f>
        <v>0</v>
      </c>
      <c r="H380">
        <f>'Index Pivots'!S380</f>
        <v>0</v>
      </c>
      <c r="I380">
        <f>'Index Pivots'!T380</f>
        <v>0</v>
      </c>
      <c r="J380">
        <f>'Index Pivots'!U380</f>
        <v>0</v>
      </c>
      <c r="K380">
        <f>'Index Pivots'!V380</f>
        <v>0</v>
      </c>
      <c r="L380">
        <f>'Index Pivots'!W380</f>
        <v>0</v>
      </c>
      <c r="M380" s="2">
        <f>'Index Pivots'!X380</f>
        <v>0</v>
      </c>
      <c r="N380" s="12">
        <f t="shared" si="302"/>
        <v>0</v>
      </c>
      <c r="O380" s="12">
        <f t="shared" si="303"/>
        <v>0</v>
      </c>
      <c r="P380" s="12">
        <f t="shared" si="304"/>
        <v>0</v>
      </c>
      <c r="Q380" s="12">
        <f t="shared" si="305"/>
        <v>0</v>
      </c>
      <c r="R380" s="12">
        <f t="shared" si="306"/>
        <v>0</v>
      </c>
      <c r="S380" s="12">
        <f t="shared" si="307"/>
        <v>0</v>
      </c>
      <c r="U380" t="str">
        <f t="shared" si="308"/>
        <v/>
      </c>
    </row>
    <row r="381" spans="1:21" x14ac:dyDescent="0.3">
      <c r="A381" s="39">
        <v>43803</v>
      </c>
      <c r="B381" s="10" t="s">
        <v>29</v>
      </c>
      <c r="C381">
        <f>'Index Pivots'!N381</f>
        <v>0</v>
      </c>
      <c r="D381">
        <f>'Index Pivots'!O381</f>
        <v>0</v>
      </c>
      <c r="E381">
        <f>'Index Pivots'!P381</f>
        <v>0</v>
      </c>
      <c r="F381">
        <f>'Index Pivots'!Q381</f>
        <v>0</v>
      </c>
      <c r="G381">
        <f>'Index Pivots'!R381</f>
        <v>0</v>
      </c>
      <c r="H381">
        <f>'Index Pivots'!S381</f>
        <v>0</v>
      </c>
      <c r="I381">
        <f>'Index Pivots'!T381</f>
        <v>0</v>
      </c>
      <c r="J381">
        <f>'Index Pivots'!U381</f>
        <v>0</v>
      </c>
      <c r="K381">
        <f>'Index Pivots'!V381</f>
        <v>0</v>
      </c>
      <c r="L381">
        <f>'Index Pivots'!W381</f>
        <v>0</v>
      </c>
      <c r="M381" s="2">
        <f>'Index Pivots'!X381</f>
        <v>0</v>
      </c>
      <c r="N381" s="12">
        <f t="shared" si="302"/>
        <v>0</v>
      </c>
      <c r="O381" s="12">
        <f t="shared" si="303"/>
        <v>0</v>
      </c>
      <c r="P381" s="12">
        <f t="shared" si="304"/>
        <v>0</v>
      </c>
      <c r="Q381" s="12">
        <f t="shared" si="305"/>
        <v>0</v>
      </c>
      <c r="R381" s="12">
        <f t="shared" si="306"/>
        <v>0</v>
      </c>
      <c r="S381" s="12">
        <f t="shared" si="307"/>
        <v>0</v>
      </c>
      <c r="U381" t="str">
        <f t="shared" si="308"/>
        <v/>
      </c>
    </row>
    <row r="382" spans="1:21" x14ac:dyDescent="0.3">
      <c r="A382" s="39">
        <v>43804</v>
      </c>
      <c r="B382" s="10" t="s">
        <v>30</v>
      </c>
      <c r="C382">
        <f>'Index Pivots'!N382</f>
        <v>0</v>
      </c>
      <c r="D382">
        <f>'Index Pivots'!O382</f>
        <v>0</v>
      </c>
      <c r="E382">
        <f>'Index Pivots'!P382</f>
        <v>0</v>
      </c>
      <c r="F382">
        <f>'Index Pivots'!Q382</f>
        <v>0</v>
      </c>
      <c r="G382">
        <f>'Index Pivots'!R382</f>
        <v>0</v>
      </c>
      <c r="H382">
        <f>'Index Pivots'!S382</f>
        <v>0</v>
      </c>
      <c r="I382">
        <f>'Index Pivots'!T382</f>
        <v>0</v>
      </c>
      <c r="J382">
        <f>'Index Pivots'!U382</f>
        <v>0</v>
      </c>
      <c r="K382">
        <f>'Index Pivots'!V382</f>
        <v>0</v>
      </c>
      <c r="L382">
        <f>'Index Pivots'!W382</f>
        <v>0</v>
      </c>
      <c r="M382" s="2">
        <f>'Index Pivots'!X382</f>
        <v>0</v>
      </c>
      <c r="N382" s="12">
        <f t="shared" si="302"/>
        <v>0</v>
      </c>
      <c r="O382" s="12">
        <f t="shared" si="303"/>
        <v>0</v>
      </c>
      <c r="P382" s="12">
        <f t="shared" si="304"/>
        <v>0</v>
      </c>
      <c r="Q382" s="12">
        <f t="shared" si="305"/>
        <v>0</v>
      </c>
      <c r="R382" s="12">
        <f t="shared" si="306"/>
        <v>0</v>
      </c>
      <c r="S382" s="12">
        <f t="shared" si="307"/>
        <v>0</v>
      </c>
      <c r="U382" t="str">
        <f t="shared" si="308"/>
        <v/>
      </c>
    </row>
    <row r="383" spans="1:21" x14ac:dyDescent="0.3">
      <c r="A383" s="39">
        <v>43805</v>
      </c>
      <c r="B383" s="10" t="s">
        <v>26</v>
      </c>
      <c r="C383">
        <f>'Index Pivots'!N383</f>
        <v>0</v>
      </c>
      <c r="D383">
        <f>'Index Pivots'!O383</f>
        <v>0</v>
      </c>
      <c r="E383">
        <f>'Index Pivots'!P383</f>
        <v>0</v>
      </c>
      <c r="F383">
        <f>'Index Pivots'!Q383</f>
        <v>0</v>
      </c>
      <c r="G383">
        <f>'Index Pivots'!R383</f>
        <v>0</v>
      </c>
      <c r="H383">
        <f>'Index Pivots'!S383</f>
        <v>0</v>
      </c>
      <c r="I383">
        <f>'Index Pivots'!T383</f>
        <v>0</v>
      </c>
      <c r="J383">
        <f>'Index Pivots'!U383</f>
        <v>0</v>
      </c>
      <c r="K383">
        <f>'Index Pivots'!V383</f>
        <v>0</v>
      </c>
      <c r="L383">
        <f>'Index Pivots'!W383</f>
        <v>0</v>
      </c>
      <c r="M383" s="2">
        <f>'Index Pivots'!X383</f>
        <v>0</v>
      </c>
      <c r="N383" s="12">
        <f t="shared" si="302"/>
        <v>0</v>
      </c>
      <c r="O383" s="12">
        <f t="shared" si="303"/>
        <v>0</v>
      </c>
      <c r="P383" s="12">
        <f t="shared" si="304"/>
        <v>0</v>
      </c>
      <c r="Q383" s="12">
        <f t="shared" si="305"/>
        <v>0</v>
      </c>
      <c r="R383" s="12">
        <f t="shared" si="306"/>
        <v>0</v>
      </c>
      <c r="S383" s="12">
        <f t="shared" si="307"/>
        <v>0</v>
      </c>
      <c r="U383" t="str">
        <f t="shared" si="308"/>
        <v/>
      </c>
    </row>
    <row r="384" spans="1:21" x14ac:dyDescent="0.3">
      <c r="A384" s="39">
        <v>43808</v>
      </c>
      <c r="B384" s="10" t="s">
        <v>27</v>
      </c>
      <c r="C384">
        <f>'Index Pivots'!N384</f>
        <v>0</v>
      </c>
      <c r="D384">
        <f>'Index Pivots'!O384</f>
        <v>0</v>
      </c>
      <c r="E384">
        <f>'Index Pivots'!P384</f>
        <v>0</v>
      </c>
      <c r="F384">
        <f>'Index Pivots'!Q384</f>
        <v>0</v>
      </c>
      <c r="G384">
        <f>'Index Pivots'!R384</f>
        <v>0</v>
      </c>
      <c r="H384">
        <f>'Index Pivots'!S384</f>
        <v>0</v>
      </c>
      <c r="I384">
        <f>'Index Pivots'!T384</f>
        <v>0</v>
      </c>
      <c r="J384">
        <f>'Index Pivots'!U384</f>
        <v>0</v>
      </c>
      <c r="K384">
        <f>'Index Pivots'!V384</f>
        <v>0</v>
      </c>
      <c r="L384">
        <f>'Index Pivots'!W384</f>
        <v>0</v>
      </c>
      <c r="M384" s="2">
        <f>'Index Pivots'!X384</f>
        <v>0</v>
      </c>
      <c r="N384" s="12">
        <f t="shared" si="302"/>
        <v>0</v>
      </c>
      <c r="O384" s="12">
        <f t="shared" si="303"/>
        <v>0</v>
      </c>
      <c r="P384" s="12">
        <f t="shared" si="304"/>
        <v>0</v>
      </c>
      <c r="Q384" s="12">
        <f t="shared" si="305"/>
        <v>0</v>
      </c>
      <c r="R384" s="12">
        <f t="shared" si="306"/>
        <v>0</v>
      </c>
      <c r="S384" s="12">
        <f t="shared" si="307"/>
        <v>0</v>
      </c>
      <c r="U384" t="str">
        <f t="shared" si="308"/>
        <v/>
      </c>
    </row>
    <row r="385" spans="1:21" x14ac:dyDescent="0.3">
      <c r="A385" s="39">
        <v>43809</v>
      </c>
      <c r="B385" s="10" t="s">
        <v>28</v>
      </c>
      <c r="C385">
        <f>'Index Pivots'!N385</f>
        <v>0</v>
      </c>
      <c r="D385">
        <f>'Index Pivots'!O385</f>
        <v>0</v>
      </c>
      <c r="E385">
        <f>'Index Pivots'!P385</f>
        <v>0</v>
      </c>
      <c r="F385">
        <f>'Index Pivots'!Q385</f>
        <v>0</v>
      </c>
      <c r="G385">
        <f>'Index Pivots'!R385</f>
        <v>0</v>
      </c>
      <c r="H385">
        <f>'Index Pivots'!S385</f>
        <v>0</v>
      </c>
      <c r="I385">
        <f>'Index Pivots'!T385</f>
        <v>0</v>
      </c>
      <c r="J385">
        <f>'Index Pivots'!U385</f>
        <v>0</v>
      </c>
      <c r="K385">
        <f>'Index Pivots'!V385</f>
        <v>0</v>
      </c>
      <c r="L385">
        <f>'Index Pivots'!W385</f>
        <v>0</v>
      </c>
      <c r="M385" s="2">
        <f>'Index Pivots'!X385</f>
        <v>0</v>
      </c>
      <c r="N385" s="12">
        <f t="shared" si="302"/>
        <v>0</v>
      </c>
      <c r="O385" s="12">
        <f t="shared" si="303"/>
        <v>0</v>
      </c>
      <c r="P385" s="12">
        <f t="shared" si="304"/>
        <v>0</v>
      </c>
      <c r="Q385" s="12">
        <f t="shared" si="305"/>
        <v>0</v>
      </c>
      <c r="R385" s="12">
        <f t="shared" si="306"/>
        <v>0</v>
      </c>
      <c r="S385" s="12">
        <f t="shared" si="307"/>
        <v>0</v>
      </c>
      <c r="U385" t="str">
        <f t="shared" si="308"/>
        <v/>
      </c>
    </row>
    <row r="386" spans="1:21" x14ac:dyDescent="0.3">
      <c r="A386" s="39">
        <v>43810</v>
      </c>
      <c r="B386" s="10" t="s">
        <v>29</v>
      </c>
      <c r="C386">
        <f>'Index Pivots'!N386</f>
        <v>0</v>
      </c>
      <c r="D386">
        <f>'Index Pivots'!O386</f>
        <v>0</v>
      </c>
      <c r="E386">
        <f>'Index Pivots'!P386</f>
        <v>0</v>
      </c>
      <c r="F386">
        <f>'Index Pivots'!Q386</f>
        <v>0</v>
      </c>
      <c r="G386">
        <f>'Index Pivots'!R386</f>
        <v>0</v>
      </c>
      <c r="H386">
        <f>'Index Pivots'!S386</f>
        <v>0</v>
      </c>
      <c r="I386">
        <f>'Index Pivots'!T386</f>
        <v>0</v>
      </c>
      <c r="J386">
        <f>'Index Pivots'!U386</f>
        <v>0</v>
      </c>
      <c r="K386">
        <f>'Index Pivots'!V386</f>
        <v>0</v>
      </c>
      <c r="L386">
        <f>'Index Pivots'!W386</f>
        <v>0</v>
      </c>
      <c r="M386" s="2">
        <f>'Index Pivots'!X386</f>
        <v>0</v>
      </c>
      <c r="N386" s="12">
        <f t="shared" si="302"/>
        <v>0</v>
      </c>
      <c r="O386" s="12">
        <f t="shared" si="303"/>
        <v>0</v>
      </c>
      <c r="P386" s="12">
        <f t="shared" si="304"/>
        <v>0</v>
      </c>
      <c r="Q386" s="12">
        <f t="shared" si="305"/>
        <v>0</v>
      </c>
      <c r="R386" s="12">
        <f t="shared" si="306"/>
        <v>0</v>
      </c>
      <c r="S386" s="12">
        <f t="shared" si="307"/>
        <v>0</v>
      </c>
      <c r="U386" t="str">
        <f t="shared" si="308"/>
        <v/>
      </c>
    </row>
    <row r="387" spans="1:21" x14ac:dyDescent="0.3">
      <c r="A387" s="39">
        <v>43811</v>
      </c>
      <c r="B387" s="10" t="s">
        <v>30</v>
      </c>
      <c r="C387">
        <f>'Index Pivots'!N387</f>
        <v>0</v>
      </c>
      <c r="D387">
        <f>'Index Pivots'!O387</f>
        <v>0</v>
      </c>
      <c r="E387">
        <f>'Index Pivots'!P387</f>
        <v>0</v>
      </c>
      <c r="F387">
        <f>'Index Pivots'!Q387</f>
        <v>0</v>
      </c>
      <c r="G387">
        <f>'Index Pivots'!R387</f>
        <v>0</v>
      </c>
      <c r="H387">
        <f>'Index Pivots'!S387</f>
        <v>0</v>
      </c>
      <c r="I387">
        <f>'Index Pivots'!T387</f>
        <v>0</v>
      </c>
      <c r="J387">
        <f>'Index Pivots'!U387</f>
        <v>0</v>
      </c>
      <c r="K387">
        <f>'Index Pivots'!V387</f>
        <v>0</v>
      </c>
      <c r="L387">
        <f>'Index Pivots'!W387</f>
        <v>0</v>
      </c>
      <c r="M387" s="2">
        <f>'Index Pivots'!X387</f>
        <v>0</v>
      </c>
      <c r="N387" s="12">
        <f t="shared" si="302"/>
        <v>0</v>
      </c>
      <c r="O387" s="12">
        <f t="shared" si="303"/>
        <v>0</v>
      </c>
      <c r="P387" s="12">
        <f t="shared" si="304"/>
        <v>0</v>
      </c>
      <c r="Q387" s="12">
        <f t="shared" si="305"/>
        <v>0</v>
      </c>
      <c r="R387" s="12">
        <f t="shared" si="306"/>
        <v>0</v>
      </c>
      <c r="S387" s="12">
        <f t="shared" si="307"/>
        <v>0</v>
      </c>
      <c r="U387" t="str">
        <f t="shared" si="308"/>
        <v/>
      </c>
    </row>
    <row r="388" spans="1:21" x14ac:dyDescent="0.3">
      <c r="A388" s="39">
        <v>43812</v>
      </c>
      <c r="B388" s="10" t="s">
        <v>26</v>
      </c>
      <c r="C388">
        <f>'Index Pivots'!N388</f>
        <v>0</v>
      </c>
      <c r="D388">
        <f>'Index Pivots'!O388</f>
        <v>0</v>
      </c>
      <c r="E388">
        <f>'Index Pivots'!P388</f>
        <v>0</v>
      </c>
      <c r="F388">
        <f>'Index Pivots'!Q388</f>
        <v>0</v>
      </c>
      <c r="G388">
        <f>'Index Pivots'!R388</f>
        <v>0</v>
      </c>
      <c r="H388">
        <f>'Index Pivots'!S388</f>
        <v>0</v>
      </c>
      <c r="I388">
        <f>'Index Pivots'!T388</f>
        <v>0</v>
      </c>
      <c r="J388">
        <f>'Index Pivots'!U388</f>
        <v>0</v>
      </c>
      <c r="K388">
        <f>'Index Pivots'!V388</f>
        <v>0</v>
      </c>
      <c r="L388">
        <f>'Index Pivots'!W388</f>
        <v>0</v>
      </c>
      <c r="M388" s="2">
        <f>'Index Pivots'!X388</f>
        <v>0</v>
      </c>
      <c r="N388" s="12">
        <f t="shared" si="302"/>
        <v>0</v>
      </c>
      <c r="O388" s="12">
        <f t="shared" si="303"/>
        <v>0</v>
      </c>
      <c r="P388" s="12">
        <f t="shared" si="304"/>
        <v>0</v>
      </c>
      <c r="Q388" s="12">
        <f t="shared" si="305"/>
        <v>0</v>
      </c>
      <c r="R388" s="12">
        <f t="shared" si="306"/>
        <v>0</v>
      </c>
      <c r="S388" s="12">
        <f t="shared" si="307"/>
        <v>0</v>
      </c>
      <c r="U388" t="str">
        <f t="shared" si="308"/>
        <v/>
      </c>
    </row>
    <row r="389" spans="1:21" x14ac:dyDescent="0.3">
      <c r="A389" s="39">
        <v>43815</v>
      </c>
      <c r="B389" s="10" t="s">
        <v>27</v>
      </c>
      <c r="C389">
        <f>'Index Pivots'!N389</f>
        <v>0</v>
      </c>
      <c r="D389">
        <f>'Index Pivots'!O389</f>
        <v>0</v>
      </c>
      <c r="E389">
        <f>'Index Pivots'!P389</f>
        <v>0</v>
      </c>
      <c r="F389">
        <f>'Index Pivots'!Q389</f>
        <v>0</v>
      </c>
      <c r="G389">
        <f>'Index Pivots'!R389</f>
        <v>0</v>
      </c>
      <c r="H389">
        <f>'Index Pivots'!S389</f>
        <v>0</v>
      </c>
      <c r="I389">
        <f>'Index Pivots'!T389</f>
        <v>0</v>
      </c>
      <c r="J389">
        <f>'Index Pivots'!U389</f>
        <v>0</v>
      </c>
      <c r="K389">
        <f>'Index Pivots'!V389</f>
        <v>0</v>
      </c>
      <c r="L389">
        <f>'Index Pivots'!W389</f>
        <v>0</v>
      </c>
      <c r="M389" s="2">
        <f>'Index Pivots'!X389</f>
        <v>0</v>
      </c>
      <c r="N389" s="12">
        <f t="shared" si="302"/>
        <v>0</v>
      </c>
      <c r="O389" s="12">
        <f t="shared" si="303"/>
        <v>0</v>
      </c>
      <c r="P389" s="12">
        <f t="shared" si="304"/>
        <v>0</v>
      </c>
      <c r="Q389" s="12">
        <f t="shared" si="305"/>
        <v>0</v>
      </c>
      <c r="R389" s="12">
        <f t="shared" si="306"/>
        <v>0</v>
      </c>
      <c r="S389" s="12">
        <f t="shared" si="307"/>
        <v>0</v>
      </c>
      <c r="U389" t="str">
        <f t="shared" si="308"/>
        <v/>
      </c>
    </row>
    <row r="390" spans="1:21" x14ac:dyDescent="0.3">
      <c r="A390" s="39">
        <v>43816</v>
      </c>
      <c r="B390" s="10" t="s">
        <v>28</v>
      </c>
      <c r="C390">
        <f>'Index Pivots'!N390</f>
        <v>0</v>
      </c>
      <c r="D390">
        <f>'Index Pivots'!O390</f>
        <v>0</v>
      </c>
      <c r="E390">
        <f>'Index Pivots'!P390</f>
        <v>0</v>
      </c>
      <c r="F390">
        <f>'Index Pivots'!Q390</f>
        <v>0</v>
      </c>
      <c r="G390">
        <f>'Index Pivots'!R390</f>
        <v>0</v>
      </c>
      <c r="H390">
        <f>'Index Pivots'!S390</f>
        <v>0</v>
      </c>
      <c r="I390">
        <f>'Index Pivots'!T390</f>
        <v>0</v>
      </c>
      <c r="J390">
        <f>'Index Pivots'!U390</f>
        <v>0</v>
      </c>
      <c r="K390">
        <f>'Index Pivots'!V390</f>
        <v>0</v>
      </c>
      <c r="L390">
        <f>'Index Pivots'!W390</f>
        <v>0</v>
      </c>
      <c r="M390" s="2">
        <f>'Index Pivots'!X390</f>
        <v>0</v>
      </c>
      <c r="N390" s="12">
        <f t="shared" si="302"/>
        <v>0</v>
      </c>
      <c r="O390" s="12">
        <f t="shared" si="303"/>
        <v>0</v>
      </c>
      <c r="P390" s="12">
        <f t="shared" si="304"/>
        <v>0</v>
      </c>
      <c r="Q390" s="12">
        <f t="shared" si="305"/>
        <v>0</v>
      </c>
      <c r="R390" s="12">
        <f t="shared" si="306"/>
        <v>0</v>
      </c>
      <c r="S390" s="12">
        <f t="shared" si="307"/>
        <v>0</v>
      </c>
      <c r="U390" t="str">
        <f t="shared" si="308"/>
        <v/>
      </c>
    </row>
    <row r="391" spans="1:21" x14ac:dyDescent="0.3">
      <c r="A391" s="39">
        <v>43817</v>
      </c>
      <c r="B391" s="10" t="s">
        <v>29</v>
      </c>
      <c r="C391">
        <f>'Index Pivots'!N391</f>
        <v>0</v>
      </c>
      <c r="D391">
        <f>'Index Pivots'!O391</f>
        <v>0</v>
      </c>
      <c r="E391">
        <f>'Index Pivots'!P391</f>
        <v>0</v>
      </c>
      <c r="F391">
        <f>'Index Pivots'!Q391</f>
        <v>0</v>
      </c>
      <c r="G391">
        <f>'Index Pivots'!R391</f>
        <v>0</v>
      </c>
      <c r="H391">
        <f>'Index Pivots'!S391</f>
        <v>0</v>
      </c>
      <c r="I391">
        <f>'Index Pivots'!T391</f>
        <v>0</v>
      </c>
      <c r="J391">
        <f>'Index Pivots'!U391</f>
        <v>0</v>
      </c>
      <c r="K391">
        <f>'Index Pivots'!V391</f>
        <v>0</v>
      </c>
      <c r="L391">
        <f>'Index Pivots'!W391</f>
        <v>0</v>
      </c>
      <c r="M391" s="2">
        <f>'Index Pivots'!X391</f>
        <v>0</v>
      </c>
      <c r="N391" s="12">
        <f t="shared" si="302"/>
        <v>0</v>
      </c>
      <c r="O391" s="12">
        <f t="shared" si="303"/>
        <v>0</v>
      </c>
      <c r="P391" s="12">
        <f t="shared" si="304"/>
        <v>0</v>
      </c>
      <c r="Q391" s="12">
        <f t="shared" si="305"/>
        <v>0</v>
      </c>
      <c r="R391" s="12">
        <f t="shared" si="306"/>
        <v>0</v>
      </c>
      <c r="S391" s="12">
        <f t="shared" si="307"/>
        <v>0</v>
      </c>
      <c r="U391" t="str">
        <f t="shared" si="308"/>
        <v/>
      </c>
    </row>
    <row r="392" spans="1:21" x14ac:dyDescent="0.3">
      <c r="A392" s="39">
        <v>43818</v>
      </c>
      <c r="B392" s="10" t="s">
        <v>30</v>
      </c>
      <c r="C392">
        <f>'Index Pivots'!N392</f>
        <v>0</v>
      </c>
      <c r="D392">
        <f>'Index Pivots'!O392</f>
        <v>0</v>
      </c>
      <c r="E392">
        <f>'Index Pivots'!P392</f>
        <v>0</v>
      </c>
      <c r="F392">
        <f>'Index Pivots'!Q392</f>
        <v>0</v>
      </c>
      <c r="G392">
        <f>'Index Pivots'!R392</f>
        <v>0</v>
      </c>
      <c r="H392">
        <f>'Index Pivots'!S392</f>
        <v>0</v>
      </c>
      <c r="I392">
        <f>'Index Pivots'!T392</f>
        <v>0</v>
      </c>
      <c r="J392">
        <f>'Index Pivots'!U392</f>
        <v>0</v>
      </c>
      <c r="K392">
        <f>'Index Pivots'!V392</f>
        <v>0</v>
      </c>
      <c r="L392">
        <f>'Index Pivots'!W392</f>
        <v>0</v>
      </c>
      <c r="M392" s="2">
        <f>'Index Pivots'!X392</f>
        <v>0</v>
      </c>
      <c r="N392" s="12">
        <f t="shared" si="302"/>
        <v>0</v>
      </c>
      <c r="O392" s="12">
        <f t="shared" si="303"/>
        <v>0</v>
      </c>
      <c r="P392" s="12">
        <f t="shared" si="304"/>
        <v>0</v>
      </c>
      <c r="Q392" s="12">
        <f t="shared" si="305"/>
        <v>0</v>
      </c>
      <c r="R392" s="12">
        <f t="shared" si="306"/>
        <v>0</v>
      </c>
      <c r="S392" s="12">
        <f t="shared" si="307"/>
        <v>0</v>
      </c>
      <c r="U392" t="str">
        <f t="shared" si="308"/>
        <v/>
      </c>
    </row>
    <row r="393" spans="1:21" x14ac:dyDescent="0.3">
      <c r="A393" s="39">
        <v>43819</v>
      </c>
      <c r="B393" s="10" t="s">
        <v>26</v>
      </c>
      <c r="C393">
        <f>'Index Pivots'!N393</f>
        <v>0</v>
      </c>
      <c r="D393">
        <f>'Index Pivots'!O393</f>
        <v>0</v>
      </c>
      <c r="E393">
        <f>'Index Pivots'!P393</f>
        <v>0</v>
      </c>
      <c r="F393">
        <f>'Index Pivots'!Q393</f>
        <v>0</v>
      </c>
      <c r="G393">
        <f>'Index Pivots'!R393</f>
        <v>0</v>
      </c>
      <c r="H393">
        <f>'Index Pivots'!S393</f>
        <v>0</v>
      </c>
      <c r="I393">
        <f>'Index Pivots'!T393</f>
        <v>0</v>
      </c>
      <c r="J393">
        <f>'Index Pivots'!U393</f>
        <v>0</v>
      </c>
      <c r="K393">
        <f>'Index Pivots'!V393</f>
        <v>0</v>
      </c>
      <c r="L393">
        <f>'Index Pivots'!W393</f>
        <v>0</v>
      </c>
      <c r="M393" s="2">
        <f>'Index Pivots'!X393</f>
        <v>0</v>
      </c>
      <c r="N393" s="12">
        <f t="shared" si="302"/>
        <v>0</v>
      </c>
      <c r="O393" s="12">
        <f t="shared" si="303"/>
        <v>0</v>
      </c>
      <c r="P393" s="12">
        <f t="shared" si="304"/>
        <v>0</v>
      </c>
      <c r="Q393" s="12">
        <f t="shared" si="305"/>
        <v>0</v>
      </c>
      <c r="R393" s="12">
        <f t="shared" si="306"/>
        <v>0</v>
      </c>
      <c r="S393" s="12">
        <f t="shared" si="307"/>
        <v>0</v>
      </c>
      <c r="U393" t="str">
        <f t="shared" si="308"/>
        <v/>
      </c>
    </row>
    <row r="394" spans="1:21" x14ac:dyDescent="0.3">
      <c r="A394" s="39">
        <v>43822</v>
      </c>
      <c r="B394" s="10" t="s">
        <v>27</v>
      </c>
      <c r="C394">
        <f>'Index Pivots'!N394</f>
        <v>0</v>
      </c>
      <c r="D394">
        <f>'Index Pivots'!O394</f>
        <v>0</v>
      </c>
      <c r="E394">
        <f>'Index Pivots'!P394</f>
        <v>0</v>
      </c>
      <c r="F394">
        <f>'Index Pivots'!Q394</f>
        <v>0</v>
      </c>
      <c r="G394">
        <f>'Index Pivots'!R394</f>
        <v>0</v>
      </c>
      <c r="H394">
        <f>'Index Pivots'!S394</f>
        <v>0</v>
      </c>
      <c r="I394">
        <f>'Index Pivots'!T394</f>
        <v>0</v>
      </c>
      <c r="J394">
        <f>'Index Pivots'!U394</f>
        <v>0</v>
      </c>
      <c r="K394">
        <f>'Index Pivots'!V394</f>
        <v>0</v>
      </c>
      <c r="L394">
        <f>'Index Pivots'!W394</f>
        <v>0</v>
      </c>
      <c r="M394" s="2">
        <f>'Index Pivots'!X394</f>
        <v>0</v>
      </c>
      <c r="N394" s="12">
        <f t="shared" si="302"/>
        <v>0</v>
      </c>
      <c r="O394" s="12">
        <f t="shared" si="303"/>
        <v>0</v>
      </c>
      <c r="P394" s="12">
        <f t="shared" si="304"/>
        <v>0</v>
      </c>
      <c r="Q394" s="12">
        <f t="shared" si="305"/>
        <v>0</v>
      </c>
      <c r="R394" s="12">
        <f t="shared" si="306"/>
        <v>0</v>
      </c>
      <c r="S394" s="12">
        <f t="shared" si="307"/>
        <v>0</v>
      </c>
      <c r="U394" t="str">
        <f t="shared" si="308"/>
        <v/>
      </c>
    </row>
    <row r="395" spans="1:21" x14ac:dyDescent="0.3">
      <c r="A395" s="39">
        <v>43823</v>
      </c>
      <c r="B395" s="10" t="s">
        <v>28</v>
      </c>
      <c r="C395">
        <f>'Index Pivots'!N395</f>
        <v>0</v>
      </c>
      <c r="D395">
        <f>'Index Pivots'!O395</f>
        <v>0</v>
      </c>
      <c r="E395">
        <f>'Index Pivots'!P395</f>
        <v>0</v>
      </c>
      <c r="F395">
        <f>'Index Pivots'!Q395</f>
        <v>0</v>
      </c>
      <c r="G395">
        <f>'Index Pivots'!R395</f>
        <v>0</v>
      </c>
      <c r="H395">
        <f>'Index Pivots'!S395</f>
        <v>0</v>
      </c>
      <c r="I395">
        <f>'Index Pivots'!T395</f>
        <v>0</v>
      </c>
      <c r="J395">
        <f>'Index Pivots'!U395</f>
        <v>0</v>
      </c>
      <c r="K395">
        <f>'Index Pivots'!V395</f>
        <v>0</v>
      </c>
      <c r="L395">
        <f>'Index Pivots'!W395</f>
        <v>0</v>
      </c>
      <c r="M395" s="2">
        <f>'Index Pivots'!X395</f>
        <v>0</v>
      </c>
      <c r="N395" s="12">
        <f t="shared" si="302"/>
        <v>0</v>
      </c>
      <c r="O395" s="12">
        <f t="shared" si="303"/>
        <v>0</v>
      </c>
      <c r="P395" s="12">
        <f t="shared" si="304"/>
        <v>0</v>
      </c>
      <c r="Q395" s="12">
        <f t="shared" si="305"/>
        <v>0</v>
      </c>
      <c r="R395" s="12">
        <f t="shared" si="306"/>
        <v>0</v>
      </c>
      <c r="S395" s="12">
        <f t="shared" si="307"/>
        <v>0</v>
      </c>
      <c r="U395" t="str">
        <f t="shared" si="308"/>
        <v/>
      </c>
    </row>
    <row r="396" spans="1:21" x14ac:dyDescent="0.3">
      <c r="A396" s="39">
        <v>43825</v>
      </c>
      <c r="B396" s="10" t="s">
        <v>30</v>
      </c>
      <c r="C396">
        <f>'Index Pivots'!N396</f>
        <v>0</v>
      </c>
      <c r="D396">
        <f>'Index Pivots'!O396</f>
        <v>0</v>
      </c>
      <c r="E396">
        <f>'Index Pivots'!P396</f>
        <v>0</v>
      </c>
      <c r="F396">
        <f>'Index Pivots'!Q396</f>
        <v>0</v>
      </c>
      <c r="G396">
        <f>'Index Pivots'!R396</f>
        <v>0</v>
      </c>
      <c r="H396">
        <f>'Index Pivots'!S396</f>
        <v>0</v>
      </c>
      <c r="I396">
        <f>'Index Pivots'!T396</f>
        <v>0</v>
      </c>
      <c r="J396">
        <f>'Index Pivots'!U396</f>
        <v>0</v>
      </c>
      <c r="K396">
        <f>'Index Pivots'!V396</f>
        <v>0</v>
      </c>
      <c r="L396">
        <f>'Index Pivots'!W396</f>
        <v>0</v>
      </c>
      <c r="M396" s="2">
        <f>'Index Pivots'!X396</f>
        <v>0</v>
      </c>
      <c r="N396" s="12">
        <f t="shared" si="302"/>
        <v>0</v>
      </c>
      <c r="O396" s="12">
        <f t="shared" si="303"/>
        <v>0</v>
      </c>
      <c r="P396" s="12">
        <f t="shared" si="304"/>
        <v>0</v>
      </c>
      <c r="Q396" s="12">
        <f t="shared" si="305"/>
        <v>0</v>
      </c>
      <c r="R396" s="12">
        <f t="shared" si="306"/>
        <v>0</v>
      </c>
      <c r="S396" s="12">
        <f t="shared" si="307"/>
        <v>0</v>
      </c>
      <c r="U396" t="str">
        <f t="shared" si="308"/>
        <v/>
      </c>
    </row>
    <row r="397" spans="1:21" x14ac:dyDescent="0.3">
      <c r="A397" s="39">
        <v>43826</v>
      </c>
      <c r="B397" s="10" t="s">
        <v>26</v>
      </c>
      <c r="C397">
        <f>'Index Pivots'!N397</f>
        <v>0</v>
      </c>
      <c r="D397">
        <f>'Index Pivots'!O397</f>
        <v>0</v>
      </c>
      <c r="E397">
        <f>'Index Pivots'!P397</f>
        <v>0</v>
      </c>
      <c r="F397">
        <f>'Index Pivots'!Q397</f>
        <v>0</v>
      </c>
      <c r="G397">
        <f>'Index Pivots'!R397</f>
        <v>0</v>
      </c>
      <c r="H397">
        <f>'Index Pivots'!S397</f>
        <v>0</v>
      </c>
      <c r="I397">
        <f>'Index Pivots'!T397</f>
        <v>0</v>
      </c>
      <c r="J397">
        <f>'Index Pivots'!U397</f>
        <v>0</v>
      </c>
      <c r="K397">
        <f>'Index Pivots'!V397</f>
        <v>0</v>
      </c>
      <c r="L397">
        <f>'Index Pivots'!W397</f>
        <v>0</v>
      </c>
      <c r="M397" s="2">
        <f>'Index Pivots'!X397</f>
        <v>0</v>
      </c>
      <c r="N397" s="12">
        <f t="shared" si="302"/>
        <v>0</v>
      </c>
      <c r="O397" s="12">
        <f t="shared" si="303"/>
        <v>0</v>
      </c>
      <c r="P397" s="12">
        <f t="shared" si="304"/>
        <v>0</v>
      </c>
      <c r="Q397" s="12">
        <f t="shared" si="305"/>
        <v>0</v>
      </c>
      <c r="R397" s="12">
        <f t="shared" si="306"/>
        <v>0</v>
      </c>
      <c r="S397" s="12">
        <f t="shared" si="307"/>
        <v>0</v>
      </c>
      <c r="U397" t="str">
        <f t="shared" si="308"/>
        <v/>
      </c>
    </row>
    <row r="398" spans="1:21" x14ac:dyDescent="0.3">
      <c r="A398" s="39">
        <v>43829</v>
      </c>
      <c r="B398" s="10" t="s">
        <v>27</v>
      </c>
      <c r="C398">
        <f>'Index Pivots'!N398</f>
        <v>0</v>
      </c>
      <c r="D398">
        <f>'Index Pivots'!O398</f>
        <v>0</v>
      </c>
      <c r="E398">
        <f>'Index Pivots'!P398</f>
        <v>0</v>
      </c>
      <c r="F398">
        <f>'Index Pivots'!Q398</f>
        <v>0</v>
      </c>
      <c r="G398">
        <f>'Index Pivots'!R398</f>
        <v>0</v>
      </c>
      <c r="H398">
        <f>'Index Pivots'!S398</f>
        <v>0</v>
      </c>
      <c r="I398">
        <f>'Index Pivots'!T398</f>
        <v>0</v>
      </c>
      <c r="J398">
        <f>'Index Pivots'!U398</f>
        <v>0</v>
      </c>
      <c r="K398">
        <f>'Index Pivots'!V398</f>
        <v>0</v>
      </c>
      <c r="L398">
        <f>'Index Pivots'!W398</f>
        <v>0</v>
      </c>
      <c r="M398" s="2">
        <f>'Index Pivots'!X398</f>
        <v>0</v>
      </c>
      <c r="N398" s="12">
        <f t="shared" si="302"/>
        <v>0</v>
      </c>
      <c r="O398" s="12">
        <f t="shared" si="303"/>
        <v>0</v>
      </c>
      <c r="P398" s="12">
        <f t="shared" si="304"/>
        <v>0</v>
      </c>
      <c r="Q398" s="12">
        <f t="shared" si="305"/>
        <v>0</v>
      </c>
      <c r="R398" s="12">
        <f t="shared" si="306"/>
        <v>0</v>
      </c>
      <c r="S398" s="12">
        <f t="shared" si="307"/>
        <v>0</v>
      </c>
      <c r="U398" t="str">
        <f t="shared" si="308"/>
        <v/>
      </c>
    </row>
    <row r="399" spans="1:21" x14ac:dyDescent="0.3">
      <c r="A399" s="39">
        <v>43830</v>
      </c>
      <c r="B399" s="10" t="s">
        <v>28</v>
      </c>
      <c r="C399">
        <f>'Index Pivots'!N399</f>
        <v>0</v>
      </c>
      <c r="D399">
        <f>'Index Pivots'!O399</f>
        <v>0</v>
      </c>
      <c r="E399">
        <f>'Index Pivots'!P399</f>
        <v>0</v>
      </c>
      <c r="F399">
        <f>'Index Pivots'!Q399</f>
        <v>0</v>
      </c>
      <c r="G399">
        <f>'Index Pivots'!R399</f>
        <v>0</v>
      </c>
      <c r="H399">
        <f>'Index Pivots'!S399</f>
        <v>0</v>
      </c>
      <c r="I399">
        <f>'Index Pivots'!T399</f>
        <v>0</v>
      </c>
      <c r="J399">
        <f>'Index Pivots'!U399</f>
        <v>0</v>
      </c>
      <c r="K399">
        <f>'Index Pivots'!V399</f>
        <v>0</v>
      </c>
      <c r="L399">
        <f>'Index Pivots'!W399</f>
        <v>0</v>
      </c>
      <c r="M399" s="2">
        <f>'Index Pivots'!X399</f>
        <v>0</v>
      </c>
      <c r="N399" s="12">
        <f t="shared" si="302"/>
        <v>0</v>
      </c>
      <c r="O399" s="12">
        <f t="shared" si="303"/>
        <v>0</v>
      </c>
      <c r="P399" s="12">
        <f t="shared" si="304"/>
        <v>0</v>
      </c>
      <c r="Q399" s="12">
        <f t="shared" si="305"/>
        <v>0</v>
      </c>
      <c r="R399" s="12">
        <f t="shared" si="306"/>
        <v>0</v>
      </c>
      <c r="S399" s="12">
        <f t="shared" si="307"/>
        <v>0</v>
      </c>
      <c r="U399" t="str">
        <f t="shared" si="308"/>
        <v/>
      </c>
    </row>
  </sheetData>
  <conditionalFormatting sqref="N3:S89">
    <cfRule type="duplicateValues" dxfId="6" priority="6"/>
  </conditionalFormatting>
  <conditionalFormatting sqref="U1:U1048576">
    <cfRule type="containsText" dxfId="5" priority="4" operator="containsText" text="Tom">
      <formula>NOT(ISERROR(SEARCH("Tom",U1)))</formula>
    </cfRule>
  </conditionalFormatting>
  <conditionalFormatting sqref="B117:B118">
    <cfRule type="containsText" dxfId="4" priority="3" operator="containsText" text="Thursday">
      <formula>NOT(ISERROR(SEARCH("Thursday",B117)))</formula>
    </cfRule>
  </conditionalFormatting>
  <conditionalFormatting sqref="N90:S399">
    <cfRule type="duplicateValues" dxfId="3" priority="25"/>
  </conditionalFormatting>
  <conditionalFormatting sqref="B193:B197">
    <cfRule type="containsText" dxfId="2" priority="2" operator="containsText" text="Thursday">
      <formula>NOT(ISERROR(SEARCH("Thursday",B193)))</formula>
    </cfRule>
  </conditionalFormatting>
  <conditionalFormatting sqref="N1:S1048576">
    <cfRule type="cellIs" dxfId="1" priority="1" operator="equal">
      <formula>0</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 CPR</vt:lpstr>
      <vt:lpstr>What Day</vt:lpstr>
      <vt:lpstr>Analysis</vt:lpstr>
      <vt:lpstr>Index Pivots</vt:lpstr>
      <vt:lpstr>Nifty Open bias predict</vt:lpstr>
      <vt:lpstr>BNF Open bias predict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 Sai Harikiran</dc:creator>
  <cp:lastModifiedBy>Sathi, Sai Harikiran Reddy</cp:lastModifiedBy>
  <dcterms:created xsi:type="dcterms:W3CDTF">2018-05-20T05:50:10Z</dcterms:created>
  <dcterms:modified xsi:type="dcterms:W3CDTF">2019-07-18T10:27:59Z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bac993-578d-4fb6-a024-e1968d57a18c_Enabled">
    <vt:lpwstr>True</vt:lpwstr>
  </property>
  <property fmtid="{D5CDD505-2E9C-101B-9397-08002B2CF9AE}" pid="3" name="MSIP_Label_1ebac993-578d-4fb6-a024-e1968d57a18c_SiteId">
    <vt:lpwstr>ae4df1f7-611e-444f-897e-f964e1205171</vt:lpwstr>
  </property>
  <property fmtid="{D5CDD505-2E9C-101B-9397-08002B2CF9AE}" pid="4" name="MSIP_Label_1ebac993-578d-4fb6-a024-e1968d57a18c_Ref">
    <vt:lpwstr>https://api.informationprotection.azure.com/api/ae4df1f7-611e-444f-897e-f964e1205171</vt:lpwstr>
  </property>
  <property fmtid="{D5CDD505-2E9C-101B-9397-08002B2CF9AE}" pid="5" name="MSIP_Label_1ebac993-578d-4fb6-a024-e1968d57a18c_Owner">
    <vt:lpwstr>ss185559@ncr.com</vt:lpwstr>
  </property>
  <property fmtid="{D5CDD505-2E9C-101B-9397-08002B2CF9AE}" pid="6" name="MSIP_Label_1ebac993-578d-4fb6-a024-e1968d57a18c_SetDate">
    <vt:lpwstr>2018-05-23T15:35:47.2215358+05:30</vt:lpwstr>
  </property>
  <property fmtid="{D5CDD505-2E9C-101B-9397-08002B2CF9AE}" pid="7" name="MSIP_Label_1ebac993-578d-4fb6-a024-e1968d57a18c_Name">
    <vt:lpwstr>Personal</vt:lpwstr>
  </property>
  <property fmtid="{D5CDD505-2E9C-101B-9397-08002B2CF9AE}" pid="8" name="MSIP_Label_1ebac993-578d-4fb6-a024-e1968d57a18c_Application">
    <vt:lpwstr>Microsoft Azure Information Protection</vt:lpwstr>
  </property>
  <property fmtid="{D5CDD505-2E9C-101B-9397-08002B2CF9AE}" pid="9" name="MSIP_Label_1ebac993-578d-4fb6-a024-e1968d57a18c_Extended_MSFT_Method">
    <vt:lpwstr>Manual</vt:lpwstr>
  </property>
  <property fmtid="{D5CDD505-2E9C-101B-9397-08002B2CF9AE}" pid="10" name="Sensitivity">
    <vt:lpwstr>Personal</vt:lpwstr>
  </property>
</Properties>
</file>