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<sst xmlns="http://schemas.openxmlformats.org/spreadsheetml/2006/main" count="434" uniqueCount="235">
  <si>
    <t xml:space="preserve">id</t>
  </si>
  <si>
    <t xml:space="preserve">name</t>
  </si>
  <si>
    <t xml:space="preserve">party</t>
  </si>
  <si>
    <t xml:space="preserve">age</t>
  </si>
  <si>
    <t xml:space="preserve">gender</t>
  </si>
  <si>
    <t xml:space="preserve">phone</t>
  </si>
  <si>
    <t xml:space="preserve">ITR</t>
  </si>
  <si>
    <t xml:space="preserve">qualification</t>
  </si>
  <si>
    <t xml:space="preserve">livelihood</t>
  </si>
  <si>
    <t xml:space="preserve">cases_filed</t>
  </si>
  <si>
    <t xml:space="preserve">convictions</t>
  </si>
  <si>
    <t xml:space="preserve">movable_assets</t>
  </si>
  <si>
    <t xml:space="preserve">immovable_assets</t>
  </si>
  <si>
    <t xml:space="preserve">assets</t>
  </si>
  <si>
    <t xml:space="preserve">liabilities</t>
  </si>
  <si>
    <t xml:space="preserve">political_background</t>
  </si>
  <si>
    <t xml:space="preserve">political_background_link</t>
  </si>
  <si>
    <t xml:space="preserve">affidavit</t>
  </si>
  <si>
    <t xml:space="preserve">CN-1</t>
  </si>
  <si>
    <t xml:space="preserve">ALAGAPPURAM R MOHANRAJ</t>
  </si>
  <si>
    <t xml:space="preserve">DMDK</t>
  </si>
  <si>
    <t xml:space="preserve">M</t>
  </si>
  <si>
    <t xml:space="preserve">["8,48,040”,”8,45,790”,”8,57,620”]</t>
  </si>
  <si>
    <t xml:space="preserve">B.sc. Botany (discontinued)</t>
  </si>
  <si>
    <t xml:space="preserve">Real Estate Business</t>
  </si>
  <si>
    <t xml:space="preserve">None</t>
  </si>
  <si>
    <t xml:space="preserve">CN-2</t>
  </si>
  <si>
    <t xml:space="preserve">KALANITHI VEERASAMI</t>
  </si>
  <si>
    <t xml:space="preserve">DMK</t>
  </si>
  <si>
    <t xml:space="preserve">[“30,54,690”,”33,06,950”,”30,62,490”]</t>
  </si>
  <si>
    <t xml:space="preserve">MBBS,MS,M.Ch,FRCS</t>
  </si>
  <si>
    <t xml:space="preserve">Doctor</t>
  </si>
  <si>
    <t xml:space="preserve">Arcot.N.VeeraSami(Father)</t>
  </si>
  <si>
    <t xml:space="preserve">https://en.wikipedia.org/wiki/Arcot_N._Veeraswami</t>
  </si>
  <si>
    <t xml:space="preserve">CN-3</t>
  </si>
  <si>
    <t xml:space="preserve">MOURYA G</t>
  </si>
  <si>
    <t xml:space="preserve">MNM</t>
  </si>
  <si>
    <t xml:space="preserve">[“6,98,405”,”9,12,580”,”15,05,072”]</t>
  </si>
  <si>
    <t xml:space="preserve">M.Sc Zoology</t>
  </si>
  <si>
    <t xml:space="preserve">Retired IPS Officer</t>
  </si>
  <si>
    <t xml:space="preserve">CS-1</t>
  </si>
  <si>
    <t xml:space="preserve">KUMAR R</t>
  </si>
  <si>
    <t xml:space="preserve">BSJ</t>
  </si>
  <si>
    <t xml:space="preserve">[“”,””,””]</t>
  </si>
  <si>
    <t xml:space="preserve">B.A. History</t>
  </si>
  <si>
    <t xml:space="preserve">Fruitshop Business</t>
  </si>
  <si>
    <t xml:space="preserve">https://suvidha.eci.gov.in/uploads/affidavit/2019/PC/S22/3/S2220190330070416.pdf</t>
  </si>
  <si>
    <t xml:space="preserve">CS-2</t>
  </si>
  <si>
    <t xml:space="preserve">THAMIZHACHI THANGAPANDIAN</t>
  </si>
  <si>
    <t xml:space="preserve">F</t>
  </si>
  <si>
    <t xml:space="preserve">[“23,63,503”,”26,69,650”,”30,08,390”]</t>
  </si>
  <si>
    <t xml:space="preserve">Ph.D</t>
  </si>
  <si>
    <t xml:space="preserve">Writer</t>
  </si>
  <si>
    <t xml:space="preserve">V.Thangapandian(Father)</t>
  </si>
  <si>
    <t xml:space="preserve">https://en.wikipedia.org/wiki/V._Thangapandian</t>
  </si>
  <si>
    <t xml:space="preserve">https://suvidha.eci.gov.in/uploads/affidavit/2019/PC/S22/3/S2220190330074058.pdf</t>
  </si>
  <si>
    <t xml:space="preserve">CS-3</t>
  </si>
  <si>
    <t xml:space="preserve">JAYAVARDHAN J</t>
  </si>
  <si>
    <t xml:space="preserve">ADMK</t>
  </si>
  <si>
    <t xml:space="preserve">[“9,94,310”,”6,09,250”,”6,01,940”]</t>
  </si>
  <si>
    <t xml:space="preserve">MD</t>
  </si>
  <si>
    <t xml:space="preserve">D.Jayakumar(Father)</t>
  </si>
  <si>
    <t xml:space="preserve">https://en.wikipedia.org/wiki/D._Jayakumar</t>
  </si>
  <si>
    <t xml:space="preserve">https://suvidha.eci.gov.in/uploads/affidavit/2019/PC/S22/3/S2220190330062256.pdf</t>
  </si>
  <si>
    <t xml:space="preserve">CS-4</t>
  </si>
  <si>
    <t xml:space="preserve">SAIKUMAR S</t>
  </si>
  <si>
    <t xml:space="preserve">SOCIALIST UNITY CENTRE OF INDIA</t>
  </si>
  <si>
    <t xml:space="preserve">HSC</t>
  </si>
  <si>
    <t xml:space="preserve">https://suvidha.eci.gov.in/uploads/affidavit/2019/PC/S22/3/S2220190330061544.pdf</t>
  </si>
  <si>
    <t xml:space="preserve">CS-5</t>
  </si>
  <si>
    <t xml:space="preserve">SRINIVASAN s</t>
  </si>
  <si>
    <t xml:space="preserve">REPUBLICAN PARTY OF INDIA</t>
  </si>
  <si>
    <t xml:space="preserve">SSLC</t>
  </si>
  <si>
    <t xml:space="preserve">Actor</t>
  </si>
  <si>
    <t xml:space="preserve">https://suvidha.eci.gov.in/uploads/affidavit/2019/PC/S22/3/S2220190331031340.pdf</t>
  </si>
  <si>
    <t xml:space="preserve">CS-6</t>
  </si>
  <si>
    <t xml:space="preserve">THIRUNAVUKKARASU V</t>
  </si>
  <si>
    <t xml:space="preserve">MAKKALATCHI KATCHI</t>
  </si>
  <si>
    <t xml:space="preserve">Employee</t>
  </si>
  <si>
    <t xml:space="preserve">https://suvidha.eci.gov.in/uploads/affidavit/2019/PC/S22/3/S2220190330064225.pdf</t>
  </si>
  <si>
    <t xml:space="preserve">CS-7</t>
  </si>
  <si>
    <t xml:space="preserve">NARESH A</t>
  </si>
  <si>
    <t xml:space="preserve">TAMILNADU ILANGYAR KATCHI</t>
  </si>
  <si>
    <t xml:space="preserve">[“”,“2,49,880”,”2,68,410”]</t>
  </si>
  <si>
    <t xml:space="preserve">BDS</t>
  </si>
  <si>
    <t xml:space="preserve">Dentist</t>
  </si>
  <si>
    <t xml:space="preserve">https://suvidha.eci.gov.in/uploads/affidavit/2019/PC/S22/3/S2220190330071803.pdf</t>
  </si>
  <si>
    <t xml:space="preserve">CS-8</t>
  </si>
  <si>
    <t xml:space="preserve">MURALI KRISHNAN K</t>
  </si>
  <si>
    <t xml:space="preserve">PYRAMID PARTY OF INDIA</t>
  </si>
  <si>
    <t xml:space="preserve">[“4,32,520”,”4,49,409”,”3,98,790”]</t>
  </si>
  <si>
    <t xml:space="preserve">B.com, CAIIB</t>
  </si>
  <si>
    <t xml:space="preserve">Retired</t>
  </si>
  <si>
    <t xml:space="preserve">https://suvidha.eci.gov.in/uploads/affidavit/2019/PC/S22/3/S2220190330070049.pdf</t>
  </si>
  <si>
    <t xml:space="preserve">CS-9</t>
  </si>
  <si>
    <t xml:space="preserve">RANGARAJAN R</t>
  </si>
  <si>
    <t xml:space="preserve">[“12,51,470”,”10,06,780”,”18,03,030”]</t>
  </si>
  <si>
    <t xml:space="preserve">CA</t>
  </si>
  <si>
    <t xml:space="preserve">ex-IAS and Civil Services Trainer</t>
  </si>
  <si>
    <t xml:space="preserve">https://suvidha.eci.gov.in/uploads/affidavit/2019/PC/S22/3/S2220190330070832.pdf</t>
  </si>
  <si>
    <t xml:space="preserve">CS-10</t>
  </si>
  <si>
    <t xml:space="preserve">JOHNSON R</t>
  </si>
  <si>
    <t xml:space="preserve">INDIAN CHRISTIAN FRONT</t>
  </si>
  <si>
    <t xml:space="preserve">[“3,09,230”,”2,67,000”,”2,54,590”]</t>
  </si>
  <si>
    <t xml:space="preserve">Real Estate Agent</t>
  </si>
  <si>
    <t xml:space="preserve">https://suvidha.eci.gov.in/uploads/affidavit/2019/PC/S22/3/S2220190330071054.pdf</t>
  </si>
  <si>
    <t xml:space="preserve">CS-11</t>
  </si>
  <si>
    <t xml:space="preserve">JAYAKUMAR MA</t>
  </si>
  <si>
    <t xml:space="preserve">DESIYA MAKKAL SAKTHI KATCHI</t>
  </si>
  <si>
    <t xml:space="preserve">Editor</t>
  </si>
  <si>
    <t xml:space="preserve">https://suvidha.eci.gov.in/uploads/affidavit/2019/PC/S22/3/S2220190330065907.pdf</t>
  </si>
  <si>
    <t xml:space="preserve">CS-12</t>
  </si>
  <si>
    <t xml:space="preserve">SHERINE AJ</t>
  </si>
  <si>
    <t xml:space="preserve">NAAM TAMILAR KATCHI</t>
  </si>
  <si>
    <t xml:space="preserve">044-22236775</t>
  </si>
  <si>
    <t xml:space="preserve">M.Sc Ph.D</t>
  </si>
  <si>
    <t xml:space="preserve">Homemaker</t>
  </si>
  <si>
    <t xml:space="preserve">https://suvidha.eci.gov.in/uploads/affidavit/2019/PC/S22/3/S2220190330073938.pdf</t>
  </si>
  <si>
    <t xml:space="preserve">CS-14</t>
  </si>
  <si>
    <t xml:space="preserve">ASHOK S</t>
  </si>
  <si>
    <t xml:space="preserve">INDEPENDENT</t>
  </si>
  <si>
    <t xml:space="preserve">B.sc Chemisty, LLB</t>
  </si>
  <si>
    <t xml:space="preserve">Advocate</t>
  </si>
  <si>
    <t xml:space="preserve">https://suvidha.eci.gov.in/uploads/affidavit/2019/PC/S22/3/S2220190330070730.pdf</t>
  </si>
  <si>
    <t xml:space="preserve">CS-15</t>
  </si>
  <si>
    <t xml:space="preserve">AZHAGIRI P</t>
  </si>
  <si>
    <t xml:space="preserve">BBA</t>
  </si>
  <si>
    <t xml:space="preserve">Business</t>
  </si>
  <si>
    <t xml:space="preserve">https://suvidha.eci.gov.in/uploads/affidavit/2019/PC/S22/3/S2220190330071431.pdf</t>
  </si>
  <si>
    <t xml:space="preserve">CS-16</t>
  </si>
  <si>
    <t xml:space="preserve">ELANKUMARAN S</t>
  </si>
  <si>
    <t xml:space="preserve">LLB</t>
  </si>
  <si>
    <t xml:space="preserve">https://suvidha.eci.gov.in/uploads/affidavit/2019/PC/S22/3/S2220190330073721.pdf</t>
  </si>
  <si>
    <t xml:space="preserve">CS-17</t>
  </si>
  <si>
    <t xml:space="preserve">GANESAN R</t>
  </si>
  <si>
    <t xml:space="preserve">https://suvidha.eci.gov.in/uploads/affidavit/2019/PC/S22/3/S2220190330073408.pdf</t>
  </si>
  <si>
    <t xml:space="preserve">CS-18</t>
  </si>
  <si>
    <t xml:space="preserve">KANNAN K</t>
  </si>
  <si>
    <t xml:space="preserve">BA</t>
  </si>
  <si>
    <t xml:space="preserve">https://suvidha.eci.gov.in/uploads/affidavit/2019/PC/S22/3/S2220190330072436.pdf</t>
  </si>
  <si>
    <t xml:space="preserve">CS-19</t>
  </si>
  <si>
    <t xml:space="preserve">KARTHIKEYAN P</t>
  </si>
  <si>
    <t xml:space="preserve">[“14,30,812”,”19,37,388”,”12,92,777”]</t>
  </si>
  <si>
    <t xml:space="preserve">B.com</t>
  </si>
  <si>
    <t xml:space="preserve">https://suvidha.eci.gov.in/uploads/affidavit/2019/PC/S22/3/S2220190330072349.pdf</t>
  </si>
  <si>
    <t xml:space="preserve">CS-20</t>
  </si>
  <si>
    <t xml:space="preserve">KARTHIK D</t>
  </si>
  <si>
    <t xml:space="preserve">https://suvidha.eci.gov.in/uploads/affidavit/2019/PC/S22/3/S2220190330071858.pdf</t>
  </si>
  <si>
    <t xml:space="preserve">CS-21</t>
  </si>
  <si>
    <t xml:space="preserve">SARAVANA PERUMAL K</t>
  </si>
  <si>
    <t xml:space="preserve">https://suvidha.eci.gov.in/uploads/affidavit/2019/PC/S22/3/S2220190330072017.pdf</t>
  </si>
  <si>
    <t xml:space="preserve">CS-22</t>
  </si>
  <si>
    <t xml:space="preserve">CHIDAMBARA ANANTHA RAJA I</t>
  </si>
  <si>
    <t xml:space="preserve">[“4,57,330”,”4,16,980”,”2,83,110”]</t>
  </si>
  <si>
    <t xml:space="preserve">BE</t>
  </si>
  <si>
    <t xml:space="preserve">https://suvidha.eci.gov.in/uploads/affidavit/2019/PC/S22/3/S2220190330071608.pdf</t>
  </si>
  <si>
    <t xml:space="preserve">CS-23</t>
  </si>
  <si>
    <t xml:space="preserve">SIBI CHAKKARAVARTHY J</t>
  </si>
  <si>
    <t xml:space="preserve">CEO (Pvt Company)</t>
  </si>
  <si>
    <t xml:space="preserve">https://suvidha.eci.gov.in/uploads/affidavit/2019/PC/S22/3/S2220190330065313.pdf</t>
  </si>
  <si>
    <t xml:space="preserve">CS-24</t>
  </si>
  <si>
    <t xml:space="preserve">SUDHAKAR K</t>
  </si>
  <si>
    <r>
      <rPr>
        <sz val="11"/>
        <color rgb="FF000000"/>
        <rFont val="Calibri"/>
        <family val="2"/>
        <charset val="1"/>
      </rPr>
      <t xml:space="preserve">6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Std</t>
    </r>
  </si>
  <si>
    <t xml:space="preserve">Daily wager</t>
  </si>
  <si>
    <t xml:space="preserve">https://suvidha.eci.gov.in/uploads/affidavit/2019/PC/S22/3/S2220190330072614.pdf</t>
  </si>
  <si>
    <t xml:space="preserve">CS-25</t>
  </si>
  <si>
    <t xml:space="preserve">SUBRAMANI N</t>
  </si>
  <si>
    <t xml:space="preserve">[“4,42,180”,”3,76,480”,”3,10,940”]</t>
  </si>
  <si>
    <t xml:space="preserve">ML</t>
  </si>
  <si>
    <t xml:space="preserve">https://suvidha.eci.gov.in/uploads/affidavit/2019/PC/S22/3/S2220190330072656.pdf</t>
  </si>
  <si>
    <t xml:space="preserve">CS-26</t>
  </si>
  <si>
    <t xml:space="preserve">SUBAYA E</t>
  </si>
  <si>
    <t xml:space="preserve">[“1,20,52,458”,”44,15,335”,”40,15,335”]</t>
  </si>
  <si>
    <t xml:space="preserve">Ph.D, LLM</t>
  </si>
  <si>
    <t xml:space="preserve">Ex-MLA</t>
  </si>
  <si>
    <t xml:space="preserve">http://www.myneta.info/tamilnadu2011/candidate.php?candidate_id=257</t>
  </si>
  <si>
    <t xml:space="preserve">https://suvidha.eci.gov.in/uploads/affidavit/2019/PC/S22/3/S2220190330072816.pdf</t>
  </si>
  <si>
    <t xml:space="preserve">CS-27</t>
  </si>
  <si>
    <t xml:space="preserve">DHANASEKARAN E</t>
  </si>
  <si>
    <t xml:space="preserve">Reporter</t>
  </si>
  <si>
    <t xml:space="preserve">https://suvidha.eci.gov.in/uploads/affidavit/2019/PC/S22/3/S2220190330065037.pdf</t>
  </si>
  <si>
    <t xml:space="preserve">CS-28</t>
  </si>
  <si>
    <t xml:space="preserve">DHANASEKARAN G</t>
  </si>
  <si>
    <t xml:space="preserve">https://suvidha.eci.gov.in/uploads/affidavit/2019/PC/S22/3/S2220190330073147.pdf</t>
  </si>
  <si>
    <t xml:space="preserve">CS-29</t>
  </si>
  <si>
    <t xml:space="preserve">DEVASHAGAYAM G</t>
  </si>
  <si>
    <t xml:space="preserve">[“9,01,610”,”14,45,480”,”11,14,010”]</t>
  </si>
  <si>
    <t xml:space="preserve">MCA</t>
  </si>
  <si>
    <t xml:space="preserve">https://suvidha.eci.gov.in/uploads/affidavit/2019/PC/S22/3/S2220190330065818.pdf</t>
  </si>
  <si>
    <t xml:space="preserve">CS-30</t>
  </si>
  <si>
    <t xml:space="preserve">KUPPAL G DEVADOSS</t>
  </si>
  <si>
    <t xml:space="preserve">[“4,50,000”,”4,60,000”,”4,80,000”]</t>
  </si>
  <si>
    <r>
      <rPr>
        <sz val="11"/>
        <color rgb="FF000000"/>
        <rFont val="Calibri"/>
        <family val="2"/>
        <charset val="1"/>
      </rPr>
      <t xml:space="preserve">8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Std</t>
    </r>
  </si>
  <si>
    <t xml:space="preserve">https://suvidha.eci.gov.in/uploads/affidavit/2019/PC/S22/3/S2220190330064759.pdf</t>
  </si>
  <si>
    <t xml:space="preserve">CS-31</t>
  </si>
  <si>
    <t xml:space="preserve">MANOVA S</t>
  </si>
  <si>
    <t xml:space="preserve">B.sc Computer Science</t>
  </si>
  <si>
    <t xml:space="preserve">https://suvidha.eci.gov.in/uploads/affidavit/2019/PC/S22/3/S2220190330064857.pdf</t>
  </si>
  <si>
    <t xml:space="preserve">CS-32</t>
  </si>
  <si>
    <t xml:space="preserve">MOORTHY M</t>
  </si>
  <si>
    <t xml:space="preserve">8th Std</t>
  </si>
  <si>
    <t xml:space="preserve">Tailor</t>
  </si>
  <si>
    <t xml:space="preserve">https://suvidha.eci.gov.in/uploads/affidavit/2019/PC/S22/3/S2220190330073459.pdf</t>
  </si>
  <si>
    <t xml:space="preserve">CS-33</t>
  </si>
  <si>
    <t xml:space="preserve">RAVICHANDRAN A</t>
  </si>
  <si>
    <t xml:space="preserve">https://suvidha.eci.gov.in/uploads/affidavit/2019/PC/S22/3/S2220190330070621.pdf</t>
  </si>
  <si>
    <t xml:space="preserve">CS-34</t>
  </si>
  <si>
    <t xml:space="preserve">RAMANUJAM / RADHA</t>
  </si>
  <si>
    <t xml:space="preserve">T</t>
  </si>
  <si>
    <t xml:space="preserve">Cook</t>
  </si>
  <si>
    <t xml:space="preserve">https://suvidha.eci.gov.in/uploads/affidavit/2019/PC/S22/3/S2220190330064339.pdf</t>
  </si>
  <si>
    <t xml:space="preserve">CS-35</t>
  </si>
  <si>
    <t xml:space="preserve">RAJI B</t>
  </si>
  <si>
    <t xml:space="preserve">https://suvidha.eci.gov.in/uploads/affidavit/2019/PC/S22/3/S2220190330072126.pdf</t>
  </si>
  <si>
    <t xml:space="preserve">CS-36</t>
  </si>
  <si>
    <t xml:space="preserve">RAJESHWARI PRIYA M</t>
  </si>
  <si>
    <t xml:space="preserve">B.sc</t>
  </si>
  <si>
    <t xml:space="preserve">https://suvidha.eci.gov.in/uploads/affidavit/2019/PC/S22/3/S2220190330065502.pdf</t>
  </si>
  <si>
    <t xml:space="preserve">CS-37</t>
  </si>
  <si>
    <t xml:space="preserve">ROSI C</t>
  </si>
  <si>
    <t xml:space="preserve">Social Activist</t>
  </si>
  <si>
    <t xml:space="preserve">https://suvidha.eci.gov.in/uploads/affidavit/2019/PC/S22/3/S2220190330070147.pdf</t>
  </si>
  <si>
    <t xml:space="preserve">CS-38</t>
  </si>
  <si>
    <t xml:space="preserve">JANCI J</t>
  </si>
  <si>
    <t xml:space="preserve">[“23,12,703”,”25,08,624”,”26,37,580”]</t>
  </si>
  <si>
    <t xml:space="preserve">BCS</t>
  </si>
  <si>
    <t xml:space="preserve">https://suvidha.eci.gov.in/uploads/affidavit/2019/PC/S22/3/S2220190330062034.pdf</t>
  </si>
  <si>
    <t xml:space="preserve">CS-39</t>
  </si>
  <si>
    <t xml:space="preserve">JAYARAMAN K</t>
  </si>
  <si>
    <t xml:space="preserve">https://suvidha.eci.gov.in/uploads/affidavit/2019/PC/S22/3/S2220190330073835.pdf</t>
  </si>
  <si>
    <t xml:space="preserve">CS-40</t>
  </si>
  <si>
    <t xml:space="preserve">HARIHARAN D</t>
  </si>
  <si>
    <t xml:space="preserve">[“8,78,130”,”3,68,470”,””]</t>
  </si>
  <si>
    <t xml:space="preserve">CRA</t>
  </si>
  <si>
    <t xml:space="preserve">https://suvidha.eci.gov.in/uploads/affidavit/2019/PC/S22/3/S2220190330073254.pdf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</si>
</sst>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3" activeCellId="0" sqref="C3"/>
    </sheetView>
  </sheetViews>
  <sheetFormatPr defaultRowHeight="15"/>
  <cols>
    <col collapsed="false" hidden="false" max="1" min="1" style="0" width="8.57085020242915"/>
    <col collapsed="false" hidden="false" max="2" min="2" style="0" width="32.5627530364372"/>
    <col collapsed="false" hidden="false" max="3" min="3" style="0" width="31.17004048583"/>
    <col collapsed="false" hidden="false" max="5" min="4" style="0" width="8.57085020242915"/>
    <col collapsed="false" hidden="false" max="6" min="6" style="0" width="23.8866396761134"/>
    <col collapsed="false" hidden="false" max="7" min="7" style="0" width="35.8866396761134"/>
    <col collapsed="false" hidden="false" max="8" min="8" style="0" width="24.3157894736842"/>
    <col collapsed="false" hidden="false" max="9" min="9" style="0" width="21.2105263157895"/>
    <col collapsed="false" hidden="false" max="10" min="10" style="0" width="13.6032388663968"/>
    <col collapsed="false" hidden="false" max="11" min="11" style="0" width="17.0323886639676"/>
    <col collapsed="false" hidden="false" max="12" min="12" style="0" width="18.3157894736842"/>
    <col collapsed="false" hidden="false" max="13" min="13" style="0" width="25.1740890688259"/>
    <col collapsed="false" hidden="false" max="14" min="14" style="0" width="17.995951417004"/>
    <col collapsed="false" hidden="false" max="15" min="15" style="0" width="20.7813765182186"/>
    <col collapsed="false" hidden="false" max="16" min="16" style="0" width="23.8866396761134"/>
    <col collapsed="false" hidden="false" max="17" min="17" style="0" width="50.1336032388664"/>
    <col collapsed="false" hidden="false" max="18" min="18" style="0" width="41.9919028340081"/>
    <col collapsed="false" hidden="false" max="1025" min="19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3.8" hidden="false" customHeight="false" outlineLevel="0" collapsed="false">
      <c r="A2" s="0" t="s">
        <v>18</v>
      </c>
      <c r="B2" s="0" t="s">
        <v>19</v>
      </c>
      <c r="C2" s="0" t="s">
        <v>20</v>
      </c>
      <c r="D2" s="0" t="n">
        <v>65</v>
      </c>
      <c r="E2" s="0" t="s">
        <v>21</v>
      </c>
      <c r="F2" s="0" t="n">
        <v>9994101000</v>
      </c>
      <c r="G2" s="0" t="s">
        <v>22</v>
      </c>
      <c r="H2" s="0" t="s">
        <v>23</v>
      </c>
      <c r="I2" s="0" t="s">
        <v>24</v>
      </c>
      <c r="J2" s="0" t="n">
        <v>6</v>
      </c>
      <c r="K2" s="0" t="s">
        <v>25</v>
      </c>
      <c r="L2" s="0" t="n">
        <f aca="false">14398471+4102947</f>
        <v>18501418</v>
      </c>
      <c r="M2" s="0" t="n">
        <f aca="false">1692000+217730000</f>
        <v>219422000</v>
      </c>
      <c r="N2" s="0" t="n">
        <f aca="false">SUM(L2:M2)</f>
        <v>237923418</v>
      </c>
      <c r="O2" s="0" t="n">
        <v>2831960</v>
      </c>
    </row>
    <row r="3" customFormat="false" ht="13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49</v>
      </c>
      <c r="E3" s="0" t="s">
        <v>21</v>
      </c>
      <c r="F3" s="0" t="n">
        <v>9884259482</v>
      </c>
      <c r="G3" s="0" t="s">
        <v>29</v>
      </c>
      <c r="H3" s="0" t="s">
        <v>30</v>
      </c>
      <c r="I3" s="0" t="s">
        <v>31</v>
      </c>
      <c r="J3" s="0" t="s">
        <v>25</v>
      </c>
      <c r="K3" s="0" t="s">
        <v>25</v>
      </c>
      <c r="L3" s="0" t="n">
        <v>254456689</v>
      </c>
      <c r="M3" s="0" t="n">
        <v>148665765</v>
      </c>
      <c r="N3" s="0" t="n">
        <f aca="false">SUM(L3:M3)</f>
        <v>403122454</v>
      </c>
      <c r="O3" s="0" t="n">
        <v>258386550</v>
      </c>
      <c r="P3" s="0" t="s">
        <v>32</v>
      </c>
      <c r="Q3" s="0" t="s">
        <v>33</v>
      </c>
    </row>
    <row r="4" customFormat="false" ht="14.9" hidden="false" customHeight="false" outlineLevel="0" collapsed="false">
      <c r="A4" s="0" t="s">
        <v>34</v>
      </c>
      <c r="B4" s="0" t="s">
        <v>35</v>
      </c>
      <c r="C4" s="0" t="s">
        <v>36</v>
      </c>
      <c r="D4" s="0" t="n">
        <v>62</v>
      </c>
      <c r="E4" s="0" t="s">
        <v>21</v>
      </c>
      <c r="F4" s="0" t="n">
        <v>9498119498</v>
      </c>
      <c r="G4" s="0" t="s">
        <v>37</v>
      </c>
      <c r="H4" s="0" t="s">
        <v>38</v>
      </c>
      <c r="I4" s="0" t="s">
        <v>39</v>
      </c>
      <c r="J4" s="0" t="s">
        <v>25</v>
      </c>
      <c r="K4" s="0" t="s">
        <v>25</v>
      </c>
      <c r="L4" s="0" t="n">
        <f aca="false">830000+1375000</f>
        <v>2205000</v>
      </c>
      <c r="M4" s="0" t="n">
        <v>38000000</v>
      </c>
      <c r="N4" s="0" t="n">
        <f aca="false">SUM(L4:M4)</f>
        <v>40205000</v>
      </c>
      <c r="O4" s="0" t="n">
        <f aca="false">6500000+1697000</f>
        <v>8197000</v>
      </c>
    </row>
    <row r="5" customFormat="false" ht="13.8" hidden="false" customHeight="false" outlineLevel="0" collapsed="false">
      <c r="N5" s="0" t="n">
        <f aca="false">SUM(L5:M5)</f>
        <v>0</v>
      </c>
    </row>
    <row r="6" customFormat="false" ht="13.8" hidden="false" customHeight="false" outlineLevel="0" collapsed="false">
      <c r="A6" s="0" t="s">
        <v>40</v>
      </c>
      <c r="B6" s="0" t="s">
        <v>41</v>
      </c>
      <c r="C6" s="0" t="s">
        <v>42</v>
      </c>
      <c r="D6" s="0" t="n">
        <v>38</v>
      </c>
      <c r="E6" s="0" t="s">
        <v>21</v>
      </c>
      <c r="F6" s="0" t="n">
        <v>9600142707</v>
      </c>
      <c r="G6" s="0" t="s">
        <v>43</v>
      </c>
      <c r="H6" s="0" t="s">
        <v>44</v>
      </c>
      <c r="I6" s="0" t="s">
        <v>45</v>
      </c>
      <c r="J6" s="0" t="s">
        <v>25</v>
      </c>
      <c r="K6" s="0" t="s">
        <v>25</v>
      </c>
      <c r="L6" s="0" t="n">
        <v>21000</v>
      </c>
      <c r="N6" s="0" t="n">
        <f aca="false">SUM(L6:M6)</f>
        <v>21000</v>
      </c>
      <c r="O6" s="0" t="n">
        <v>0</v>
      </c>
      <c r="R6" s="0" t="s">
        <v>46</v>
      </c>
    </row>
    <row r="7" customFormat="false" ht="13.8" hidden="false" customHeight="false" outlineLevel="0" collapsed="false">
      <c r="A7" s="0" t="s">
        <v>47</v>
      </c>
      <c r="B7" s="0" t="s">
        <v>48</v>
      </c>
      <c r="C7" s="0" t="s">
        <v>28</v>
      </c>
      <c r="D7" s="0" t="n">
        <v>56</v>
      </c>
      <c r="E7" s="0" t="s">
        <v>49</v>
      </c>
      <c r="F7" s="0" t="n">
        <v>9841208151</v>
      </c>
      <c r="G7" s="0" t="s">
        <v>50</v>
      </c>
      <c r="H7" s="0" t="s">
        <v>51</v>
      </c>
      <c r="I7" s="0" t="s">
        <v>52</v>
      </c>
      <c r="J7" s="0" t="s">
        <v>25</v>
      </c>
      <c r="K7" s="0" t="s">
        <v>25</v>
      </c>
      <c r="L7" s="0" t="n">
        <v>22663962</v>
      </c>
      <c r="M7" s="0" t="n">
        <v>65969629</v>
      </c>
      <c r="N7" s="0" t="n">
        <f aca="false">SUM(L7:M7)</f>
        <v>88633591</v>
      </c>
      <c r="O7" s="0" t="n">
        <v>500000</v>
      </c>
      <c r="P7" s="0" t="s">
        <v>53</v>
      </c>
      <c r="Q7" s="0" t="s">
        <v>54</v>
      </c>
      <c r="R7" s="0" t="s">
        <v>55</v>
      </c>
    </row>
    <row r="8" customFormat="false" ht="14.9" hidden="false" customHeight="false" outlineLevel="0" collapsed="false">
      <c r="A8" s="0" t="s">
        <v>56</v>
      </c>
      <c r="B8" s="0" t="s">
        <v>57</v>
      </c>
      <c r="C8" s="0" t="s">
        <v>58</v>
      </c>
      <c r="D8" s="0" t="n">
        <v>31</v>
      </c>
      <c r="E8" s="0" t="s">
        <v>21</v>
      </c>
      <c r="F8" s="0" t="n">
        <v>9840387494</v>
      </c>
      <c r="G8" s="0" t="s">
        <v>59</v>
      </c>
      <c r="H8" s="0" t="s">
        <v>60</v>
      </c>
      <c r="I8" s="0" t="s">
        <v>31</v>
      </c>
      <c r="J8" s="0" t="s">
        <v>25</v>
      </c>
      <c r="K8" s="0" t="s">
        <v>25</v>
      </c>
      <c r="L8" s="0" t="n">
        <v>8834877</v>
      </c>
      <c r="M8" s="0" t="n">
        <v>24061710</v>
      </c>
      <c r="N8" s="0" t="n">
        <f aca="false">SUM(L8:M8)</f>
        <v>32896587</v>
      </c>
      <c r="O8" s="0" t="n">
        <v>9621000</v>
      </c>
      <c r="P8" s="0" t="s">
        <v>61</v>
      </c>
      <c r="Q8" s="0" t="s">
        <v>62</v>
      </c>
      <c r="R8" s="0" t="s">
        <v>63</v>
      </c>
    </row>
    <row r="9" customFormat="false" ht="13.8" hidden="false" customHeight="false" outlineLevel="0" collapsed="false">
      <c r="A9" s="0" t="s">
        <v>64</v>
      </c>
      <c r="B9" s="0" t="s">
        <v>65</v>
      </c>
      <c r="C9" s="1" t="s">
        <v>66</v>
      </c>
      <c r="D9" s="0" t="n">
        <v>53</v>
      </c>
      <c r="E9" s="0" t="s">
        <v>21</v>
      </c>
      <c r="F9" s="0" t="n">
        <v>9087153688</v>
      </c>
      <c r="G9" s="0" t="s">
        <v>43</v>
      </c>
      <c r="H9" s="0" t="s">
        <v>67</v>
      </c>
      <c r="L9" s="0" t="n">
        <v>1000</v>
      </c>
      <c r="N9" s="0" t="n">
        <f aca="false">SUM(L9:M9)</f>
        <v>1000</v>
      </c>
      <c r="R9" s="0" t="s">
        <v>68</v>
      </c>
    </row>
    <row r="10" customFormat="false" ht="13.8" hidden="false" customHeight="false" outlineLevel="0" collapsed="false">
      <c r="A10" s="0" t="s">
        <v>69</v>
      </c>
      <c r="B10" s="0" t="s">
        <v>70</v>
      </c>
      <c r="C10" s="0" t="s">
        <v>71</v>
      </c>
      <c r="D10" s="0" t="n">
        <v>57</v>
      </c>
      <c r="E10" s="0" t="s">
        <v>21</v>
      </c>
      <c r="F10" s="0" t="n">
        <v>9962159009</v>
      </c>
      <c r="G10" s="0" t="s">
        <v>43</v>
      </c>
      <c r="H10" s="0" t="s">
        <v>72</v>
      </c>
      <c r="I10" s="0" t="s">
        <v>73</v>
      </c>
      <c r="J10" s="0" t="n">
        <v>1</v>
      </c>
      <c r="L10" s="0" t="n">
        <v>912500</v>
      </c>
      <c r="M10" s="0" t="n">
        <v>20000000</v>
      </c>
      <c r="N10" s="0" t="n">
        <f aca="false">SUM(L10:M10)</f>
        <v>20912500</v>
      </c>
      <c r="R10" s="0" t="s">
        <v>74</v>
      </c>
    </row>
    <row r="11" customFormat="false" ht="14.1" hidden="false" customHeight="false" outlineLevel="0" collapsed="false">
      <c r="A11" s="0" t="s">
        <v>75</v>
      </c>
      <c r="B11" s="1" t="s">
        <v>76</v>
      </c>
      <c r="C11" s="0" t="s">
        <v>77</v>
      </c>
      <c r="D11" s="0" t="n">
        <v>42</v>
      </c>
      <c r="E11" s="0" t="s">
        <v>21</v>
      </c>
      <c r="F11" s="0" t="n">
        <v>9841104734</v>
      </c>
      <c r="G11" s="0" t="s">
        <v>43</v>
      </c>
      <c r="H11" s="0" t="s">
        <v>72</v>
      </c>
      <c r="I11" s="2" t="s">
        <v>78</v>
      </c>
      <c r="L11" s="0" t="n">
        <v>480924</v>
      </c>
      <c r="M11" s="0" t="n">
        <v>230000</v>
      </c>
      <c r="N11" s="0" t="n">
        <f aca="false">SUM(L11:M11)</f>
        <v>710924</v>
      </c>
      <c r="O11" s="0" t="n">
        <v>230000</v>
      </c>
      <c r="R11" s="0" t="s">
        <v>79</v>
      </c>
    </row>
    <row r="12" customFormat="false" ht="13.8" hidden="false" customHeight="false" outlineLevel="0" collapsed="false">
      <c r="A12" s="0" t="s">
        <v>80</v>
      </c>
      <c r="B12" s="0" t="s">
        <v>81</v>
      </c>
      <c r="C12" s="1" t="s">
        <v>82</v>
      </c>
      <c r="D12" s="0" t="n">
        <v>29</v>
      </c>
      <c r="E12" s="0" t="s">
        <v>21</v>
      </c>
      <c r="F12" s="0" t="n">
        <v>8015766695</v>
      </c>
      <c r="G12" s="0" t="s">
        <v>83</v>
      </c>
      <c r="H12" s="0" t="s">
        <v>84</v>
      </c>
      <c r="I12" s="0" t="s">
        <v>85</v>
      </c>
      <c r="J12" s="0" t="s">
        <v>25</v>
      </c>
      <c r="K12" s="0" t="s">
        <v>25</v>
      </c>
      <c r="L12" s="0" t="n">
        <v>240000</v>
      </c>
      <c r="N12" s="0" t="n">
        <f aca="false">SUM(L12:M12)</f>
        <v>240000</v>
      </c>
      <c r="O12" s="0" t="n">
        <v>14000</v>
      </c>
      <c r="R12" s="0" t="s">
        <v>86</v>
      </c>
    </row>
    <row r="13" customFormat="false" ht="13.8" hidden="false" customHeight="false" outlineLevel="0" collapsed="false">
      <c r="A13" s="0" t="s">
        <v>87</v>
      </c>
      <c r="B13" s="0" t="s">
        <v>88</v>
      </c>
      <c r="C13" s="0" t="s">
        <v>89</v>
      </c>
      <c r="D13" s="0" t="n">
        <v>69</v>
      </c>
      <c r="E13" s="0" t="s">
        <v>21</v>
      </c>
      <c r="F13" s="0" t="n">
        <v>9042555531</v>
      </c>
      <c r="G13" s="0" t="s">
        <v>90</v>
      </c>
      <c r="H13" s="0" t="s">
        <v>91</v>
      </c>
      <c r="I13" s="0" t="s">
        <v>92</v>
      </c>
      <c r="J13" s="0" t="s">
        <v>25</v>
      </c>
      <c r="K13" s="0" t="s">
        <v>25</v>
      </c>
      <c r="L13" s="0" t="n">
        <v>354900000</v>
      </c>
      <c r="M13" s="0" t="n">
        <v>12800000</v>
      </c>
      <c r="N13" s="0" t="n">
        <f aca="false">SUM(L13:M13)</f>
        <v>367700000</v>
      </c>
      <c r="R13" s="0" t="s">
        <v>93</v>
      </c>
    </row>
    <row r="14" customFormat="false" ht="13.8" hidden="false" customHeight="false" outlineLevel="0" collapsed="false">
      <c r="A14" s="0" t="s">
        <v>94</v>
      </c>
      <c r="B14" s="0" t="s">
        <v>95</v>
      </c>
      <c r="C14" s="0" t="s">
        <v>36</v>
      </c>
      <c r="D14" s="0" t="n">
        <v>40</v>
      </c>
      <c r="E14" s="0" t="s">
        <v>21</v>
      </c>
      <c r="F14" s="0" t="n">
        <v>9003279233</v>
      </c>
      <c r="G14" s="0" t="s">
        <v>96</v>
      </c>
      <c r="H14" s="0" t="s">
        <v>97</v>
      </c>
      <c r="I14" s="0" t="s">
        <v>98</v>
      </c>
      <c r="J14" s="0" t="s">
        <v>25</v>
      </c>
      <c r="K14" s="0" t="s">
        <v>25</v>
      </c>
      <c r="L14" s="0" t="n">
        <v>15891359</v>
      </c>
      <c r="M14" s="0" t="n">
        <v>5128000</v>
      </c>
      <c r="N14" s="0" t="n">
        <f aca="false">SUM(L14:M14)</f>
        <v>21019359</v>
      </c>
      <c r="O14" s="0" t="n">
        <v>689310</v>
      </c>
      <c r="R14" s="0" t="s">
        <v>99</v>
      </c>
    </row>
    <row r="15" customFormat="false" ht="13.8" hidden="false" customHeight="false" outlineLevel="0" collapsed="false">
      <c r="A15" s="0" t="s">
        <v>100</v>
      </c>
      <c r="B15" s="0" t="s">
        <v>101</v>
      </c>
      <c r="C15" s="0" t="s">
        <v>102</v>
      </c>
      <c r="D15" s="0" t="n">
        <v>37</v>
      </c>
      <c r="E15" s="0" t="s">
        <v>21</v>
      </c>
      <c r="F15" s="0" t="n">
        <v>8754950555</v>
      </c>
      <c r="G15" s="0" t="s">
        <v>103</v>
      </c>
      <c r="H15" s="0" t="s">
        <v>72</v>
      </c>
      <c r="I15" s="0" t="s">
        <v>104</v>
      </c>
      <c r="J15" s="0" t="n">
        <v>2</v>
      </c>
      <c r="K15" s="0" t="s">
        <v>25</v>
      </c>
      <c r="L15" s="0" t="n">
        <v>1595871</v>
      </c>
      <c r="N15" s="0" t="n">
        <f aca="false">SUM(L15:M15)</f>
        <v>1595871</v>
      </c>
      <c r="O15" s="0" t="n">
        <v>189353</v>
      </c>
      <c r="R15" s="0" t="s">
        <v>105</v>
      </c>
    </row>
    <row r="16" customFormat="false" ht="14.9" hidden="false" customHeight="false" outlineLevel="0" collapsed="false">
      <c r="A16" s="0" t="s">
        <v>106</v>
      </c>
      <c r="B16" s="1" t="s">
        <v>107</v>
      </c>
      <c r="C16" s="0" t="s">
        <v>108</v>
      </c>
      <c r="D16" s="0" t="n">
        <v>64</v>
      </c>
      <c r="E16" s="0" t="s">
        <v>21</v>
      </c>
      <c r="F16" s="0" t="n">
        <v>6381467669</v>
      </c>
      <c r="G16" s="0" t="s">
        <v>43</v>
      </c>
      <c r="H16" s="0" t="s">
        <v>72</v>
      </c>
      <c r="I16" s="0" t="s">
        <v>109</v>
      </c>
      <c r="J16" s="0" t="s">
        <v>25</v>
      </c>
      <c r="K16" s="0" t="s">
        <v>25</v>
      </c>
      <c r="L16" s="0" t="n">
        <v>25000</v>
      </c>
      <c r="N16" s="0" t="n">
        <f aca="false">SUM(L16:M16)</f>
        <v>25000</v>
      </c>
      <c r="R16" s="0" t="s">
        <v>110</v>
      </c>
    </row>
    <row r="17" customFormat="false" ht="13.8" hidden="false" customHeight="false" outlineLevel="0" collapsed="false">
      <c r="A17" s="0" t="s">
        <v>111</v>
      </c>
      <c r="B17" s="0" t="s">
        <v>112</v>
      </c>
      <c r="C17" s="0" t="s">
        <v>113</v>
      </c>
      <c r="D17" s="0" t="n">
        <v>26</v>
      </c>
      <c r="E17" s="0" t="s">
        <v>49</v>
      </c>
      <c r="F17" s="0" t="s">
        <v>114</v>
      </c>
      <c r="G17" s="0" t="s">
        <v>43</v>
      </c>
      <c r="H17" s="0" t="s">
        <v>115</v>
      </c>
      <c r="I17" s="0" t="s">
        <v>116</v>
      </c>
      <c r="J17" s="0" t="s">
        <v>25</v>
      </c>
      <c r="K17" s="0" t="s">
        <v>25</v>
      </c>
      <c r="L17" s="0" t="n">
        <v>3466760</v>
      </c>
      <c r="N17" s="0" t="n">
        <f aca="false">SUM(L17:M17)</f>
        <v>3466760</v>
      </c>
      <c r="R17" s="0" t="s">
        <v>117</v>
      </c>
    </row>
    <row r="18" customFormat="false" ht="13.8" hidden="false" customHeight="false" outlineLevel="0" collapsed="false">
      <c r="A18" s="0" t="s">
        <v>118</v>
      </c>
      <c r="B18" s="0" t="s">
        <v>119</v>
      </c>
      <c r="C18" s="0" t="s">
        <v>120</v>
      </c>
      <c r="D18" s="0" t="n">
        <v>47</v>
      </c>
      <c r="E18" s="0" t="s">
        <v>21</v>
      </c>
      <c r="F18" s="0" t="n">
        <v>9841121135</v>
      </c>
      <c r="G18" s="0" t="s">
        <v>43</v>
      </c>
      <c r="H18" s="0" t="s">
        <v>121</v>
      </c>
      <c r="I18" s="0" t="s">
        <v>122</v>
      </c>
      <c r="J18" s="0" t="s">
        <v>25</v>
      </c>
      <c r="K18" s="0" t="s">
        <v>25</v>
      </c>
      <c r="L18" s="0" t="n">
        <v>5152903</v>
      </c>
      <c r="M18" s="0" t="n">
        <v>1200000</v>
      </c>
      <c r="N18" s="0" t="n">
        <f aca="false">SUM(L18:M18)</f>
        <v>6352903</v>
      </c>
      <c r="R18" s="0" t="s">
        <v>123</v>
      </c>
    </row>
    <row r="19" customFormat="false" ht="13.8" hidden="false" customHeight="false" outlineLevel="0" collapsed="false">
      <c r="A19" s="0" t="s">
        <v>124</v>
      </c>
      <c r="B19" s="0" t="s">
        <v>125</v>
      </c>
      <c r="C19" s="0" t="s">
        <v>120</v>
      </c>
      <c r="D19" s="0" t="n">
        <v>45</v>
      </c>
      <c r="E19" s="0" t="s">
        <v>21</v>
      </c>
      <c r="F19" s="0" t="n">
        <v>9566200457</v>
      </c>
      <c r="G19" s="0" t="s">
        <v>43</v>
      </c>
      <c r="H19" s="0" t="s">
        <v>126</v>
      </c>
      <c r="I19" s="0" t="s">
        <v>127</v>
      </c>
      <c r="J19" s="0" t="s">
        <v>25</v>
      </c>
      <c r="K19" s="0" t="s">
        <v>25</v>
      </c>
      <c r="L19" s="0" t="n">
        <v>951362</v>
      </c>
      <c r="N19" s="0" t="n">
        <f aca="false">SUM(L19:M19)</f>
        <v>951362</v>
      </c>
      <c r="R19" s="0" t="s">
        <v>128</v>
      </c>
    </row>
    <row r="20" customFormat="false" ht="13.8" hidden="false" customHeight="false" outlineLevel="0" collapsed="false">
      <c r="A20" s="0" t="s">
        <v>129</v>
      </c>
      <c r="B20" s="0" t="s">
        <v>130</v>
      </c>
      <c r="C20" s="0" t="s">
        <v>120</v>
      </c>
      <c r="D20" s="0" t="n">
        <v>49</v>
      </c>
      <c r="E20" s="0" t="s">
        <v>21</v>
      </c>
      <c r="F20" s="0" t="n">
        <v>9500132669</v>
      </c>
      <c r="G20" s="0" t="s">
        <v>43</v>
      </c>
      <c r="H20" s="0" t="s">
        <v>131</v>
      </c>
      <c r="I20" s="0" t="s">
        <v>122</v>
      </c>
      <c r="J20" s="0" t="s">
        <v>25</v>
      </c>
      <c r="K20" s="0" t="s">
        <v>25</v>
      </c>
      <c r="L20" s="0" t="n">
        <f aca="false">133250+216000</f>
        <v>349250</v>
      </c>
      <c r="N20" s="0" t="n">
        <f aca="false">SUM(L20:M20)</f>
        <v>349250</v>
      </c>
      <c r="R20" s="0" t="s">
        <v>132</v>
      </c>
    </row>
    <row r="21" customFormat="false" ht="13.8" hidden="false" customHeight="false" outlineLevel="0" collapsed="false">
      <c r="A21" s="0" t="s">
        <v>133</v>
      </c>
      <c r="B21" s="0" t="s">
        <v>134</v>
      </c>
      <c r="C21" s="0" t="s">
        <v>120</v>
      </c>
      <c r="D21" s="0" t="n">
        <v>51</v>
      </c>
      <c r="E21" s="0" t="s">
        <v>21</v>
      </c>
      <c r="F21" s="0" t="n">
        <v>8838409728</v>
      </c>
      <c r="G21" s="0" t="s">
        <v>43</v>
      </c>
      <c r="H21" s="0" t="s">
        <v>131</v>
      </c>
      <c r="I21" s="0" t="s">
        <v>122</v>
      </c>
      <c r="J21" s="0" t="s">
        <v>25</v>
      </c>
      <c r="K21" s="0" t="s">
        <v>25</v>
      </c>
      <c r="L21" s="0" t="n">
        <f aca="false">1217950+1567782</f>
        <v>2785732</v>
      </c>
      <c r="M21" s="0" t="n">
        <v>3000000</v>
      </c>
      <c r="N21" s="0" t="n">
        <f aca="false">SUM(L21:M21)</f>
        <v>5785732</v>
      </c>
      <c r="R21" s="0" t="s">
        <v>135</v>
      </c>
    </row>
    <row r="22" customFormat="false" ht="13.8" hidden="false" customHeight="false" outlineLevel="0" collapsed="false">
      <c r="A22" s="0" t="s">
        <v>136</v>
      </c>
      <c r="B22" s="0" t="s">
        <v>137</v>
      </c>
      <c r="C22" s="0" t="s">
        <v>120</v>
      </c>
      <c r="D22" s="0" t="n">
        <v>46</v>
      </c>
      <c r="E22" s="0" t="s">
        <v>21</v>
      </c>
      <c r="F22" s="0" t="n">
        <v>9444268078</v>
      </c>
      <c r="G22" s="0" t="s">
        <v>43</v>
      </c>
      <c r="H22" s="0" t="s">
        <v>138</v>
      </c>
      <c r="I22" s="0" t="s">
        <v>127</v>
      </c>
      <c r="J22" s="0" t="s">
        <v>25</v>
      </c>
      <c r="K22" s="0" t="s">
        <v>25</v>
      </c>
      <c r="L22" s="0" t="n">
        <v>249500</v>
      </c>
      <c r="N22" s="0" t="n">
        <f aca="false">SUM(L22:M22)</f>
        <v>249500</v>
      </c>
      <c r="R22" s="0" t="s">
        <v>139</v>
      </c>
    </row>
    <row r="23" customFormat="false" ht="13.8" hidden="false" customHeight="false" outlineLevel="0" collapsed="false">
      <c r="A23" s="0" t="s">
        <v>140</v>
      </c>
      <c r="B23" s="0" t="s">
        <v>141</v>
      </c>
      <c r="C23" s="0" t="s">
        <v>120</v>
      </c>
      <c r="D23" s="0" t="n">
        <v>43</v>
      </c>
      <c r="E23" s="0" t="s">
        <v>21</v>
      </c>
      <c r="F23" s="0" t="n">
        <v>9840988300</v>
      </c>
      <c r="G23" s="0" t="s">
        <v>142</v>
      </c>
      <c r="H23" s="0" t="s">
        <v>143</v>
      </c>
      <c r="I23" s="0" t="s">
        <v>127</v>
      </c>
      <c r="J23" s="0" t="s">
        <v>25</v>
      </c>
      <c r="K23" s="0" t="s">
        <v>25</v>
      </c>
      <c r="L23" s="0" t="n">
        <v>380407</v>
      </c>
      <c r="N23" s="0" t="n">
        <f aca="false">SUM(L23:M23)</f>
        <v>380407</v>
      </c>
      <c r="R23" s="0" t="s">
        <v>144</v>
      </c>
    </row>
    <row r="24" customFormat="false" ht="13.8" hidden="false" customHeight="false" outlineLevel="0" collapsed="false">
      <c r="A24" s="0" t="s">
        <v>145</v>
      </c>
      <c r="B24" s="0" t="s">
        <v>146</v>
      </c>
      <c r="C24" s="0" t="s">
        <v>120</v>
      </c>
      <c r="D24" s="0" t="n">
        <v>33</v>
      </c>
      <c r="E24" s="0" t="s">
        <v>21</v>
      </c>
      <c r="F24" s="0" t="n">
        <v>9500364778</v>
      </c>
      <c r="G24" s="0" t="s">
        <v>43</v>
      </c>
      <c r="H24" s="0" t="s">
        <v>131</v>
      </c>
      <c r="I24" s="0" t="s">
        <v>122</v>
      </c>
      <c r="J24" s="0" t="s">
        <v>25</v>
      </c>
      <c r="K24" s="0" t="s">
        <v>25</v>
      </c>
      <c r="L24" s="0" t="n">
        <v>320300</v>
      </c>
      <c r="N24" s="0" t="n">
        <f aca="false">SUM(L24:M24)</f>
        <v>320300</v>
      </c>
      <c r="R24" s="0" t="s">
        <v>147</v>
      </c>
    </row>
    <row r="25" customFormat="false" ht="13.8" hidden="false" customHeight="false" outlineLevel="0" collapsed="false">
      <c r="A25" s="0" t="s">
        <v>148</v>
      </c>
      <c r="B25" s="0" t="s">
        <v>149</v>
      </c>
      <c r="C25" s="0" t="s">
        <v>120</v>
      </c>
      <c r="D25" s="0" t="n">
        <v>33</v>
      </c>
      <c r="E25" s="0" t="s">
        <v>21</v>
      </c>
      <c r="F25" s="0" t="n">
        <v>9566120500</v>
      </c>
      <c r="G25" s="0" t="s">
        <v>43</v>
      </c>
      <c r="H25" s="0" t="s">
        <v>138</v>
      </c>
      <c r="I25" s="0" t="s">
        <v>78</v>
      </c>
      <c r="J25" s="0" t="s">
        <v>25</v>
      </c>
      <c r="K25" s="0" t="s">
        <v>25</v>
      </c>
      <c r="L25" s="0" t="n">
        <v>249000</v>
      </c>
      <c r="N25" s="0" t="n">
        <f aca="false">SUM(L25:M25)</f>
        <v>249000</v>
      </c>
      <c r="R25" s="0" t="s">
        <v>150</v>
      </c>
    </row>
    <row r="26" customFormat="false" ht="13.8" hidden="false" customHeight="false" outlineLevel="0" collapsed="false">
      <c r="A26" s="0" t="s">
        <v>151</v>
      </c>
      <c r="B26" s="0" t="s">
        <v>152</v>
      </c>
      <c r="C26" s="0" t="s">
        <v>120</v>
      </c>
      <c r="D26" s="0" t="n">
        <v>35</v>
      </c>
      <c r="E26" s="0" t="s">
        <v>21</v>
      </c>
      <c r="F26" s="0" t="n">
        <v>9790985682</v>
      </c>
      <c r="G26" s="0" t="s">
        <v>153</v>
      </c>
      <c r="H26" s="0" t="s">
        <v>154</v>
      </c>
      <c r="I26" s="0" t="s">
        <v>127</v>
      </c>
      <c r="J26" s="0" t="s">
        <v>25</v>
      </c>
      <c r="K26" s="0" t="s">
        <v>25</v>
      </c>
      <c r="L26" s="0" t="n">
        <v>72183</v>
      </c>
      <c r="N26" s="0" t="n">
        <f aca="false">SUM(L26:M26)</f>
        <v>72183</v>
      </c>
      <c r="O26" s="0" t="n">
        <v>146222</v>
      </c>
      <c r="R26" s="0" t="s">
        <v>155</v>
      </c>
    </row>
    <row r="27" customFormat="false" ht="13.8" hidden="false" customHeight="false" outlineLevel="0" collapsed="false">
      <c r="A27" s="0" t="s">
        <v>156</v>
      </c>
      <c r="B27" s="0" t="s">
        <v>157</v>
      </c>
      <c r="C27" s="0" t="s">
        <v>120</v>
      </c>
      <c r="D27" s="0" t="n">
        <v>28</v>
      </c>
      <c r="E27" s="0" t="s">
        <v>21</v>
      </c>
      <c r="F27" s="0" t="n">
        <v>7299005577</v>
      </c>
      <c r="G27" s="0" t="s">
        <v>43</v>
      </c>
      <c r="H27" s="0" t="s">
        <v>154</v>
      </c>
      <c r="I27" s="0" t="s">
        <v>158</v>
      </c>
      <c r="J27" s="0" t="s">
        <v>25</v>
      </c>
      <c r="K27" s="0" t="s">
        <v>25</v>
      </c>
      <c r="L27" s="0" t="n">
        <v>803753</v>
      </c>
      <c r="N27" s="0" t="n">
        <f aca="false">SUM(L27:M27)</f>
        <v>803753</v>
      </c>
      <c r="O27" s="0" t="n">
        <v>470000</v>
      </c>
      <c r="R27" s="0" t="s">
        <v>159</v>
      </c>
    </row>
    <row r="28" customFormat="false" ht="14.9" hidden="false" customHeight="false" outlineLevel="0" collapsed="false">
      <c r="A28" s="0" t="s">
        <v>160</v>
      </c>
      <c r="B28" s="0" t="s">
        <v>161</v>
      </c>
      <c r="C28" s="0" t="s">
        <v>120</v>
      </c>
      <c r="D28" s="0" t="n">
        <v>50</v>
      </c>
      <c r="E28" s="0" t="s">
        <v>21</v>
      </c>
      <c r="F28" s="0" t="n">
        <v>9952081177</v>
      </c>
      <c r="G28" s="0" t="s">
        <v>43</v>
      </c>
      <c r="H28" s="0" t="s">
        <v>162</v>
      </c>
      <c r="I28" s="0" t="s">
        <v>163</v>
      </c>
      <c r="J28" s="0" t="s">
        <v>25</v>
      </c>
      <c r="K28" s="0" t="s">
        <v>25</v>
      </c>
      <c r="L28" s="0" t="n">
        <v>81000</v>
      </c>
      <c r="N28" s="0" t="n">
        <f aca="false">SUM(L28:M28)</f>
        <v>81000</v>
      </c>
      <c r="R28" s="0" t="s">
        <v>164</v>
      </c>
    </row>
    <row r="29" customFormat="false" ht="13.8" hidden="false" customHeight="false" outlineLevel="0" collapsed="false">
      <c r="A29" s="0" t="s">
        <v>165</v>
      </c>
      <c r="B29" s="0" t="s">
        <v>166</v>
      </c>
      <c r="C29" s="0" t="s">
        <v>120</v>
      </c>
      <c r="D29" s="0" t="n">
        <v>49</v>
      </c>
      <c r="E29" s="0" t="s">
        <v>21</v>
      </c>
      <c r="F29" s="0" t="n">
        <v>9444367626</v>
      </c>
      <c r="G29" s="0" t="s">
        <v>167</v>
      </c>
      <c r="H29" s="0" t="s">
        <v>168</v>
      </c>
      <c r="I29" s="0" t="s">
        <v>122</v>
      </c>
      <c r="J29" s="0" t="s">
        <v>25</v>
      </c>
      <c r="K29" s="0" t="s">
        <v>25</v>
      </c>
      <c r="L29" s="0" t="n">
        <v>1217865</v>
      </c>
      <c r="M29" s="0" t="n">
        <v>7000000</v>
      </c>
      <c r="N29" s="0" t="n">
        <f aca="false">SUM(L29:M29)</f>
        <v>8217865</v>
      </c>
      <c r="O29" s="0" t="n">
        <v>200100</v>
      </c>
      <c r="R29" s="0" t="s">
        <v>169</v>
      </c>
    </row>
    <row r="30" customFormat="false" ht="13.8" hidden="false" customHeight="false" outlineLevel="0" collapsed="false">
      <c r="A30" s="0" t="s">
        <v>170</v>
      </c>
      <c r="B30" s="0" t="s">
        <v>171</v>
      </c>
      <c r="C30" s="0" t="s">
        <v>120</v>
      </c>
      <c r="D30" s="0" t="n">
        <v>55</v>
      </c>
      <c r="E30" s="0" t="s">
        <v>21</v>
      </c>
      <c r="F30" s="0" t="n">
        <v>9444079535</v>
      </c>
      <c r="G30" s="0" t="s">
        <v>172</v>
      </c>
      <c r="H30" s="0" t="s">
        <v>173</v>
      </c>
      <c r="I30" s="0" t="s">
        <v>127</v>
      </c>
      <c r="J30" s="0" t="s">
        <v>25</v>
      </c>
      <c r="K30" s="0" t="s">
        <v>25</v>
      </c>
      <c r="L30" s="0" t="n">
        <f aca="false">17177018+17600266</f>
        <v>34777284</v>
      </c>
      <c r="M30" s="0" t="n">
        <v>2341023000</v>
      </c>
      <c r="N30" s="0" t="n">
        <f aca="false">SUM(L30:M30)</f>
        <v>2375800284</v>
      </c>
      <c r="O30" s="0" t="n">
        <v>18087123</v>
      </c>
      <c r="P30" s="0" t="s">
        <v>174</v>
      </c>
      <c r="Q30" s="0" t="s">
        <v>175</v>
      </c>
      <c r="R30" s="0" t="s">
        <v>176</v>
      </c>
    </row>
    <row r="31" customFormat="false" ht="13.8" hidden="false" customHeight="false" outlineLevel="0" collapsed="false">
      <c r="A31" s="0" t="s">
        <v>177</v>
      </c>
      <c r="B31" s="0" t="s">
        <v>178</v>
      </c>
      <c r="C31" s="0" t="s">
        <v>120</v>
      </c>
      <c r="D31" s="0" t="n">
        <v>51</v>
      </c>
      <c r="E31" s="0" t="s">
        <v>21</v>
      </c>
      <c r="F31" s="0" t="n">
        <v>9962604447</v>
      </c>
      <c r="G31" s="0" t="s">
        <v>43</v>
      </c>
      <c r="H31" s="0" t="s">
        <v>72</v>
      </c>
      <c r="I31" s="0" t="s">
        <v>179</v>
      </c>
      <c r="J31" s="0" t="s">
        <v>25</v>
      </c>
      <c r="K31" s="0" t="s">
        <v>25</v>
      </c>
      <c r="L31" s="0" t="n">
        <v>3848</v>
      </c>
      <c r="M31" s="0" t="n">
        <v>500000</v>
      </c>
      <c r="N31" s="0" t="n">
        <f aca="false">SUM(L31:M31)</f>
        <v>503848</v>
      </c>
      <c r="R31" s="0" t="s">
        <v>180</v>
      </c>
    </row>
    <row r="32" customFormat="false" ht="13.8" hidden="false" customHeight="false" outlineLevel="0" collapsed="false">
      <c r="A32" s="0" t="s">
        <v>181</v>
      </c>
      <c r="B32" s="0" t="s">
        <v>182</v>
      </c>
      <c r="C32" s="0" t="s">
        <v>120</v>
      </c>
      <c r="D32" s="0" t="n">
        <v>48</v>
      </c>
      <c r="E32" s="0" t="s">
        <v>21</v>
      </c>
      <c r="F32" s="0" t="n">
        <v>9043555597</v>
      </c>
      <c r="G32" s="0" t="s">
        <v>43</v>
      </c>
      <c r="H32" s="0" t="s">
        <v>131</v>
      </c>
      <c r="I32" s="0" t="s">
        <v>122</v>
      </c>
      <c r="J32" s="0" t="s">
        <v>25</v>
      </c>
      <c r="K32" s="0" t="s">
        <v>25</v>
      </c>
      <c r="L32" s="0" t="n">
        <f aca="false">155543+577250</f>
        <v>732793</v>
      </c>
      <c r="M32" s="0" t="n">
        <v>600000</v>
      </c>
      <c r="N32" s="0" t="n">
        <f aca="false">SUM(L32:M32)</f>
        <v>1332793</v>
      </c>
      <c r="R32" s="0" t="s">
        <v>183</v>
      </c>
    </row>
    <row r="33" customFormat="false" ht="14.9" hidden="false" customHeight="false" outlineLevel="0" collapsed="false">
      <c r="A33" s="0" t="s">
        <v>184</v>
      </c>
      <c r="B33" s="1" t="s">
        <v>185</v>
      </c>
      <c r="C33" s="0" t="s">
        <v>120</v>
      </c>
      <c r="D33" s="0" t="n">
        <v>40</v>
      </c>
      <c r="E33" s="0" t="s">
        <v>21</v>
      </c>
      <c r="F33" s="0" t="n">
        <v>9962074750</v>
      </c>
      <c r="G33" s="0" t="s">
        <v>186</v>
      </c>
      <c r="H33" s="0" t="s">
        <v>187</v>
      </c>
      <c r="I33" s="0" t="s">
        <v>122</v>
      </c>
      <c r="J33" s="0" t="s">
        <v>25</v>
      </c>
      <c r="K33" s="0" t="s">
        <v>25</v>
      </c>
      <c r="L33" s="0" t="n">
        <f aca="false">1275956+4884623</f>
        <v>6160579</v>
      </c>
      <c r="M33" s="0" t="n">
        <v>9300000</v>
      </c>
      <c r="N33" s="0" t="n">
        <f aca="false">SUM(L33:M33)</f>
        <v>15460579</v>
      </c>
      <c r="O33" s="0" t="n">
        <v>9500000</v>
      </c>
      <c r="R33" s="0" t="s">
        <v>188</v>
      </c>
    </row>
    <row r="34" customFormat="false" ht="14.9" hidden="false" customHeight="false" outlineLevel="0" collapsed="false">
      <c r="A34" s="0" t="s">
        <v>189</v>
      </c>
      <c r="B34" s="0" t="s">
        <v>190</v>
      </c>
      <c r="C34" s="0" t="s">
        <v>120</v>
      </c>
      <c r="D34" s="0" t="n">
        <v>64</v>
      </c>
      <c r="E34" s="0" t="s">
        <v>21</v>
      </c>
      <c r="F34" s="0" t="n">
        <v>9444456693</v>
      </c>
      <c r="G34" s="0" t="s">
        <v>191</v>
      </c>
      <c r="H34" s="0" t="s">
        <v>192</v>
      </c>
      <c r="I34" s="0" t="s">
        <v>127</v>
      </c>
      <c r="J34" s="0" t="s">
        <v>25</v>
      </c>
      <c r="K34" s="0" t="s">
        <v>25</v>
      </c>
      <c r="L34" s="0" t="n">
        <f aca="false">4086500+6145000</f>
        <v>10231500</v>
      </c>
      <c r="M34" s="0" t="n">
        <v>5500000</v>
      </c>
      <c r="N34" s="0" t="n">
        <f aca="false">SUM(L34:M34)</f>
        <v>15731500</v>
      </c>
      <c r="R34" s="0" t="s">
        <v>193</v>
      </c>
    </row>
    <row r="35" customFormat="false" ht="13.8" hidden="false" customHeight="false" outlineLevel="0" collapsed="false">
      <c r="A35" s="0" t="s">
        <v>194</v>
      </c>
      <c r="B35" s="0" t="s">
        <v>195</v>
      </c>
      <c r="C35" s="0" t="s">
        <v>120</v>
      </c>
      <c r="D35" s="0" t="n">
        <v>28</v>
      </c>
      <c r="E35" s="0" t="s">
        <v>21</v>
      </c>
      <c r="F35" s="0" t="n">
        <v>9003142238</v>
      </c>
      <c r="G35" s="0" t="s">
        <v>43</v>
      </c>
      <c r="H35" s="0" t="s">
        <v>196</v>
      </c>
      <c r="I35" s="0" t="s">
        <v>78</v>
      </c>
      <c r="J35" s="0" t="s">
        <v>25</v>
      </c>
      <c r="K35" s="0" t="s">
        <v>25</v>
      </c>
      <c r="L35" s="0" t="n">
        <f aca="false">112529+1500</f>
        <v>114029</v>
      </c>
      <c r="N35" s="0" t="n">
        <f aca="false">SUM(L35:M35)</f>
        <v>114029</v>
      </c>
      <c r="R35" s="0" t="s">
        <v>197</v>
      </c>
    </row>
    <row r="36" customFormat="false" ht="13.8" hidden="false" customHeight="false" outlineLevel="0" collapsed="false">
      <c r="A36" s="0" t="s">
        <v>198</v>
      </c>
      <c r="B36" s="0" t="s">
        <v>199</v>
      </c>
      <c r="C36" s="0" t="s">
        <v>120</v>
      </c>
      <c r="D36" s="0" t="n">
        <v>56</v>
      </c>
      <c r="E36" s="0" t="s">
        <v>21</v>
      </c>
      <c r="F36" s="0" t="n">
        <v>951004506</v>
      </c>
      <c r="G36" s="0" t="s">
        <v>43</v>
      </c>
      <c r="H36" s="0" t="s">
        <v>200</v>
      </c>
      <c r="I36" s="0" t="s">
        <v>201</v>
      </c>
      <c r="J36" s="0" t="s">
        <v>25</v>
      </c>
      <c r="K36" s="0" t="s">
        <v>25</v>
      </c>
      <c r="L36" s="0" t="n">
        <f aca="false">34342+51000</f>
        <v>85342</v>
      </c>
      <c r="N36" s="0" t="n">
        <f aca="false">SUM(L36:M36)</f>
        <v>85342</v>
      </c>
      <c r="R36" s="0" t="s">
        <v>202</v>
      </c>
    </row>
    <row r="37" customFormat="false" ht="13.8" hidden="false" customHeight="false" outlineLevel="0" collapsed="false">
      <c r="A37" s="0" t="s">
        <v>203</v>
      </c>
      <c r="B37" s="0" t="s">
        <v>204</v>
      </c>
      <c r="C37" s="0" t="s">
        <v>120</v>
      </c>
      <c r="D37" s="0" t="n">
        <v>32</v>
      </c>
      <c r="E37" s="0" t="s">
        <v>21</v>
      </c>
      <c r="F37" s="0" t="n">
        <v>9840721233</v>
      </c>
      <c r="G37" s="0" t="s">
        <v>43</v>
      </c>
      <c r="H37" s="0" t="s">
        <v>143</v>
      </c>
      <c r="I37" s="0" t="s">
        <v>127</v>
      </c>
      <c r="J37" s="0" t="s">
        <v>25</v>
      </c>
      <c r="K37" s="0" t="s">
        <v>25</v>
      </c>
      <c r="N37" s="0" t="n">
        <f aca="false">SUM(L37:M37)</f>
        <v>0</v>
      </c>
      <c r="R37" s="0" t="s">
        <v>205</v>
      </c>
    </row>
    <row r="38" customFormat="false" ht="13.8" hidden="false" customHeight="false" outlineLevel="0" collapsed="false">
      <c r="A38" s="0" t="s">
        <v>206</v>
      </c>
      <c r="B38" s="0" t="s">
        <v>207</v>
      </c>
      <c r="C38" s="0" t="s">
        <v>120</v>
      </c>
      <c r="D38" s="0" t="n">
        <v>53</v>
      </c>
      <c r="E38" s="0" t="s">
        <v>208</v>
      </c>
      <c r="F38" s="0" t="n">
        <v>7550177326</v>
      </c>
      <c r="G38" s="0" t="s">
        <v>43</v>
      </c>
      <c r="H38" s="0" t="s">
        <v>72</v>
      </c>
      <c r="I38" s="0" t="s">
        <v>209</v>
      </c>
      <c r="J38" s="0" t="s">
        <v>25</v>
      </c>
      <c r="K38" s="0" t="s">
        <v>25</v>
      </c>
      <c r="N38" s="0" t="n">
        <f aca="false">SUM(L38:M38)</f>
        <v>0</v>
      </c>
      <c r="R38" s="0" t="s">
        <v>210</v>
      </c>
    </row>
    <row r="39" customFormat="false" ht="13.8" hidden="false" customHeight="false" outlineLevel="0" collapsed="false">
      <c r="A39" s="0" t="s">
        <v>211</v>
      </c>
      <c r="B39" s="0" t="s">
        <v>212</v>
      </c>
      <c r="C39" s="0" t="s">
        <v>120</v>
      </c>
      <c r="D39" s="0" t="n">
        <v>28</v>
      </c>
      <c r="E39" s="0" t="s">
        <v>21</v>
      </c>
      <c r="F39" s="0" t="n">
        <v>9499911941</v>
      </c>
      <c r="G39" s="0" t="s">
        <v>43</v>
      </c>
      <c r="H39" s="0" t="s">
        <v>131</v>
      </c>
      <c r="I39" s="0" t="s">
        <v>122</v>
      </c>
      <c r="J39" s="0" t="s">
        <v>25</v>
      </c>
      <c r="K39" s="0" t="s">
        <v>25</v>
      </c>
      <c r="L39" s="0" t="n">
        <v>30200</v>
      </c>
      <c r="N39" s="0" t="n">
        <f aca="false">SUM(L39:M39)</f>
        <v>30200</v>
      </c>
      <c r="R39" s="0" t="s">
        <v>213</v>
      </c>
    </row>
    <row r="40" customFormat="false" ht="13.8" hidden="false" customHeight="false" outlineLevel="0" collapsed="false">
      <c r="A40" s="0" t="s">
        <v>214</v>
      </c>
      <c r="B40" s="0" t="s">
        <v>215</v>
      </c>
      <c r="C40" s="0" t="s">
        <v>120</v>
      </c>
      <c r="D40" s="0" t="n">
        <v>36</v>
      </c>
      <c r="E40" s="0" t="s">
        <v>49</v>
      </c>
      <c r="F40" s="0" t="n">
        <v>9629344319</v>
      </c>
      <c r="G40" s="0" t="s">
        <v>43</v>
      </c>
      <c r="H40" s="0" t="s">
        <v>216</v>
      </c>
      <c r="I40" s="0" t="s">
        <v>127</v>
      </c>
      <c r="J40" s="0" t="s">
        <v>25</v>
      </c>
      <c r="K40" s="0" t="s">
        <v>25</v>
      </c>
      <c r="L40" s="0" t="n">
        <f aca="false">807795+2157100</f>
        <v>2964895</v>
      </c>
      <c r="M40" s="0" t="n">
        <v>9200000</v>
      </c>
      <c r="N40" s="0" t="n">
        <f aca="false">SUM(L40:M40)</f>
        <v>12164895</v>
      </c>
      <c r="O40" s="0" t="n">
        <f aca="false">6031516+604148+797084</f>
        <v>7432748</v>
      </c>
      <c r="R40" s="0" t="s">
        <v>217</v>
      </c>
    </row>
    <row r="41" customFormat="false" ht="13.8" hidden="false" customHeight="false" outlineLevel="0" collapsed="false">
      <c r="A41" s="0" t="s">
        <v>218</v>
      </c>
      <c r="B41" s="0" t="s">
        <v>219</v>
      </c>
      <c r="C41" s="0" t="s">
        <v>120</v>
      </c>
      <c r="D41" s="0" t="n">
        <v>29</v>
      </c>
      <c r="E41" s="0" t="s">
        <v>49</v>
      </c>
      <c r="F41" s="0" t="n">
        <v>8838797900</v>
      </c>
      <c r="G41" s="0" t="s">
        <v>43</v>
      </c>
      <c r="H41" s="0" t="s">
        <v>138</v>
      </c>
      <c r="I41" s="0" t="s">
        <v>220</v>
      </c>
      <c r="J41" s="0" t="s">
        <v>25</v>
      </c>
      <c r="K41" s="0" t="s">
        <v>25</v>
      </c>
      <c r="L41" s="0" t="n">
        <v>2023</v>
      </c>
      <c r="N41" s="0" t="n">
        <f aca="false">SUM(L41:M41)</f>
        <v>2023</v>
      </c>
      <c r="R41" s="0" t="s">
        <v>221</v>
      </c>
    </row>
    <row r="42" customFormat="false" ht="13.8" hidden="false" customHeight="false" outlineLevel="0" collapsed="false">
      <c r="A42" s="0" t="s">
        <v>222</v>
      </c>
      <c r="B42" s="0" t="s">
        <v>223</v>
      </c>
      <c r="C42" s="0" t="s">
        <v>120</v>
      </c>
      <c r="D42" s="0" t="n">
        <v>36</v>
      </c>
      <c r="E42" s="0" t="s">
        <v>49</v>
      </c>
      <c r="F42" s="0" t="n">
        <v>7358236631</v>
      </c>
      <c r="G42" s="0" t="s">
        <v>224</v>
      </c>
      <c r="H42" s="0" t="s">
        <v>225</v>
      </c>
      <c r="I42" s="0" t="s">
        <v>25</v>
      </c>
      <c r="J42" s="0" t="n">
        <v>1</v>
      </c>
      <c r="K42" s="0" t="s">
        <v>25</v>
      </c>
      <c r="L42" s="0" t="n">
        <v>370000</v>
      </c>
      <c r="N42" s="0" t="n">
        <f aca="false">SUM(L42:M42)</f>
        <v>370000</v>
      </c>
      <c r="R42" s="0" t="s">
        <v>226</v>
      </c>
    </row>
    <row r="43" customFormat="false" ht="13.8" hidden="false" customHeight="false" outlineLevel="0" collapsed="false">
      <c r="A43" s="0" t="s">
        <v>227</v>
      </c>
      <c r="B43" s="0" t="s">
        <v>228</v>
      </c>
      <c r="C43" s="0" t="s">
        <v>120</v>
      </c>
      <c r="D43" s="0" t="n">
        <v>43</v>
      </c>
      <c r="E43" s="0" t="s">
        <v>21</v>
      </c>
      <c r="F43" s="0" t="n">
        <v>9710653799</v>
      </c>
      <c r="G43" s="0" t="s">
        <v>43</v>
      </c>
      <c r="H43" s="0" t="s">
        <v>67</v>
      </c>
      <c r="I43" s="0" t="s">
        <v>24</v>
      </c>
      <c r="J43" s="0" t="s">
        <v>25</v>
      </c>
      <c r="K43" s="0" t="s">
        <v>25</v>
      </c>
      <c r="L43" s="0" t="n">
        <f aca="false">218046+2207650</f>
        <v>2425696</v>
      </c>
      <c r="M43" s="0" t="n">
        <v>12500000</v>
      </c>
      <c r="N43" s="0" t="n">
        <f aca="false">SUM(L43:M43)</f>
        <v>14925696</v>
      </c>
      <c r="O43" s="0" t="n">
        <v>2049100</v>
      </c>
      <c r="R43" s="0" t="s">
        <v>229</v>
      </c>
    </row>
    <row r="44" customFormat="false" ht="13.8" hidden="false" customHeight="false" outlineLevel="0" collapsed="false">
      <c r="A44" s="0" t="s">
        <v>230</v>
      </c>
      <c r="B44" s="0" t="s">
        <v>231</v>
      </c>
      <c r="C44" s="0" t="s">
        <v>120</v>
      </c>
      <c r="D44" s="0" t="n">
        <v>44</v>
      </c>
      <c r="E44" s="0" t="s">
        <v>21</v>
      </c>
      <c r="F44" s="0" t="n">
        <v>9884489999</v>
      </c>
      <c r="G44" s="0" t="s">
        <v>232</v>
      </c>
      <c r="H44" s="0" t="s">
        <v>233</v>
      </c>
      <c r="I44" s="0" t="s">
        <v>127</v>
      </c>
      <c r="J44" s="0" t="s">
        <v>25</v>
      </c>
      <c r="K44" s="0" t="s">
        <v>25</v>
      </c>
      <c r="L44" s="0" t="n">
        <f aca="false">2181500+37000</f>
        <v>2218500</v>
      </c>
      <c r="M44" s="0" t="n">
        <v>24000000</v>
      </c>
      <c r="N44" s="0" t="n">
        <f aca="false">SUM(L44:M44)</f>
        <v>26218500</v>
      </c>
      <c r="O44" s="0" t="n">
        <v>31400000</v>
      </c>
      <c r="R44" s="0" t="s">
        <v>234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2019-04-07T07:13:20Z</dcterms:created>
  <dc:creator>Hari</dc:creator>
  <dc:description/>
  <dc:language>en-IN</dc:language>
  <cp:lastModifiedBy/>
  <dcterms:modified xsi:type="dcterms:W3CDTF">2019-04-10T22:25:53Z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