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tables/table10.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tables/table11.xml" ContentType="application/vnd.openxmlformats-officedocument.spreadsheetml.tab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xml"/>
  <Override PartName="/xl/tables/table12.xml" ContentType="application/vnd.openxmlformats-officedocument.spreadsheetml.tab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0.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20.xml" ContentType="application/vnd.openxmlformats-officedocument.spreadsheetml.tab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2.xml" ContentType="application/vnd.openxmlformats-officedocument.drawing+xml"/>
  <Override PartName="/xl/tables/table21.xml" ContentType="application/vnd.openxmlformats-officedocument.spreadsheetml.tab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3.xml" ContentType="application/vnd.openxmlformats-officedocument.drawing+xml"/>
  <Override PartName="/xl/tables/table22.xml" ContentType="application/vnd.openxmlformats-officedocument.spreadsheetml.tab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2.xml" ContentType="application/vnd.openxmlformats-officedocument.spreadsheetml.pivotTable+xml"/>
  <Override PartName="/xl/drawings/drawing14.xml" ContentType="application/vnd.openxmlformats-officedocument.drawing+xml"/>
  <Override PartName="/xl/tables/table23.xml" ContentType="application/vnd.openxmlformats-officedocument.spreadsheetml.tab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9abadf6718c8a693/Desktop/Sales_Analysis_Capstone/"/>
    </mc:Choice>
  </mc:AlternateContent>
  <xr:revisionPtr revIDLastSave="1204" documentId="8_{998FF911-F804-46CF-A3DE-F8CA2853C805}" xr6:coauthVersionLast="47" xr6:coauthVersionMax="47" xr10:uidLastSave="{698C9D3D-C6A6-40D1-8201-FB874DADB7EB}"/>
  <bookViews>
    <workbookView xWindow="-110" yWindow="-110" windowWidth="19420" windowHeight="10300" xr2:uid="{946F57D8-72DD-42CC-B916-DCC8CC6F0045}"/>
  </bookViews>
  <sheets>
    <sheet name="Q1" sheetId="1" r:id="rId1"/>
    <sheet name="Q2_" sheetId="15" r:id="rId2"/>
    <sheet name="Q3" sheetId="3" r:id="rId3"/>
    <sheet name="Q4" sheetId="4" r:id="rId4"/>
    <sheet name="Q5" sheetId="5" r:id="rId5"/>
    <sheet name="Q6" sheetId="6" r:id="rId6"/>
    <sheet name="Q7" sheetId="7" r:id="rId7"/>
    <sheet name="Q8" sheetId="8" r:id="rId8"/>
    <sheet name="Q9" sheetId="9" r:id="rId9"/>
    <sheet name="Q10" sheetId="10" r:id="rId10"/>
    <sheet name="Q11" sheetId="11" r:id="rId11"/>
    <sheet name="Q12" sheetId="12" r:id="rId12"/>
    <sheet name="Q13" sheetId="13" r:id="rId13"/>
    <sheet name="Q14" sheetId="14" r:id="rId14"/>
  </sheets>
  <calcPr calcId="191029"/>
  <pivotCaches>
    <pivotCache cacheId="0" r:id="rId15"/>
    <pivotCache cacheId="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3" i="14" l="1"/>
  <c r="T34" i="14"/>
  <c r="T35" i="14"/>
  <c r="T36" i="14"/>
  <c r="T37" i="14"/>
  <c r="T38" i="14"/>
  <c r="T39" i="14"/>
  <c r="S32" i="14" a="1"/>
  <c r="S32" i="14" s="1"/>
  <c r="T32" i="14" s="1"/>
  <c r="S8" i="14" a="1"/>
  <c r="S8" i="14" s="1"/>
  <c r="T14" i="10"/>
  <c r="T15" i="10"/>
  <c r="T16" i="10"/>
  <c r="T13" i="10"/>
  <c r="T10" i="9"/>
  <c r="T9" i="9"/>
  <c r="T8" i="9"/>
  <c r="M11" i="8"/>
  <c r="W7" i="3"/>
  <c r="W8" i="3"/>
  <c r="W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<sst xmlns="http://schemas.openxmlformats.org/spreadsheetml/2006/main" count="1285" uniqueCount="523">
  <si>
    <t>What is the average number of orders per customer? Are there high-value repeat customers?</t>
  </si>
  <si>
    <t>How do customer order patterns vary by city or country?</t>
  </si>
  <si>
    <t>Can we cluster customers based on total spend, order count, and preferred categories?</t>
  </si>
  <si>
    <t>Which product categories or products contribute most to order revenue? 5 .Are there any correlations between orders and customer location or product category?</t>
  </si>
  <si>
    <t>How frequently do different customer segments place orders?</t>
  </si>
  <si>
    <t>What is the geographic and title-wise distribution of employees?</t>
  </si>
  <si>
    <t>What trends can we observe in hire dates across employee titles?</t>
  </si>
  <si>
    <t>What patterns exist in employee title and courtesy title distributions?</t>
  </si>
  <si>
    <t>Are there correlations between product pricing, stock levels, and sales performance?</t>
  </si>
  <si>
    <t>How does product demand change over months or seasons?</t>
  </si>
  <si>
    <t>Can we identify anomalies in product sales or revenue performance?</t>
  </si>
  <si>
    <t>Are there any regional trends in supplier distribution and pricing?</t>
  </si>
  <si>
    <t>How are suppliers distributed across different product categories?</t>
  </si>
  <si>
    <t>How do supplier pricing and categories relate across different regions?</t>
  </si>
  <si>
    <t># Country</t>
  </si>
  <si>
    <t>CategoryName</t>
  </si>
  <si>
    <t>Australia</t>
  </si>
  <si>
    <t>Seafood</t>
  </si>
  <si>
    <t>Produce</t>
  </si>
  <si>
    <t>Condiments</t>
  </si>
  <si>
    <t>Meat/Poultry</t>
  </si>
  <si>
    <t>Confections</t>
  </si>
  <si>
    <t>Beverages</t>
  </si>
  <si>
    <t>Grains/Cereals</t>
  </si>
  <si>
    <t>Brazil</t>
  </si>
  <si>
    <t>Canada</t>
  </si>
  <si>
    <t>Denmark</t>
  </si>
  <si>
    <t>Finland</t>
  </si>
  <si>
    <t>France</t>
  </si>
  <si>
    <t>Dairy Products</t>
  </si>
  <si>
    <t>Germany</t>
  </si>
  <si>
    <t>Italy</t>
  </si>
  <si>
    <t>Japan</t>
  </si>
  <si>
    <t>Netherlands</t>
  </si>
  <si>
    <t>Norway</t>
  </si>
  <si>
    <t>Singapore</t>
  </si>
  <si>
    <t>Spain</t>
  </si>
  <si>
    <t>Sweden</t>
  </si>
  <si>
    <t xml:space="preserve">Sweden </t>
  </si>
  <si>
    <t>UK</t>
  </si>
  <si>
    <t>USA</t>
  </si>
  <si>
    <t>with count_order as(
select customerid, count(orderid) as count_ord 
 from orders
group by customerid),
avg_order as (
select round(avg(count_ord),2) as average_orders 
from count_order
)
select * from avg_order;</t>
  </si>
  <si>
    <t xml:space="preserve"> average_orders</t>
  </si>
  <si>
    <t># CustomerID</t>
  </si>
  <si>
    <t>CompanyName</t>
  </si>
  <si>
    <t>TotalOrders</t>
  </si>
  <si>
    <t>TotalSpend</t>
  </si>
  <si>
    <t>ERNSH</t>
  </si>
  <si>
    <t>Ernst Handel</t>
  </si>
  <si>
    <t>SELECT 
    o.CustomerID,
    c.CompanyName,
    COUNT(DISTINCT o.OrderID) AS TotalOrders,
    ROUND(SUM(od.UnitPrice * od.Quantity * (1 - od.Discount)), 2) AS TotalSpend
FROM 
   orders o
JOIN 
 order_details od ON o.OrderID = od.OrderID
JOIN 
    customers c ON o.CustomerID = c.CustomerID
GROUP BY 
    o.CustomerID, c.CompanyName
HAVING 
    COUNT(DISTINCT o.OrderID) &gt; 1
ORDER BY 
    TotalSpend DESC
LIMIT 10;</t>
  </si>
  <si>
    <t>FOLKO</t>
  </si>
  <si>
    <t>Folk och fä HB</t>
  </si>
  <si>
    <t>HANAR</t>
  </si>
  <si>
    <t>Hanari Carnes</t>
  </si>
  <si>
    <t>HUNGO</t>
  </si>
  <si>
    <t>Hungry Owl All-Night Grocers</t>
  </si>
  <si>
    <t>KOENE</t>
  </si>
  <si>
    <t>Königlich Essen</t>
  </si>
  <si>
    <t>MEREP</t>
  </si>
  <si>
    <t>Mère Paillarde</t>
  </si>
  <si>
    <t>QUICK</t>
  </si>
  <si>
    <t>QUICK-Stop</t>
  </si>
  <si>
    <t>RATTC</t>
  </si>
  <si>
    <t>Rattlesnake Canyon Grocery</t>
  </si>
  <si>
    <t>SAVEA</t>
  </si>
  <si>
    <t>Save-a-lot Markets</t>
  </si>
  <si>
    <t>WHITC</t>
  </si>
  <si>
    <t>White Clover Markets</t>
  </si>
  <si>
    <t>Austria</t>
  </si>
  <si>
    <t>Ireland</t>
  </si>
  <si>
    <t>Venezuela</t>
  </si>
  <si>
    <t>Belgium</t>
  </si>
  <si>
    <t>Switzerland</t>
  </si>
  <si>
    <t>Poland</t>
  </si>
  <si>
    <t>Portugal</t>
  </si>
  <si>
    <t>Mexico</t>
  </si>
  <si>
    <t>Argentina</t>
  </si>
  <si>
    <t>San Cristóbal</t>
  </si>
  <si>
    <t>I. de Margarita</t>
  </si>
  <si>
    <t>Boise</t>
  </si>
  <si>
    <t>Albuquerque</t>
  </si>
  <si>
    <t>Seattle</t>
  </si>
  <si>
    <t>London</t>
  </si>
  <si>
    <t>Bräcke</t>
  </si>
  <si>
    <t>Luleå</t>
  </si>
  <si>
    <t>México D.F.</t>
  </si>
  <si>
    <t>Cork</t>
  </si>
  <si>
    <t>Cunewalde</t>
  </si>
  <si>
    <t>München</t>
  </si>
  <si>
    <t xml:space="preserve">Frankfurt a.M. </t>
  </si>
  <si>
    <t>Brandenburg</t>
  </si>
  <si>
    <t>Marseille</t>
  </si>
  <si>
    <t>Oulu</t>
  </si>
  <si>
    <t>Rio de Janeiro</t>
  </si>
  <si>
    <t>São Paulo</t>
  </si>
  <si>
    <t>Charleroi</t>
  </si>
  <si>
    <t>Graz</t>
  </si>
  <si>
    <t>SELECT 
    Title,
    YEAR(HireDate) AS HireYear,
    COUNT(*) AS Hires
FROM 
    employees
GROUP BY 
    Title, YEAR(HireDate)
ORDER BY 
    Title, HireYear;</t>
  </si>
  <si>
    <t>Count of hires per title per year</t>
  </si>
  <si>
    <t># Title</t>
  </si>
  <si>
    <t>HireYear</t>
  </si>
  <si>
    <t>Hires</t>
  </si>
  <si>
    <t>Inside Sales Coordinator</t>
  </si>
  <si>
    <t>Sales Manager</t>
  </si>
  <si>
    <t>Sales Representative</t>
  </si>
  <si>
    <t>Vice President, Sales</t>
  </si>
  <si>
    <t>TitleOfCourtesy</t>
  </si>
  <si>
    <t>EmployeeCount</t>
  </si>
  <si>
    <t>Ms.</t>
  </si>
  <si>
    <t>Mr.</t>
  </si>
  <si>
    <t>Mrs.</t>
  </si>
  <si>
    <t>Dr.</t>
  </si>
  <si>
    <t>SELECT 
    Title,
    TitleOfCourtesy,
    COUNT(*) AS EmployeeCount
FROM 
    employees
GROUP BY 
    Title, TitleOfCourtesy
ORDER BY 
    Title, EmployeeCount DESC;</t>
  </si>
  <si>
    <t xml:space="preserve"> Title</t>
  </si>
  <si>
    <t xml:space="preserve">SELECT 
    order_count,
    COUNT(*) as customers_with_this_many_orders
FROM (
    SELECT CustomerID, COUNT(OrderID) as order_count
    FROM orders
    GROUP BY CustomerID
) customer_orders
GROUP BY order_count
ORDER BY order_count;
</t>
  </si>
  <si>
    <t>customers_with_this_many_orders</t>
  </si>
  <si>
    <t>order_count</t>
  </si>
  <si>
    <t>customer_count</t>
  </si>
  <si>
    <t>total_orders</t>
  </si>
  <si>
    <t>total_revenue</t>
  </si>
  <si>
    <t>avg_order_value</t>
  </si>
  <si>
    <t>avg_orders_per_customer</t>
  </si>
  <si>
    <t>SELECT 
    c.Country,
    COUNT(DISTINCT c.CustomerID) as customer_count,
    COUNT(o.OrderID) as total_orders,
    ROUND(SUM(od.UnitPrice * od.Quantity * (1 - od.Discount)), 2) as total_revenue,
    ROUND(AVG(od.UnitPrice * od.Quantity * (1 - od.Discount)), 2) as avg_order_value,
    ROUND(COUNT(o.OrderID) / COUNT(DISTINCT c.CustomerID), 2) as avg_orders_per_customer
FROM customers c
JOIN orders o ON c.CustomerID = o.CustomerID
JOIN order_details od ON o.OrderID = od.OrderID
GROUP BY c.Country
ORDER BY total_orders DESC;</t>
  </si>
  <si>
    <t>SELECT 
    c.City,
    c.Country,
    COUNT(DISTINCT c.CustomerID) as customer_count,
    COUNT(o.OrderID) as total_orders,
    ROUND(SUM(od.UnitPrice * od.Quantity * (1 - od.Discount)), 2) as total_revenue
FROM customers c
JOIN orders o ON c.CustomerID = o.CustomerID
JOIN order_details od ON o.OrderID = od.OrderID
GROUP BY c.City, c.Country
ORDER BY total_orders DESC
LIMIT 20;</t>
  </si>
  <si>
    <t># City</t>
  </si>
  <si>
    <t>Country</t>
  </si>
  <si>
    <t>Country Wise Distribution</t>
  </si>
  <si>
    <t>Top 15 City Wise Distribution</t>
  </si>
  <si>
    <t>Market Leaders: USA (352 orders) and Germany (328 orders) dominate sales</t>
  </si>
  <si>
    <t>Insights</t>
  </si>
  <si>
    <t>Customer Loyalty: Germany highest at 29.82 avg orders per customer</t>
  </si>
  <si>
    <t>City Concentration: Brandenburg and Boise lead urban markets</t>
  </si>
  <si>
    <t>Revenue Correlation: Strong relationship between customer count and total revenue</t>
  </si>
  <si>
    <t>Growth Opportunity: Several countries show high revenue per customer efficiency</t>
  </si>
  <si>
    <t>SELECT 
    c.CustomerID,
    c.CompanyName,
    c.Country,
    COUNT(o.OrderID) as order_count,
    ROUND(SUM(od.UnitPrice * od.Quantity * (1 - od.Discount)), 2) as total_spend,
    ROUND(AVG(od.UnitPrice * od.Quantity * (1 - od.Discount)), 2) as avg_order_value,
    CASE 
        WHEN COUNT(o.OrderID) &gt;= 20 AND SUM(od.UnitPrice * od.Quantity * (1 - od.Discount)) &gt;= 15000 THEN 'High-Value Frequent'
        WHEN COUNT(o.OrderID) &gt;= 8 AND SUM(od.UnitPrice * od.Quantity * (1 - od.Discount)) &gt;= 5000 THEN 'Medium-Value Regular'
        ELSE 'Low-Value Occasional'
    END as customer_cluster
FROM customers c
LEFT JOIN orders o ON c.CustomerID = o.CustomerID
LEFT JOIN order_details od ON o.OrderID = od.OrderID
GROUP BY c.CustomerID, c.CompanyName, c.Country
ORDER BY total_spend DESC;</t>
  </si>
  <si>
    <t>total_spend</t>
  </si>
  <si>
    <t>customer_cluster</t>
  </si>
  <si>
    <t>High-Value Frequent</t>
  </si>
  <si>
    <t>FRANK</t>
  </si>
  <si>
    <t>Frankenversand</t>
  </si>
  <si>
    <t>QUEEN</t>
  </si>
  <si>
    <t>Queen Cozinha</t>
  </si>
  <si>
    <t>BERGS</t>
  </si>
  <si>
    <t>Berglunds snabbköp</t>
  </si>
  <si>
    <t>SUPRD</t>
  </si>
  <si>
    <t>Suprêmes délices</t>
  </si>
  <si>
    <t>PICCO</t>
  </si>
  <si>
    <t>Piccolo und mehr</t>
  </si>
  <si>
    <t>HILAA</t>
  </si>
  <si>
    <t>HILARIÓN-Abastos</t>
  </si>
  <si>
    <t>BONAP</t>
  </si>
  <si>
    <t>Bon app'</t>
  </si>
  <si>
    <t>BOTTM</t>
  </si>
  <si>
    <t>Bottom-Dollar Markets</t>
  </si>
  <si>
    <t>RICSU</t>
  </si>
  <si>
    <t>Richter Supermarkt</t>
  </si>
  <si>
    <t>LEHMS</t>
  </si>
  <si>
    <t>Lehmanns Marktstand</t>
  </si>
  <si>
    <t>BLONP</t>
  </si>
  <si>
    <t>Blondel père et fils</t>
  </si>
  <si>
    <t>GREAL</t>
  </si>
  <si>
    <t>Great Lakes Food Market</t>
  </si>
  <si>
    <t>SIMOB</t>
  </si>
  <si>
    <t>Simons bistro</t>
  </si>
  <si>
    <t>Medium-Value Regular</t>
  </si>
  <si>
    <t>LINOD</t>
  </si>
  <si>
    <t>LINO-Delicateses</t>
  </si>
  <si>
    <t>SEVES</t>
  </si>
  <si>
    <t>Seven Seas Imports</t>
  </si>
  <si>
    <t>LILAS</t>
  </si>
  <si>
    <t>LILA-Supermercado</t>
  </si>
  <si>
    <t>VAFFE</t>
  </si>
  <si>
    <t>Vaffeljernet</t>
  </si>
  <si>
    <t>WARTH</t>
  </si>
  <si>
    <t>Wartian Herkku</t>
  </si>
  <si>
    <t>OLDWO</t>
  </si>
  <si>
    <t>Old World Delicatessen</t>
  </si>
  <si>
    <t>EASTC</t>
  </si>
  <si>
    <t>Eastern Connection</t>
  </si>
  <si>
    <t>AROUT</t>
  </si>
  <si>
    <t>Around the Horn</t>
  </si>
  <si>
    <t>OTTIK</t>
  </si>
  <si>
    <t>Ottilies Käseladen</t>
  </si>
  <si>
    <t>RICAR</t>
  </si>
  <si>
    <t>Ricardo Adocicados</t>
  </si>
  <si>
    <t>CHOPS</t>
  </si>
  <si>
    <t>Chop-suey Chinese</t>
  </si>
  <si>
    <t>FOLIG</t>
  </si>
  <si>
    <t>Folies gourmandes</t>
  </si>
  <si>
    <t>GODOS</t>
  </si>
  <si>
    <t>Godos Cocina Típica</t>
  </si>
  <si>
    <t>SPLIR</t>
  </si>
  <si>
    <t>Split Rail Beer &amp; Ale</t>
  </si>
  <si>
    <t>TORTU</t>
  </si>
  <si>
    <t>Tortuga Restaurante</t>
  </si>
  <si>
    <t>MAISD</t>
  </si>
  <si>
    <t>Maison Dewey</t>
  </si>
  <si>
    <t>WANDK</t>
  </si>
  <si>
    <t>Die Wandernde Kuh</t>
  </si>
  <si>
    <t>LAMAI</t>
  </si>
  <si>
    <t>La maison d'Asie</t>
  </si>
  <si>
    <t>VICTE</t>
  </si>
  <si>
    <t>Victuailles en stock</t>
  </si>
  <si>
    <t>GOURL</t>
  </si>
  <si>
    <t>Gourmet Lanchonetes</t>
  </si>
  <si>
    <t>MAGAA</t>
  </si>
  <si>
    <t>Magazzini Alimentari Riuniti</t>
  </si>
  <si>
    <t>REGGC</t>
  </si>
  <si>
    <t>Reggiani Caseifici</t>
  </si>
  <si>
    <t>ANTON</t>
  </si>
  <si>
    <t>Antonio Moreno Taquería</t>
  </si>
  <si>
    <t>TRADH</t>
  </si>
  <si>
    <t>Tradição Hipermercados</t>
  </si>
  <si>
    <t>QUEDE</t>
  </si>
  <si>
    <t>Que Delícia</t>
  </si>
  <si>
    <t>FURIB</t>
  </si>
  <si>
    <t>Furia Bacalhau e Frutos do Mar</t>
  </si>
  <si>
    <t>ISLAT</t>
  </si>
  <si>
    <t>Island Trading</t>
  </si>
  <si>
    <t>BSBEV</t>
  </si>
  <si>
    <t>B's Beverages</t>
  </si>
  <si>
    <t>WELLI</t>
  </si>
  <si>
    <t>Wellington Importadora</t>
  </si>
  <si>
    <t>SANTG</t>
  </si>
  <si>
    <t>Santé Gourmet</t>
  </si>
  <si>
    <t>PRINI</t>
  </si>
  <si>
    <t>Princesa Isabel Vinhos</t>
  </si>
  <si>
    <t>MORGK</t>
  </si>
  <si>
    <t>Morgenstern Gesundkost</t>
  </si>
  <si>
    <t>TOMSP</t>
  </si>
  <si>
    <t>Toms Spezialitäten</t>
  </si>
  <si>
    <t>Low-Value Occasional</t>
  </si>
  <si>
    <t>ALFKI</t>
  </si>
  <si>
    <t>Alfreds Futterkiste</t>
  </si>
  <si>
    <t>LONEP</t>
  </si>
  <si>
    <t>Lonesome Pine Restaurant</t>
  </si>
  <si>
    <t>PERIC</t>
  </si>
  <si>
    <t>Pericles Comidas clásicas</t>
  </si>
  <si>
    <t>BOLID</t>
  </si>
  <si>
    <t>Bólido Comidas preparadas</t>
  </si>
  <si>
    <t>FAMIA</t>
  </si>
  <si>
    <t>Familia Arquibaldo</t>
  </si>
  <si>
    <t>COMMI</t>
  </si>
  <si>
    <t>Comércio Mineiro</t>
  </si>
  <si>
    <t>DRACD</t>
  </si>
  <si>
    <t>Drachenblut Delikatessen</t>
  </si>
  <si>
    <t>WOLZA</t>
  </si>
  <si>
    <t>Wolski  Zajazd</t>
  </si>
  <si>
    <t>OCEAN</t>
  </si>
  <si>
    <t>Océano Atlántico Ltda.</t>
  </si>
  <si>
    <t>THEBI</t>
  </si>
  <si>
    <t>The Big Cheese</t>
  </si>
  <si>
    <t>BLAUS</t>
  </si>
  <si>
    <t>Blauer See Delikatessen</t>
  </si>
  <si>
    <t>FRANR</t>
  </si>
  <si>
    <t>France restauration</t>
  </si>
  <si>
    <t>WILMK</t>
  </si>
  <si>
    <t>Wilman Kala</t>
  </si>
  <si>
    <t>LETSS</t>
  </si>
  <si>
    <t>Let's Stop N Shop</t>
  </si>
  <si>
    <t>HUNGC</t>
  </si>
  <si>
    <t>Hungry Coyote Import Store</t>
  </si>
  <si>
    <t>RANCH</t>
  </si>
  <si>
    <t>Rancho grande</t>
  </si>
  <si>
    <t>SPECD</t>
  </si>
  <si>
    <t>Spécialités du monde</t>
  </si>
  <si>
    <t>LACOR</t>
  </si>
  <si>
    <t>La corne d'abondance</t>
  </si>
  <si>
    <t>THECR</t>
  </si>
  <si>
    <t>The Cracker Box</t>
  </si>
  <si>
    <t>CACTU</t>
  </si>
  <si>
    <t>Cactus Comidas para llevar</t>
  </si>
  <si>
    <t>CONSH</t>
  </si>
  <si>
    <t>Consolidated Holdings</t>
  </si>
  <si>
    <t>DUMON</t>
  </si>
  <si>
    <t>Du monde entier</t>
  </si>
  <si>
    <t>TRAIH</t>
  </si>
  <si>
    <t>Trail's Head Gourmet Provisioners</t>
  </si>
  <si>
    <t>FRANS</t>
  </si>
  <si>
    <t>Franchi S.p.A.</t>
  </si>
  <si>
    <t>GROSR</t>
  </si>
  <si>
    <t>GROSELLA-Restaurante</t>
  </si>
  <si>
    <t>VINET</t>
  </si>
  <si>
    <t>Vins et alcools Chevalier</t>
  </si>
  <si>
    <t>ROMEY</t>
  </si>
  <si>
    <t>Romero y tomillo</t>
  </si>
  <si>
    <t>ANATR</t>
  </si>
  <si>
    <t>Ana Trujillo Emparedados y helados</t>
  </si>
  <si>
    <t>GALED</t>
  </si>
  <si>
    <t>Galería del gastrónomo</t>
  </si>
  <si>
    <t>NORTS</t>
  </si>
  <si>
    <t>North/South</t>
  </si>
  <si>
    <t>LAUGB</t>
  </si>
  <si>
    <t>Laughing Bacchus Wine Cellars</t>
  </si>
  <si>
    <t>LAZYK</t>
  </si>
  <si>
    <t>Lazy K Kountry Store</t>
  </si>
  <si>
    <t>CENTC</t>
  </si>
  <si>
    <t>Centro comercial Moctezuma</t>
  </si>
  <si>
    <t>FISSA</t>
  </si>
  <si>
    <t>FISSA Fabrica Inter. Salchichas S.A.</t>
  </si>
  <si>
    <t>PARIS</t>
  </si>
  <si>
    <t>Paris spécialités</t>
  </si>
  <si>
    <t>count</t>
  </si>
  <si>
    <t>Elite Customer Concentration: 3-4 VIP customers (80+ orders, $110K+ spend) drive significant revenue</t>
  </si>
  <si>
    <t>Clear Segmentation: Three distinct clusters visible - majority are low-value occasional buyers</t>
  </si>
  <si>
    <t>High-Value Efficiency: Some customers achieve high spending with moderate order frequency (premium buyers)</t>
  </si>
  <si>
    <t>Growth Potential: Clear gaps between segments indicate opportunity for customer advancement programs</t>
  </si>
  <si>
    <t>Revenue Concentration: Power law distribution shows small percentage of customers generate majority of revenue</t>
  </si>
  <si>
    <t>SELECT 
    cat.CategoryName,
    COUNT(DISTINCT p.ProductID) as product_count,
    SUM(od.Quantity) as total_quantity_sold,
    ROUND(SUM(od.UnitPrice * od.Quantity * (1 - od.Discount)), 2) as total_revenue,
    ROUND(AVG(od.UnitPrice * od.Quantity * (1 - od.Discount)), 2) as avg_line_value
FROM categories cat
JOIN products p ON cat.CategoryID = p.CategoryID
JOIN order_details od ON p.ProductID = od.ProductID
GROUP BY cat.CategoryName
ORDER BY total_revenue DESC;</t>
  </si>
  <si>
    <t># CategoryName</t>
  </si>
  <si>
    <t>product_count</t>
  </si>
  <si>
    <t>total_quantity_sold</t>
  </si>
  <si>
    <t>avg_line_value</t>
  </si>
  <si>
    <t>SELECT 
    p.ProductName,
    cat.CategoryName,
    SUM(od.Quantity) as total_quantity_sold,
    ROUND(SUM(od.UnitPrice * od.Quantity * (1 - od.Discount)), 2) as total_revenue
FROM products p
JOIN categories cat ON p.CategoryID = cat.CategoryID
JOIN order_details od ON p.ProductID = od.ProductID
GROUP BY p.ProductName, cat.CategoryName
ORDER BY total_revenue DESC
LIMIT 15;</t>
  </si>
  <si>
    <t>Top products by revenue</t>
  </si>
  <si>
    <t>Category Revenue Analysis</t>
  </si>
  <si>
    <t># ProductName</t>
  </si>
  <si>
    <t>Côte de Blaye</t>
  </si>
  <si>
    <t>Thüringer Rostbratwurst</t>
  </si>
  <si>
    <t>Raclette Courdavault</t>
  </si>
  <si>
    <t>Tarte au sucre</t>
  </si>
  <si>
    <t>Camembert Pierrot</t>
  </si>
  <si>
    <t>Gnocchi di nonna Alice</t>
  </si>
  <si>
    <t>Manjimup Dried Apples</t>
  </si>
  <si>
    <t>Alice Mutton</t>
  </si>
  <si>
    <t>Carnarvon Tigers</t>
  </si>
  <si>
    <t>Rössle Sauerkraut</t>
  </si>
  <si>
    <t>Mozzarella di Giovanni</t>
  </si>
  <si>
    <t>Ipoh Coffee</t>
  </si>
  <si>
    <t>Sir Rodney's Marmalade</t>
  </si>
  <si>
    <t>Uncle Bob's Organic Dried Pears</t>
  </si>
  <si>
    <t>Wimmers gute Semmelknödel</t>
  </si>
  <si>
    <t>Question 5: Location-Category Correlations</t>
  </si>
  <si>
    <t>Question 4: Product Category Revenue Contribution</t>
  </si>
  <si>
    <r>
      <t>Revenue Leaders</t>
    </r>
    <r>
      <rPr>
        <sz val="11"/>
        <color theme="1"/>
        <rFont val="Calibri"/>
        <family val="2"/>
        <scheme val="minor"/>
      </rPr>
      <t>: Beverages ($267,868) and Dairy Products ($234,507) dominate with 44% of total revenue</t>
    </r>
  </si>
  <si>
    <r>
      <t>Geographic Preferences</t>
    </r>
    <r>
      <rPr>
        <sz val="11"/>
        <color theme="1"/>
        <rFont val="Calibri"/>
        <family val="2"/>
        <scheme val="minor"/>
      </rPr>
      <t>: USA and Germany favor beverages and dairy products</t>
    </r>
  </si>
  <si>
    <r>
      <t>Premium Performance</t>
    </r>
    <r>
      <rPr>
        <sz val="11"/>
        <color theme="1"/>
        <rFont val="Calibri"/>
        <family val="2"/>
        <scheme val="minor"/>
      </rPr>
      <t>: Côte de Blaye single product generates $141,396 (5.3% of total)</t>
    </r>
  </si>
  <si>
    <r>
      <t>Regional Specialization</t>
    </r>
    <r>
      <rPr>
        <sz val="11"/>
        <color theme="1"/>
        <rFont val="Calibri"/>
        <family val="2"/>
        <scheme val="minor"/>
      </rPr>
      <t>: Different countries show distinct category buying patterns</t>
    </r>
  </si>
  <si>
    <r>
      <t>Category Concentration</t>
    </r>
    <r>
      <rPr>
        <sz val="11"/>
        <color theme="1"/>
        <rFont val="Calibri"/>
        <family val="2"/>
        <scheme val="minor"/>
      </rPr>
      <t>: Top 3 categories drive 60% of revenue</t>
    </r>
  </si>
  <si>
    <r>
      <t>Premium Market Correlation</t>
    </r>
    <r>
      <rPr>
        <sz val="11"/>
        <color theme="1"/>
        <rFont val="Calibri"/>
        <family val="2"/>
        <scheme val="minor"/>
      </rPr>
      <t>: High-revenue countries prefer high-margin categories</t>
    </r>
  </si>
  <si>
    <r>
      <t>High-Value Products</t>
    </r>
    <r>
      <rPr>
        <sz val="11"/>
        <color theme="1"/>
        <rFont val="Calibri"/>
        <family val="2"/>
        <scheme val="minor"/>
      </rPr>
      <t>: Top 15 products significantly outperform others</t>
    </r>
  </si>
  <si>
    <r>
      <t>Customer Location Prediction</t>
    </r>
    <r>
      <rPr>
        <sz val="11"/>
        <color theme="1"/>
        <rFont val="Calibri"/>
        <family val="2"/>
        <scheme val="minor"/>
      </rPr>
      <t>: Geographic location strongly correlates with product category preferences</t>
    </r>
  </si>
  <si>
    <t>SELECT 
    customer_cluster,
    COUNT(*) as customers_in_segment,
    ROUND(AVG(order_count), 2) as avg_orders_per_customer,
    ROUND(AVG(total_spend), 2) as avg_spend_per_customer,
    ROUND(SUM(total_spend), 2) as total_segment_revenue,
    ROUND(AVG(avg_order_value), 2) as avg_order_value_per_segment
FROM (
    SELECT 
        c.CustomerID,
        COUNT(o.OrderID) as order_count,
        ROUND(SUM(od.UnitPrice * od.Quantity * (1 - od.Discount)), 2) as total_spend,
        ROUND(AVG(od.UnitPrice * od.Quantity * (1 - od.Discount)), 2) as avg_order_value,
        CASE 
            WHEN COUNT(o.OrderID) &gt;= 20 AND SUM(od.UnitPrice * od.Quantity * (1 - od.Discount)) &gt;= 15000 THEN 'High-Value Frequent'
            WHEN COUNT(o.OrderID) &gt;= 8 AND SUM(od.UnitPrice * od.Quantity * (1 - od.Discount)) &gt;= 5000 THEN 'Medium-Value Regular'
            ELSE 'Low-Value Occasional'
        END as customer_cluster
    FROM customers c
    LEFT JOIN orders o ON c.CustomerID = o.CustomerID
    LEFT JOIN order_details od ON o.OrderID = od.OrderID
    GROUP BY c.CustomerID
) segment_analysis
GROUP BY customer_cluster
ORDER BY avg_orders_per_customer DESC;</t>
  </si>
  <si>
    <t># customer_cluster</t>
  </si>
  <si>
    <t>customers_in_segment</t>
  </si>
  <si>
    <t>avg_spend_per_customer</t>
  </si>
  <si>
    <t>total_segment_revenue</t>
  </si>
  <si>
    <t>avg_order_value_per_segment</t>
  </si>
  <si>
    <t>High-Value Frequent: 28 customers, 44.57 avg orders, generate $931K revenue (67% of total)</t>
  </si>
  <si>
    <t>Medium-Value Regular: 27 customers, 21.15 avg orders, contribute $249K revenue (18% of total)</t>
  </si>
  <si>
    <t>Low-Value Occasional: 36 customers, 9.33 avg orders, only $85K revenue (6% of total)</t>
  </si>
  <si>
    <t>Frequency Gap: 2.1x order frequency difference between high-value and medium segments</t>
  </si>
  <si>
    <t>SELECT 
    Country,
    Title,
    COUNT(*) as employee_count,
    ROUND(AVG(YEAR(CURDATE()) - YEAR(HireDate)), 1) as avg_years_service
FROM employees
GROUP BY Country, Title
ORDER BY Country, employee_count DESC;</t>
  </si>
  <si>
    <t>Title</t>
  </si>
  <si>
    <t>employee_count</t>
  </si>
  <si>
    <t>avg_years_service</t>
  </si>
  <si>
    <r>
      <t>Location Split</t>
    </r>
    <r>
      <rPr>
        <sz val="14"/>
        <color theme="1"/>
        <rFont val="Calibri"/>
        <family val="2"/>
        <scheme val="minor"/>
      </rPr>
      <t>: UK (4 employees) vs USA (5 employees) - balanced distribution</t>
    </r>
  </si>
  <si>
    <r>
      <t>Role Distribution</t>
    </r>
    <r>
      <rPr>
        <sz val="14"/>
        <color theme="1"/>
        <rFont val="Calibri"/>
        <family val="2"/>
        <scheme val="minor"/>
      </rPr>
      <t>: Sales Representatives dominate (6 total) across both countries</t>
    </r>
  </si>
  <si>
    <r>
      <t>Management Structure</t>
    </r>
    <r>
      <rPr>
        <sz val="14"/>
        <color theme="1"/>
        <rFont val="Calibri"/>
        <family val="2"/>
        <scheme val="minor"/>
      </rPr>
      <t>: 1 manager per country, 1 VP in USA</t>
    </r>
  </si>
  <si>
    <r>
      <t>Tenure Consistency</t>
    </r>
    <r>
      <rPr>
        <sz val="14"/>
        <color theme="1"/>
        <rFont val="Calibri"/>
        <family val="2"/>
        <scheme val="minor"/>
      </rPr>
      <t>: Similar avg service years (31-33) across roles and locations</t>
    </r>
  </si>
  <si>
    <t>Sales Representative had the most hires overall:
Repeated entries for Sales Representative in 1992, 1993, and 1994.
Each year shows 2 hires, indicating consistent recruitment.</t>
  </si>
  <si>
    <t>Peak hiring occurred in 1994:
1994 had three hires total across different roles.
This includes Inside Sales Coordinator and another Sales Representative.</t>
  </si>
  <si>
    <t>Hiring dipped in 1993 and 1992:
In 1993, only one Sales Manager and one Sales Rep were hired.
In 1992, hiring was focused on leadership — Vice President, Sales and one Sales Rep.</t>
  </si>
  <si>
    <t xml:space="preserve"> Leadership roles hired early:
Vice President, Sales was hired in 1992 — the earliest hire in the dataset.
Implies that senior roles were prioritized early, followed by hiring for mid/junior roles</t>
  </si>
  <si>
    <t>Courtesy Title</t>
  </si>
  <si>
    <t>Count</t>
  </si>
  <si>
    <t>SELECT 
    p.ProductName,
    p.UnitPrice,
    p.UnitsInStock,
    p.Discontinued,
    COALESCE(SUM(od.Quantity), 0) as total_quantity_sold,
    COALESCE(ROUND(SUM(od.UnitPrice * od.Quantity * (1 - od.Discount)), 2), 0) as total_revenue,
    CASE 
        WHEN p.UnitPrice &lt; 20 THEN 'Low Price'
        WHEN p.UnitPrice BETWEEN 20 AND 50 THEN 'Medium Price'
        ELSE 'High Price'
    END as price_category
FROM products p
LEFT JOIN order_details od ON p.ProductID = od.ProductID
GROUP BY p.ProductName, p.UnitPrice, p.UnitsInStock, p.Discontinued
ORDER BY total_revenue DESC;</t>
  </si>
  <si>
    <t>UnitPrice</t>
  </si>
  <si>
    <t>UnitsInStock</t>
  </si>
  <si>
    <t>Discontinued</t>
  </si>
  <si>
    <t>price_category</t>
  </si>
  <si>
    <t>High Price</t>
  </si>
  <si>
    <t>Medium Price</t>
  </si>
  <si>
    <t>Gudbrandsdalsost</t>
  </si>
  <si>
    <t>Ikura</t>
  </si>
  <si>
    <t>Perth Pasties</t>
  </si>
  <si>
    <t>Gumbär Gummibärchen</t>
  </si>
  <si>
    <t>Fløtemysost</t>
  </si>
  <si>
    <t>Boston Crab Meat</t>
  </si>
  <si>
    <t>Low Price</t>
  </si>
  <si>
    <t>Pâté chinois</t>
  </si>
  <si>
    <t>Pavlova</t>
  </si>
  <si>
    <t>Vegie-spread</t>
  </si>
  <si>
    <t>Chang</t>
  </si>
  <si>
    <t>Lakkalikööri</t>
  </si>
  <si>
    <t>Schoggi Schokolade</t>
  </si>
  <si>
    <t>Gorgonzola Telino</t>
  </si>
  <si>
    <t>Sirop d'érable</t>
  </si>
  <si>
    <t>Louisiana Fiery Hot Pepper Sauce</t>
  </si>
  <si>
    <t>Steeleye Stout</t>
  </si>
  <si>
    <t>Inlagd Sill</t>
  </si>
  <si>
    <t>Nord-Ost Matjeshering</t>
  </si>
  <si>
    <t>Queso Cabrales</t>
  </si>
  <si>
    <t>Chai</t>
  </si>
  <si>
    <t>Northwoods Cranberry Sauce</t>
  </si>
  <si>
    <t>Chartreuse verte</t>
  </si>
  <si>
    <t>Queso Manchego La Pastora</t>
  </si>
  <si>
    <t>Outback Lager</t>
  </si>
  <si>
    <t>Gula Malacca</t>
  </si>
  <si>
    <t>Maxilaku</t>
  </si>
  <si>
    <t>Original Frankfurter grüne Soße</t>
  </si>
  <si>
    <t>Sir Rodney's Scones</t>
  </si>
  <si>
    <t>Scottish Longbreads</t>
  </si>
  <si>
    <t>Jack's New England Clam Chowder</t>
  </si>
  <si>
    <t>Singaporean Hokkien Fried Mee</t>
  </si>
  <si>
    <t>Chef Anton's Cajun Seasoning</t>
  </si>
  <si>
    <t>Mascarpone Fabioli</t>
  </si>
  <si>
    <t>Rhönbräu Klosterbier</t>
  </si>
  <si>
    <t>Tofu</t>
  </si>
  <si>
    <t>Ravioli Angelo</t>
  </si>
  <si>
    <t>Mishi Kobe Niku</t>
  </si>
  <si>
    <t>Grandma's Boysenberry Spread</t>
  </si>
  <si>
    <t>Gustaf's Knäckebröd</t>
  </si>
  <si>
    <t>Sasquatch Ale</t>
  </si>
  <si>
    <t>Spegesild</t>
  </si>
  <si>
    <t>Escargots de Bourgogne</t>
  </si>
  <si>
    <t>Teatime Chocolate Biscuits</t>
  </si>
  <si>
    <t>Chef Anton's Gumbo Mix</t>
  </si>
  <si>
    <t>Konbu</t>
  </si>
  <si>
    <t>Tourtière</t>
  </si>
  <si>
    <t>Tunnbröd</t>
  </si>
  <si>
    <t>Guaraná Fantástica</t>
  </si>
  <si>
    <t>Røgede sild</t>
  </si>
  <si>
    <t>Röd Kaviar</t>
  </si>
  <si>
    <t>Zaanse koeken</t>
  </si>
  <si>
    <t>NuNuCa Nuß-Nougat-Creme</t>
  </si>
  <si>
    <t>Valkoinen suklaa</t>
  </si>
  <si>
    <t>Louisiana Hot Spiced Okra</t>
  </si>
  <si>
    <t>Filo Mix</t>
  </si>
  <si>
    <t>Aniseed Syrup</t>
  </si>
  <si>
    <t>Gravad lax</t>
  </si>
  <si>
    <t>Longlife Tofu</t>
  </si>
  <si>
    <t>Laughing Lumberjack Lager</t>
  </si>
  <si>
    <t>Genen Shouyu</t>
  </si>
  <si>
    <t>Geitost</t>
  </si>
  <si>
    <t>Chocolade</t>
  </si>
  <si>
    <t>Price Category</t>
  </si>
  <si>
    <t xml:space="preserve">
SELECT 
    YEAR(o.OrderDate) AS order_year,
    MONTH(o.OrderDate) AS order_month,
    MONTHNAME(o.OrderDate) AS month_name,
    CASE 
        WHEN MONTH(o.OrderDate) IN (12, 1, 2) THEN 'Winter'
        WHEN MONTH(o.OrderDate) IN (3, 4, 5) THEN 'Spring'
        WHEN MONTH(o.OrderDate) IN (6, 7, 8) THEN 'Summer'
        ELSE 'Fall'
    END AS season,
    COUNT(DISTINCT o.OrderID) AS order_count,
    SUM(od.Quantity) AS total_quantity,
    ROUND(SUM(od.UnitPrice * od.Quantity * (1 - od.Discount)), 2) AS total_revenue
FROM orders o
JOIN order_details od ON o.OrderID = od.OrderID
GROUP BY 
    YEAR(o.OrderDate),
    MONTH(o.OrderDate),
    MONTHNAME(o.OrderDate),
    CASE 
        WHEN MONTH(o.OrderDate) IN (12, 1, 2) THEN 'Winter'
        WHEN MONTH(o.OrderDate) IN (3, 4, 5) THEN 'Spring'
        WHEN MONTH(o.OrderDate) IN (6, 7, 8) THEN 'Summer'
        ELSE 'Fall'
    END
ORDER BY order_year, order_month;</t>
  </si>
  <si>
    <t># order_year</t>
  </si>
  <si>
    <t>order_month</t>
  </si>
  <si>
    <t>month_name</t>
  </si>
  <si>
    <t>season</t>
  </si>
  <si>
    <t>total_quantity</t>
  </si>
  <si>
    <t>August</t>
  </si>
  <si>
    <t>Summer</t>
  </si>
  <si>
    <t>September</t>
  </si>
  <si>
    <t>Fall</t>
  </si>
  <si>
    <t>October</t>
  </si>
  <si>
    <t>November</t>
  </si>
  <si>
    <t>December</t>
  </si>
  <si>
    <t>Winter</t>
  </si>
  <si>
    <t>January</t>
  </si>
  <si>
    <t>February</t>
  </si>
  <si>
    <t>March</t>
  </si>
  <si>
    <t>Spring</t>
  </si>
  <si>
    <t>April</t>
  </si>
  <si>
    <t>May</t>
  </si>
  <si>
    <t>June</t>
  </si>
  <si>
    <t>July</t>
  </si>
  <si>
    <t>Row Labels</t>
  </si>
  <si>
    <t>Sum of total_revenue</t>
  </si>
  <si>
    <r>
      <t>Spring Peak</t>
    </r>
    <r>
      <rPr>
        <sz val="16"/>
        <color theme="1"/>
        <rFont val="Calibri"/>
        <family val="2"/>
        <scheme val="minor"/>
      </rPr>
      <t>: Highest revenue season ($478K) - strong business growth period</t>
    </r>
  </si>
  <si>
    <r>
      <t>Winter Strong</t>
    </r>
    <r>
      <rPr>
        <sz val="16"/>
        <color theme="1"/>
        <rFont val="Calibri"/>
        <family val="2"/>
        <scheme val="minor"/>
      </rPr>
      <t>: Second highest ($350K) - holiday season impact</t>
    </r>
  </si>
  <si>
    <r>
      <t>Summer Moderate</t>
    </r>
    <r>
      <rPr>
        <sz val="16"/>
        <color theme="1"/>
        <rFont val="Calibri"/>
        <family val="2"/>
        <scheme val="minor"/>
      </rPr>
      <t>: $257K revenue - consistent steady demand</t>
    </r>
  </si>
  <si>
    <r>
      <t>Fall Lowest</t>
    </r>
    <r>
      <rPr>
        <sz val="16"/>
        <color theme="1"/>
        <rFont val="Calibri"/>
        <family val="2"/>
        <scheme val="minor"/>
      </rPr>
      <t>: $206K revenue - slowest business period</t>
    </r>
  </si>
  <si>
    <r>
      <t>Growth Trend</t>
    </r>
    <r>
      <rPr>
        <sz val="16"/>
        <color theme="1"/>
        <rFont val="Calibri"/>
        <family val="2"/>
        <scheme val="minor"/>
      </rPr>
      <t>: Clear upward trajectory from Aug 1994 to June 1995</t>
    </r>
  </si>
  <si>
    <t xml:space="preserve">SELECT 
    s.Country as supplier_country,
    COUNT(DISTINCT s.SupplierID) as supplier_count,
    COUNT(p.ProductID) as product_count,
    ROUND(AVG(p.UnitPrice), 2) as avg_product_price,
    ROUND(MIN(p.UnitPrice), 2) as min_price,
    ROUND(MAX(p.UnitPrice), 2) as max_price
FROM suppliers s
JOIN products p ON s.SupplierID = p.SupplierID
GROUP BY s.Country
ORDER BY supplier_count DESC;
</t>
  </si>
  <si>
    <t># supplier_country</t>
  </si>
  <si>
    <t>supplier_count</t>
  </si>
  <si>
    <t>avg_product_price</t>
  </si>
  <si>
    <t>min_price</t>
  </si>
  <si>
    <t>max_price</t>
  </si>
  <si>
    <t>Key Insights from Charts:</t>
  </si>
  <si>
    <r>
      <t>USA leads</t>
    </r>
    <r>
      <rPr>
        <sz val="14"/>
        <color theme="1"/>
        <rFont val="Calibri"/>
        <family val="2"/>
        <scheme val="minor"/>
      </rPr>
      <t xml:space="preserve"> in supplier count (4) and product diversity (12 products)</t>
    </r>
  </si>
  <si>
    <r>
      <t>France shows premium positioning</t>
    </r>
    <r>
      <rPr>
        <sz val="14"/>
        <color theme="1"/>
        <rFont val="Calibri"/>
        <family val="2"/>
        <scheme val="minor"/>
      </rPr>
      <t xml:space="preserve"> with highest average prices (~$77)</t>
    </r>
  </si>
  <si>
    <r>
      <t>European suppliers</t>
    </r>
    <r>
      <rPr>
        <sz val="14"/>
        <color theme="1"/>
        <rFont val="Calibri"/>
        <family val="2"/>
        <scheme val="minor"/>
      </rPr>
      <t xml:space="preserve"> (France, Germany) focus on higher-value products</t>
    </r>
  </si>
  <si>
    <r>
      <t>Geographic distribution</t>
    </r>
    <r>
      <rPr>
        <sz val="14"/>
        <color theme="1"/>
        <rFont val="Calibri"/>
        <family val="2"/>
        <scheme val="minor"/>
      </rPr>
      <t xml:space="preserve"> shows global supply chain with 16 countries</t>
    </r>
  </si>
  <si>
    <r>
      <t>Price-volume relationship</t>
    </r>
    <r>
      <rPr>
        <sz val="14"/>
        <color theme="1"/>
        <rFont val="Calibri"/>
        <family val="2"/>
        <scheme val="minor"/>
      </rPr>
      <t xml:space="preserve"> varies significantly by region</t>
    </r>
  </si>
  <si>
    <t>Regional Supplier Distribution &amp; Pricing Trends:</t>
  </si>
  <si>
    <r>
      <t>Market Leadership</t>
    </r>
    <r>
      <rPr>
        <sz val="14"/>
        <color theme="1"/>
        <rFont val="Calibri"/>
        <family val="2"/>
        <scheme val="minor"/>
      </rPr>
      <t>: USA dominates with 4 suppliers and 12 products</t>
    </r>
  </si>
  <si>
    <r>
      <t>Premium Positioning</t>
    </r>
    <r>
      <rPr>
        <sz val="14"/>
        <color theme="1"/>
        <rFont val="Calibri"/>
        <family val="2"/>
        <scheme val="minor"/>
      </rPr>
      <t>: France leads in average pricing ($76.75) - luxury market focus</t>
    </r>
  </si>
  <si>
    <r>
      <t>European Strength</t>
    </r>
    <r>
      <rPr>
        <sz val="14"/>
        <color theme="1"/>
        <rFont val="Calibri"/>
        <family val="2"/>
        <scheme val="minor"/>
      </rPr>
      <t>: Germany, France, Italy show strong supplier presence</t>
    </r>
  </si>
  <si>
    <r>
      <t>Global Reach</t>
    </r>
    <r>
      <rPr>
        <sz val="14"/>
        <color theme="1"/>
        <rFont val="Calibri"/>
        <family val="2"/>
        <scheme val="minor"/>
      </rPr>
      <t>: 16 countries represented indicating diverse supply base</t>
    </r>
  </si>
  <si>
    <r>
      <t>Pricing Strategy</t>
    </r>
    <r>
      <rPr>
        <sz val="14"/>
        <color theme="1"/>
        <rFont val="Calibri"/>
        <family val="2"/>
        <scheme val="minor"/>
      </rPr>
      <t>: Clear regional specialization - Europe premium, others competitive</t>
    </r>
  </si>
  <si>
    <t>SELECT 
    cat.CategoryName,
    COUNT(DISTINCT s.SupplierID) as supplier_count,
    COUNT(p.ProductID) as product_count,
    ROUND(AVG(p.UnitPrice), 2) as avg_category_price
FROM categories cat
JOIN products p ON cat.CategoryID = p.CategoryID
JOIN suppliers s ON p.SupplierID = s.SupplierID
GROUP BY cat.CategoryName
ORDER BY supplier_count DESC;</t>
  </si>
  <si>
    <t>avg_category_price</t>
  </si>
  <si>
    <t>SELECT 
    s.Country as supplier_country,
    cat.CategoryName,
    COUNT(p.ProductID) as product_count,
    ROUND(AVG(p.UnitPrice), 2) as avg_price
FROM suppliers s
JOIN products p ON s.SupplierID = p.SupplierID
JOIN categories cat ON p.CategoryID = cat.CategoryID
GROUP BY s.Country, cat.CategoryName
ORDER BY s.Country, avg_price DESC;</t>
  </si>
  <si>
    <t>avg_price</t>
  </si>
  <si>
    <t>Grand Total</t>
  </si>
  <si>
    <t>Sum of avg_price</t>
  </si>
  <si>
    <t>total_sold</t>
  </si>
  <si>
    <t>order_frequency</t>
  </si>
  <si>
    <t>anomaly_type</t>
  </si>
  <si>
    <t>Revenue Outlier</t>
  </si>
  <si>
    <t>Discontinued High Performer</t>
  </si>
  <si>
    <t>Low Price High Revenue</t>
  </si>
  <si>
    <t>Normal</t>
  </si>
  <si>
    <t>High Price Low Volume</t>
  </si>
  <si>
    <t>SELECT 
    p.ProductName,
    p.UnitPrice,
    p.Discontinued,
    COALESCE(SUM(od.Quantity), 0) as total_sold,
    COALESCE(COUNT(DISTINCT od.OrderID), 0) as order_frequency,
    COALESCE(ROUND(SUM(od.UnitPrice * od.Quantity * (1 - od.Discount)), 2), 0) as total_revenue,
    CASE 
        WHEN COALESCE(SUM(od.Quantity), 0) = 0 THEN 'Never Sold'
        WHEN p.UnitPrice &gt; 50 AND COALESCE(SUM(od.Quantity), 0) &lt; 200 THEN 'High Price Low Volume'
        WHEN p.UnitPrice &lt; 15 AND COALESCE(SUM(od.UnitPrice * od.Quantity * (1 - od.Discount)), 2) &gt; 5000 THEN 'Low Price High Revenue'
        WHEN p.Discontinued = 1 AND COALESCE(SUM(od.UnitPrice * od.Quantity * (1 - od.Discount)), 2) &gt; 1000 THEN 'Discontinued High Performer'
        WHEN COALESCE(SUM(od.UnitPrice * od.Quantity * (1 - od.Discount)), 2) &gt; 15000 THEN 'Revenue Outlier'
        WHEN COALESCE(SUM(od.Quantity), 0) &gt; 1000 THEN 'Volume Outlier'
        ELSE 'Normal'
    END as anomaly_type
FROM products p
LEFT JOIN order_details od ON p.ProductID = od.ProductID
GROUP BY p.ProductName, p.UnitPrice, p.Discontinued
ORDER BY total_revenue DESC;</t>
  </si>
  <si>
    <t>Price vs Revenue Correlation:</t>
  </si>
  <si>
    <r>
      <t>Negative correlation</t>
    </r>
    <r>
      <rPr>
        <sz val="11"/>
        <color theme="1"/>
        <rFont val="Calibri"/>
        <family val="2"/>
        <scheme val="minor"/>
      </rPr>
      <t xml:space="preserve"> - Higher priced products don't always generate more revenue</t>
    </r>
  </si>
  <si>
    <r>
      <t>Sweet spot</t>
    </r>
    <r>
      <rPr>
        <sz val="11"/>
        <color theme="1"/>
        <rFont val="Calibri"/>
        <family val="2"/>
        <scheme val="minor"/>
      </rPr>
      <t xml:space="preserve"> appears to be in medium price range</t>
    </r>
  </si>
  <si>
    <r>
      <t>Trendline shows</t>
    </r>
    <r>
      <rPr>
        <sz val="11"/>
        <color theme="1"/>
        <rFont val="Calibri"/>
        <family val="2"/>
        <scheme val="minor"/>
      </rPr>
      <t xml:space="preserve"> price alone doesn't predict success</t>
    </r>
  </si>
  <si>
    <t>Revenue by Price Category:</t>
  </si>
  <si>
    <r>
      <t>Medium Price dominates</t>
    </r>
    <r>
      <rPr>
        <sz val="11"/>
        <color theme="1"/>
        <rFont val="Calibri"/>
        <family val="2"/>
        <scheme val="minor"/>
      </rPr>
      <t xml:space="preserve"> - highest total revenue</t>
    </r>
  </si>
  <si>
    <r>
      <t>Low Price second</t>
    </r>
    <r>
      <rPr>
        <sz val="11"/>
        <color theme="1"/>
        <rFont val="Calibri"/>
        <family val="2"/>
        <scheme val="minor"/>
      </rPr>
      <t xml:space="preserve"> - volume-driven success</t>
    </r>
  </si>
  <si>
    <r>
      <t>High Price lowest</t>
    </r>
    <r>
      <rPr>
        <sz val="11"/>
        <color theme="1"/>
        <rFont val="Calibri"/>
        <family val="2"/>
        <scheme val="minor"/>
      </rPr>
      <t xml:space="preserve"> - niche/limited market</t>
    </r>
  </si>
  <si>
    <t>Stock vs Sales Correlation):</t>
  </si>
  <si>
    <r>
      <t>Weak correlation</t>
    </r>
    <r>
      <rPr>
        <sz val="11"/>
        <color theme="1"/>
        <rFont val="Calibri"/>
        <family val="2"/>
        <scheme val="minor"/>
      </rPr>
      <t xml:space="preserve"> - stock levels don't predict sales</t>
    </r>
  </si>
  <si>
    <r>
      <t>Scattered pattern</t>
    </r>
    <r>
      <rPr>
        <sz val="11"/>
        <color theme="1"/>
        <rFont val="Calibri"/>
        <family val="2"/>
        <scheme val="minor"/>
      </rPr>
      <t xml:space="preserve"> - some low-stock items sell well, some high-stock items don't</t>
    </r>
  </si>
  <si>
    <r>
      <t>Inventory optimization</t>
    </r>
    <r>
      <rPr>
        <sz val="11"/>
        <color theme="1"/>
        <rFont val="Calibri"/>
        <family val="2"/>
        <scheme val="minor"/>
      </rPr>
      <t xml:space="preserve"> opportunities visible</t>
    </r>
  </si>
  <si>
    <t>Top 10 Products Analysis (Bottom-right):</t>
  </si>
  <si>
    <r>
      <t>Price vs performance</t>
    </r>
    <r>
      <rPr>
        <sz val="11"/>
        <color theme="1"/>
        <rFont val="Calibri"/>
        <family val="2"/>
        <scheme val="minor"/>
      </rPr>
      <t xml:space="preserve"> varies significantly</t>
    </r>
  </si>
  <si>
    <r>
      <t>Some high-price, high-revenue</t>
    </r>
    <r>
      <rPr>
        <sz val="11"/>
        <color theme="1"/>
        <rFont val="Calibri"/>
        <family val="2"/>
        <scheme val="minor"/>
      </rPr>
      <t xml:space="preserve"> products (premium strategy)</t>
    </r>
  </si>
  <si>
    <r>
      <t>Some medium-price, high-revenue</t>
    </r>
    <r>
      <rPr>
        <sz val="11"/>
        <color theme="1"/>
        <rFont val="Calibri"/>
        <family val="2"/>
        <scheme val="minor"/>
      </rPr>
      <t xml:space="preserve"> products (volume strategy)</t>
    </r>
  </si>
  <si>
    <t>Revenue Outliers contribute the most
→ With ₹733,869.96, these products account for the majority of total revenue, signaling unusually high sales volume or pricing.
Normal products show consistent performance
→ Generating ₹264,186.09, they are reliable performers and form a stable revenue base.
Discontinued High Performers still had strong impact
→ Despite being discontinued, they earned ₹169,189.42, suggesting potential for reintroduction or missed opportunities.
High-priced, low-volume products underperform
→ With only ₹7,226.5 in revenue, these may need repositioning or promotional effort to increase their contribution.</t>
  </si>
  <si>
    <t>Top 3 categories by suppliers:
Beverages, Condiments, and Seafood each have 8 suppliers, indicating high vendor interest and competition in these categories.</t>
  </si>
  <si>
    <t xml:space="preserve"> Confections has the highest number of products (13)
Despite having fewer suppliers (6), Confections leads in product variety. Suggests these suppliers offer a wider product range per supplier</t>
  </si>
  <si>
    <t xml:space="preserve">Meat/Poultry has the highest average category price (₹54.01)
This is significantly higher than all other categories. Indicates a premium-priced segment, potentially due to higher production or storage costs.
</t>
  </si>
  <si>
    <t xml:space="preserve">Supplier vs Pricing scatter plot shows no clear correlation
Pricing does not increase with supplier count, indicating price is influenced more by product type than by competition level.
</t>
  </si>
  <si>
    <t>Grains/Cereals and Seafood have the lowest average prices (₹20.25 and ₹20.68)
Despite lower pricing, these categories still have 5+ suppliers, suggesting competitive, high-volume markets.</t>
  </si>
  <si>
    <t>USA has the highest average product price, significantly above other countries.
Germany, UK, and France follow as countries with relatively higher average prices.
Countries like Italy, Sweden, Spain, and Ireland have lower average prices, indicating budget product sourcing.
Some countries (e.g., Norway, Brazil, Denmark) appear with mid-range pricing, possibly indicating a balanced mix of product categories.
There is a visible variation in pricing strategy or product types based on supplier origin, which could impact import decisions</t>
  </si>
  <si>
    <t>Seafood and Meat/Poultry categories have the highest average prices, likely due to perishability and handling costs.
Beverages and Condiments are mid-range in average pricing.
Grains/Cereals and Produce are among the lowest average-priced categories, reflecting their commodity nature.
The price range among categories is wide, showing category-level cost variability that could guide pricing strategies or promotional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</si>
</sst>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3F3F76"/>
      <name val="Calibri"/>
      <family val="2"/>
      <scheme val="minor"/>
    </font>
    <font>
      <sz val="11"/>
      <color theme="0"/>
      <name val="Calibri"/>
      <family val="2"/>
      <scheme val="minor"/>
    </font>
    <font>
      <sz val="11"/>
      <color rgb="FF00610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1"/>
      <name val="Calibri"/>
      <family val="2"/>
      <scheme val="minor"/>
    </font>
    <font>
      <b/>
      <sz val="11"/>
      <color theme="0"/>
      <name val="Calibri"/>
      <family val="2"/>
      <scheme val="minor"/>
    </font>
    <font>
      <b/>
      <sz val="13.5"/>
      <color theme="1"/>
      <name val="Calibri"/>
      <family val="2"/>
      <scheme val="minor"/>
    </font>
    <font>
      <sz val="20"/>
      <color theme="1"/>
      <name val="Calibri"/>
      <family val="2"/>
      <scheme val="minor"/>
    </font>
    <font>
      <sz val="25"/>
      <color theme="1"/>
      <name val="Calibri"/>
      <family val="2"/>
      <scheme val="minor"/>
    </font>
    <font>
      <b/>
      <sz val="14"/>
      <color theme="1"/>
      <name val="Calibri"/>
      <family val="2"/>
      <scheme val="minor"/>
    </font>
    <font>
      <sz val="18"/>
      <color theme="1"/>
      <name val="Calibri"/>
      <family val="2"/>
      <scheme val="minor"/>
    </font>
  </fonts>
  <fills count="24">
    <fill>
      <patternFill patternType="none"/>
    </fill>
    <fill>
      <patternFill patternType="gray125"/>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CC99"/>
      </patternFill>
    </fill>
    <fill>
      <patternFill patternType="solid">
        <fgColor theme="9"/>
      </patternFill>
    </fill>
    <fill>
      <patternFill patternType="solid">
        <fgColor rgb="FFC6EFCE"/>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rgb="FFFFFF00"/>
        <bgColor indexed="64"/>
      </patternFill>
    </fill>
    <fill>
      <patternFill patternType="solid">
        <fgColor theme="7"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5" borderId="1" applyNumberFormat="0" applyAlignment="0" applyProtection="0"/>
    <xf numFmtId="0" fontId="3"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cellStyleXfs>
  <cellXfs count="70">
    <xf numFmtId="0" fontId="0" fillId="0" borderId="0" xfId="0"/>
    <xf numFmtId="0" fontId="0" fillId="0" borderId="0" xfId="0" applyAlignment="1">
      <alignment vertical="center"/>
    </xf>
    <xf numFmtId="0" fontId="0" fillId="0" borderId="0" xfId="0" applyAlignment="1">
      <alignment horizontal="left"/>
    </xf>
    <xf numFmtId="0" fontId="2" fillId="5" borderId="1" xfId="4"/>
    <xf numFmtId="0" fontId="1" fillId="2" borderId="0" xfId="1" applyAlignment="1">
      <alignment horizontal="center" vertical="center" wrapText="1"/>
    </xf>
    <xf numFmtId="0" fontId="7" fillId="0" borderId="0" xfId="0" applyFont="1" applyAlignment="1">
      <alignment vertical="top" wrapText="1"/>
    </xf>
    <xf numFmtId="0" fontId="0" fillId="0" borderId="0" xfId="0" applyAlignment="1">
      <alignment vertical="top"/>
    </xf>
    <xf numFmtId="0" fontId="1" fillId="0" borderId="0" xfId="14" applyFill="1" applyAlignment="1">
      <alignment vertical="center" wrapText="1"/>
    </xf>
    <xf numFmtId="0" fontId="0" fillId="0" borderId="2" xfId="0" applyBorder="1"/>
    <xf numFmtId="0" fontId="5" fillId="0" borderId="0" xfId="0" applyFont="1"/>
    <xf numFmtId="0" fontId="9" fillId="19" borderId="3" xfId="0" applyFont="1" applyFill="1" applyBorder="1"/>
    <xf numFmtId="0" fontId="10" fillId="0" borderId="0" xfId="0" applyFont="1" applyAlignment="1">
      <alignment vertical="center"/>
    </xf>
    <xf numFmtId="0" fontId="0" fillId="0" borderId="0" xfId="0" applyAlignment="1">
      <alignment horizontal="left" vertical="center" indent="1"/>
    </xf>
    <xf numFmtId="0" fontId="6" fillId="0" borderId="0" xfId="0" applyFont="1"/>
    <xf numFmtId="0" fontId="6" fillId="0" borderId="0" xfId="0" applyFont="1" applyAlignment="1">
      <alignment vertical="top"/>
    </xf>
    <xf numFmtId="0" fontId="11" fillId="0" borderId="0" xfId="0" applyFont="1"/>
    <xf numFmtId="0" fontId="6" fillId="21" borderId="0" xfId="0" applyFont="1" applyFill="1"/>
    <xf numFmtId="0" fontId="6" fillId="22" borderId="0" xfId="0" applyFont="1" applyFill="1"/>
    <xf numFmtId="0" fontId="0" fillId="22" borderId="0" xfId="0" applyFill="1"/>
    <xf numFmtId="0" fontId="9" fillId="19" borderId="4" xfId="0" applyFont="1" applyFill="1" applyBorder="1"/>
    <xf numFmtId="0" fontId="9" fillId="19" borderId="5" xfId="0" applyFont="1" applyFill="1" applyBorder="1"/>
    <xf numFmtId="0" fontId="0" fillId="20" borderId="2" xfId="0" applyFill="1" applyBorder="1"/>
    <xf numFmtId="0" fontId="0" fillId="0" borderId="0" xfId="0" pivotButton="1"/>
    <xf numFmtId="0" fontId="5" fillId="0" borderId="4" xfId="0" applyFont="1" applyBorder="1"/>
    <xf numFmtId="0" fontId="13" fillId="0" borderId="0" xfId="0" applyFont="1"/>
    <xf numFmtId="0" fontId="0" fillId="0" borderId="0" xfId="0" applyAlignment="1">
      <alignment horizontal="left" indent="1"/>
    </xf>
    <xf numFmtId="0" fontId="5" fillId="0" borderId="0" xfId="0" applyFont="1" applyAlignment="1">
      <alignment horizontal="left" vertical="center" indent="1"/>
    </xf>
    <xf numFmtId="0" fontId="13" fillId="23" borderId="0" xfId="0" applyFont="1" applyFill="1"/>
    <xf numFmtId="0" fontId="6" fillId="23" borderId="0" xfId="0" applyFont="1" applyFill="1"/>
    <xf numFmtId="0" fontId="0" fillId="23" borderId="0" xfId="0" applyFill="1"/>
    <xf numFmtId="0" fontId="0" fillId="23" borderId="0" xfId="0" applyFill="1" applyAlignment="1">
      <alignment horizontal="left" vertical="center"/>
    </xf>
    <xf numFmtId="0" fontId="1" fillId="2" borderId="0" xfId="1" applyAlignment="1">
      <alignment horizontal="center" vertical="center"/>
    </xf>
    <xf numFmtId="0" fontId="1" fillId="4" borderId="0" xfId="3" applyAlignment="1">
      <alignment horizontal="center" vertical="center" wrapText="1"/>
    </xf>
    <xf numFmtId="0" fontId="1" fillId="4" borderId="0" xfId="3" applyAlignment="1">
      <alignment horizontal="center" vertical="center"/>
    </xf>
    <xf numFmtId="0" fontId="6" fillId="4" borderId="0" xfId="3" applyFont="1" applyAlignment="1">
      <alignment horizontal="center" vertical="center" wrapText="1"/>
    </xf>
    <xf numFmtId="0" fontId="3" fillId="6" borderId="0" xfId="5" applyAlignment="1">
      <alignment horizontal="center"/>
    </xf>
    <xf numFmtId="0" fontId="1" fillId="15" borderId="0" xfId="14" applyAlignment="1">
      <alignment horizontal="center" vertical="center" wrapText="1"/>
    </xf>
    <xf numFmtId="0" fontId="1" fillId="12" borderId="0" xfId="11" applyAlignment="1">
      <alignment horizontal="center" vertical="top" wrapText="1"/>
    </xf>
    <xf numFmtId="0" fontId="1" fillId="13" borderId="0" xfId="12" applyAlignment="1">
      <alignment horizontal="center" vertical="center"/>
    </xf>
    <xf numFmtId="0" fontId="1" fillId="14" borderId="0" xfId="13" applyAlignment="1">
      <alignment horizontal="center" vertical="top"/>
    </xf>
    <xf numFmtId="0" fontId="0" fillId="11" borderId="0" xfId="10" applyFont="1" applyAlignment="1">
      <alignment horizontal="center" vertical="top" wrapText="1"/>
    </xf>
    <xf numFmtId="0" fontId="3" fillId="11" borderId="0" xfId="10" applyAlignment="1">
      <alignment horizontal="center" vertical="top" wrapText="1"/>
    </xf>
    <xf numFmtId="0" fontId="8" fillId="11" borderId="0" xfId="10" applyFont="1" applyAlignment="1">
      <alignment horizontal="center" vertical="top" wrapText="1"/>
    </xf>
    <xf numFmtId="0" fontId="1" fillId="16" borderId="0" xfId="15" applyAlignment="1">
      <alignment horizontal="center" vertical="center"/>
    </xf>
    <xf numFmtId="0" fontId="1" fillId="3" borderId="0" xfId="2" applyAlignment="1">
      <alignment horizontal="center" vertical="center" wrapText="1"/>
    </xf>
    <xf numFmtId="0" fontId="1" fillId="3" borderId="0" xfId="2" applyAlignment="1">
      <alignment horizontal="center" vertical="center"/>
    </xf>
    <xf numFmtId="0" fontId="0" fillId="17" borderId="0" xfId="0" applyFill="1" applyAlignment="1">
      <alignment horizontal="center"/>
    </xf>
    <xf numFmtId="0" fontId="4" fillId="7" borderId="0" xfId="6" applyAlignment="1">
      <alignment horizontal="center" vertical="center" wrapText="1"/>
    </xf>
    <xf numFmtId="0" fontId="1" fillId="9" borderId="0" xfId="8" applyAlignment="1">
      <alignment horizontal="center" wrapText="1"/>
    </xf>
    <xf numFmtId="0" fontId="1" fillId="10" borderId="0" xfId="9" applyAlignment="1">
      <alignment horizontal="center" wrapText="1"/>
    </xf>
    <xf numFmtId="0" fontId="0" fillId="2" borderId="0" xfId="1" applyFont="1" applyAlignment="1">
      <alignment horizontal="center" vertical="center"/>
    </xf>
    <xf numFmtId="0" fontId="1" fillId="8" borderId="0" xfId="7" applyAlignment="1">
      <alignment horizontal="center" vertical="center" wrapText="1"/>
    </xf>
    <xf numFmtId="0" fontId="0" fillId="2" borderId="0" xfId="1" applyFont="1" applyAlignment="1">
      <alignment horizontal="center" vertical="center" wrapText="1"/>
    </xf>
    <xf numFmtId="0" fontId="1" fillId="2" borderId="0" xfId="1" applyAlignment="1">
      <alignment horizontal="center" vertical="center" wrapText="1"/>
    </xf>
    <xf numFmtId="0" fontId="1" fillId="18" borderId="0" xfId="16" applyAlignment="1">
      <alignment horizontal="left" wrapText="1"/>
    </xf>
    <xf numFmtId="0" fontId="1" fillId="18" borderId="0" xfId="16" applyAlignment="1">
      <alignment horizontal="left"/>
    </xf>
    <xf numFmtId="0" fontId="1" fillId="18" borderId="0" xfId="16" applyAlignment="1">
      <alignment horizontal="left" vertical="center" wrapText="1"/>
    </xf>
    <xf numFmtId="0" fontId="1" fillId="18" borderId="0" xfId="16" applyAlignment="1">
      <alignment horizontal="left" vertical="center"/>
    </xf>
    <xf numFmtId="0" fontId="12" fillId="0" borderId="0" xfId="0" applyFont="1" applyAlignment="1">
      <alignment horizontal="center"/>
    </xf>
    <xf numFmtId="0" fontId="1" fillId="3" borderId="0" xfId="2" applyAlignment="1">
      <alignment horizontal="left" vertical="center" wrapText="1"/>
    </xf>
    <xf numFmtId="0" fontId="1" fillId="3" borderId="0" xfId="2" applyAlignment="1">
      <alignment horizontal="left" vertical="center"/>
    </xf>
    <xf numFmtId="0" fontId="14" fillId="17" borderId="0" xfId="0" applyFont="1" applyFill="1" applyAlignment="1">
      <alignment horizontal="center"/>
    </xf>
    <xf numFmtId="0" fontId="11" fillId="17" borderId="0" xfId="0" applyFont="1" applyFill="1" applyAlignment="1">
      <alignment horizontal="center"/>
    </xf>
    <xf numFmtId="0" fontId="0" fillId="23" borderId="0" xfId="0" applyFill="1" applyAlignment="1">
      <alignment horizontal="left" vertical="center" wrapText="1"/>
    </xf>
    <xf numFmtId="0" fontId="0" fillId="23" borderId="0" xfId="0" applyFill="1" applyAlignment="1">
      <alignment horizontal="left" vertical="center"/>
    </xf>
    <xf numFmtId="0" fontId="6" fillId="23" borderId="0" xfId="0" applyFont="1" applyFill="1" applyAlignment="1">
      <alignment horizontal="center" wrapText="1"/>
    </xf>
    <xf numFmtId="0" fontId="6" fillId="23" borderId="0" xfId="0" applyFont="1" applyFill="1" applyAlignment="1">
      <alignment horizontal="center"/>
    </xf>
    <xf numFmtId="0" fontId="0" fillId="3" borderId="0" xfId="2" applyFont="1" applyAlignment="1">
      <alignment horizontal="left" vertical="center" wrapText="1"/>
    </xf>
    <xf numFmtId="0" fontId="9" fillId="19" borderId="2" xfId="0" applyFont="1" applyFill="1" applyBorder="1"/>
    <xf numFmtId="0" fontId="9" fillId="0" borderId="2" xfId="0" applyFont="1" applyFill="1" applyBorder="1"/>
  </cellXfs>
  <cellStyles count="17">
    <cellStyle name="20% - Accent2" xfId="7" builtinId="34"/>
    <cellStyle name="20% - Accent3" xfId="11" builtinId="38"/>
    <cellStyle name="20% - Accent4" xfId="16" builtinId="42"/>
    <cellStyle name="20% - Accent5" xfId="15" builtinId="46"/>
    <cellStyle name="20% - Accent6" xfId="2" builtinId="50"/>
    <cellStyle name="40% - Accent2" xfId="8" builtinId="35"/>
    <cellStyle name="40% - Accent3" xfId="12" builtinId="39"/>
    <cellStyle name="40% - Accent4" xfId="14" builtinId="43"/>
    <cellStyle name="40% - Accent5" xfId="1" builtinId="47"/>
    <cellStyle name="40% - Accent6" xfId="3" builtinId="51"/>
    <cellStyle name="60% - Accent2" xfId="9" builtinId="36"/>
    <cellStyle name="60% - Accent3" xfId="13" builtinId="40"/>
    <cellStyle name="Accent3" xfId="10" builtinId="37"/>
    <cellStyle name="Accent6" xfId="5" builtinId="49"/>
    <cellStyle name="Good" xfId="6" builtinId="26"/>
    <cellStyle name="Input" xfId="4" builtinId="20"/>
    <cellStyle name="Normal" xfId="0" builtinId="0"/>
  </cellStyles>
  <dxfs count="8">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Company</a:t>
            </a:r>
            <a:r>
              <a:rPr lang="en-IN" baseline="0"/>
              <a:t>-Wise Total Order &amp; Total spends</a:t>
            </a:r>
            <a:endParaRPr lang="en-IN"/>
          </a:p>
        </c:rich>
      </c:tx>
      <c:layout>
        <c:manualLayout>
          <c:xMode val="edge"/>
          <c:yMode val="edge"/>
          <c:x val="0.25091626922897992"/>
          <c:y val="5.4200532479952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tx>
            <c:strRef>
              <c:f>'Q1'!$L$23</c:f>
              <c:strCache>
                <c:ptCount val="1"/>
                <c:pt idx="0">
                  <c:v>TotalOrders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'Q1'!$K$24:$K$33</c:f>
              <c:strCache>
                <c:ptCount val="10"/>
                <c:pt idx="0">
                  <c:v>Ernst Handel</c:v>
                </c:pt>
                <c:pt idx="1">
                  <c:v>Folk och fä HB</c:v>
                </c:pt>
                <c:pt idx="2">
                  <c:v>Hanari Carnes</c:v>
                </c:pt>
                <c:pt idx="3">
                  <c:v>Hungry Owl All-Night Grocers</c:v>
                </c:pt>
                <c:pt idx="4">
                  <c:v>Königlich Essen</c:v>
                </c:pt>
                <c:pt idx="5">
                  <c:v>Mère Paillarde</c:v>
                </c:pt>
                <c:pt idx="6">
                  <c:v>QUICK-Stop</c:v>
                </c:pt>
                <c:pt idx="7">
                  <c:v>Rattlesnake Canyon Grocery</c:v>
                </c:pt>
                <c:pt idx="8">
                  <c:v>Save-a-lot Markets</c:v>
                </c:pt>
                <c:pt idx="9">
                  <c:v>White Clover Markets</c:v>
                </c:pt>
              </c:strCache>
            </c:strRef>
          </c:cat>
          <c:val>
            <c:numRef>
              <c:f>'Q1'!$L$24:$L$33</c:f>
              <c:numCache>
                <c:formatCode>General</c:formatCode>
                <c:ptCount val="10"/>
                <c:pt idx="0">
                  <c:v>30</c:v>
                </c:pt>
                <c:pt idx="1">
                  <c:v>19</c:v>
                </c:pt>
                <c:pt idx="2">
                  <c:v>14</c:v>
                </c:pt>
                <c:pt idx="3">
                  <c:v>19</c:v>
                </c:pt>
                <c:pt idx="4">
                  <c:v>14</c:v>
                </c:pt>
                <c:pt idx="5">
                  <c:v>13</c:v>
                </c:pt>
                <c:pt idx="6">
                  <c:v>28</c:v>
                </c:pt>
                <c:pt idx="7">
                  <c:v>18</c:v>
                </c:pt>
                <c:pt idx="8">
                  <c:v>31</c:v>
                </c:pt>
                <c:pt idx="9">
                  <c:v>14</c:v>
                </c:pt>
              </c:numCache>
            </c:numRef>
          </c:val>
          <c:extLst>
            <c:ext xmlns:c16="http://schemas.microsoft.com/office/drawing/2014/chart" uri="{C3380CC4-5D6E-409C-BE32-E72D297353CC}">
              <c16:uniqueId val="{00000000-803B-40FB-A69F-8D7B21CDEA99}"/>
            </c:ext>
          </c:extLst>
        </c:ser>
        <c:dLbls>
          <c:showLegendKey val="0"/>
          <c:showVal val="0"/>
          <c:showCatName val="0"/>
          <c:showSerName val="0"/>
          <c:showPercent val="0"/>
          <c:showBubbleSize val="0"/>
        </c:dLbls>
        <c:gapWidth val="247"/>
        <c:axId val="1671687040"/>
        <c:axId val="1671681760"/>
      </c:barChart>
      <c:lineChart>
        <c:grouping val="standard"/>
        <c:varyColors val="0"/>
        <c:ser>
          <c:idx val="1"/>
          <c:order val="1"/>
          <c:tx>
            <c:strRef>
              <c:f>'Q1'!$M$23</c:f>
              <c:strCache>
                <c:ptCount val="1"/>
                <c:pt idx="0">
                  <c:v>TotalSpend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'Q1'!$K$24:$K$33</c:f>
              <c:strCache>
                <c:ptCount val="10"/>
                <c:pt idx="0">
                  <c:v>Ernst Handel</c:v>
                </c:pt>
                <c:pt idx="1">
                  <c:v>Folk och fä HB</c:v>
                </c:pt>
                <c:pt idx="2">
                  <c:v>Hanari Carnes</c:v>
                </c:pt>
                <c:pt idx="3">
                  <c:v>Hungry Owl All-Night Grocers</c:v>
                </c:pt>
                <c:pt idx="4">
                  <c:v>Königlich Essen</c:v>
                </c:pt>
                <c:pt idx="5">
                  <c:v>Mère Paillarde</c:v>
                </c:pt>
                <c:pt idx="6">
                  <c:v>QUICK-Stop</c:v>
                </c:pt>
                <c:pt idx="7">
                  <c:v>Rattlesnake Canyon Grocery</c:v>
                </c:pt>
                <c:pt idx="8">
                  <c:v>Save-a-lot Markets</c:v>
                </c:pt>
                <c:pt idx="9">
                  <c:v>White Clover Markets</c:v>
                </c:pt>
              </c:strCache>
            </c:strRef>
          </c:cat>
          <c:val>
            <c:numRef>
              <c:f>'Q1'!$M$24:$M$33</c:f>
              <c:numCache>
                <c:formatCode>General</c:formatCode>
                <c:ptCount val="10"/>
                <c:pt idx="0">
                  <c:v>104874.98</c:v>
                </c:pt>
                <c:pt idx="1">
                  <c:v>29567.56</c:v>
                </c:pt>
                <c:pt idx="2">
                  <c:v>32841.370000000003</c:v>
                </c:pt>
                <c:pt idx="3">
                  <c:v>49979.9</c:v>
                </c:pt>
                <c:pt idx="4">
                  <c:v>30908.38</c:v>
                </c:pt>
                <c:pt idx="5">
                  <c:v>28872.19</c:v>
                </c:pt>
                <c:pt idx="6">
                  <c:v>110277.3</c:v>
                </c:pt>
                <c:pt idx="7">
                  <c:v>51097.8</c:v>
                </c:pt>
                <c:pt idx="8">
                  <c:v>104361.95</c:v>
                </c:pt>
                <c:pt idx="9">
                  <c:v>27363.599999999999</c:v>
                </c:pt>
              </c:numCache>
            </c:numRef>
          </c:val>
          <c:smooth val="0"/>
          <c:extLst>
            <c:ext xmlns:c16="http://schemas.microsoft.com/office/drawing/2014/chart" uri="{C3380CC4-5D6E-409C-BE32-E72D297353CC}">
              <c16:uniqueId val="{00000001-803B-40FB-A69F-8D7B21CDEA99}"/>
            </c:ext>
          </c:extLst>
        </c:ser>
        <c:dLbls>
          <c:showLegendKey val="0"/>
          <c:showVal val="0"/>
          <c:showCatName val="0"/>
          <c:showSerName val="0"/>
          <c:showPercent val="0"/>
          <c:showBubbleSize val="0"/>
        </c:dLbls>
        <c:marker val="1"/>
        <c:smooth val="0"/>
        <c:axId val="1667821680"/>
        <c:axId val="1667818800"/>
      </c:lineChart>
      <c:catAx>
        <c:axId val="1671687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1681760"/>
        <c:crosses val="autoZero"/>
        <c:auto val="1"/>
        <c:lblAlgn val="ctr"/>
        <c:lblOffset val="100"/>
        <c:noMultiLvlLbl val="0"/>
      </c:catAx>
      <c:valAx>
        <c:axId val="1671681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1687040"/>
        <c:crosses val="autoZero"/>
        <c:crossBetween val="between"/>
      </c:valAx>
      <c:valAx>
        <c:axId val="166781880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7821680"/>
        <c:crosses val="max"/>
        <c:crossBetween val="between"/>
      </c:valAx>
      <c:catAx>
        <c:axId val="1667821680"/>
        <c:scaling>
          <c:orientation val="minMax"/>
        </c:scaling>
        <c:delete val="1"/>
        <c:axPos val="b"/>
        <c:numFmt formatCode="General" sourceLinked="1"/>
        <c:majorTickMark val="none"/>
        <c:minorTickMark val="none"/>
        <c:tickLblPos val="nextTo"/>
        <c:crossAx val="1667818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'Q1'!$K$49</c:f>
              <c:strCache>
                <c:ptCount val="1"/>
                <c:pt idx="0">
                  <c:v>order_count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'Q1'!$K$50:$K$70</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17</c:v>
                </c:pt>
                <c:pt idx="16">
                  <c:v>18</c:v>
                </c:pt>
                <c:pt idx="17">
                  <c:v>19</c:v>
                </c:pt>
                <c:pt idx="18">
                  <c:v>28</c:v>
                </c:pt>
                <c:pt idx="19">
                  <c:v>30</c:v>
                </c:pt>
                <c:pt idx="20">
                  <c:v>31</c:v>
                </c:pt>
              </c:numCache>
            </c:numRef>
          </c:val>
          <c:extLst>
            <c:ext xmlns:c16="http://schemas.microsoft.com/office/drawing/2014/chart" uri="{C3380CC4-5D6E-409C-BE32-E72D297353CC}">
              <c16:uniqueId val="{00000000-CA43-4E62-845C-3FC8CA1D12E2}"/>
            </c:ext>
          </c:extLst>
        </c:ser>
        <c:ser>
          <c:idx val="1"/>
          <c:order val="1"/>
          <c:tx>
            <c:strRef>
              <c:f>'Q1'!$L$49</c:f>
              <c:strCache>
                <c:ptCount val="1"/>
                <c:pt idx="0">
                  <c:v>customers_with_this_many_orders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'Q1'!$L$50:$L$70</c:f>
              <c:numCache>
                <c:formatCode>General</c:formatCode>
                <c:ptCount val="21"/>
                <c:pt idx="0">
                  <c:v>1</c:v>
                </c:pt>
                <c:pt idx="1">
                  <c:v>2</c:v>
                </c:pt>
                <c:pt idx="2">
                  <c:v>7</c:v>
                </c:pt>
                <c:pt idx="3">
                  <c:v>6</c:v>
                </c:pt>
                <c:pt idx="4">
                  <c:v>10</c:v>
                </c:pt>
                <c:pt idx="5">
                  <c:v>8</c:v>
                </c:pt>
                <c:pt idx="6">
                  <c:v>7</c:v>
                </c:pt>
                <c:pt idx="7">
                  <c:v>4</c:v>
                </c:pt>
                <c:pt idx="8">
                  <c:v>5</c:v>
                </c:pt>
                <c:pt idx="9">
                  <c:v>11</c:v>
                </c:pt>
                <c:pt idx="10">
                  <c:v>4</c:v>
                </c:pt>
                <c:pt idx="11">
                  <c:v>3</c:v>
                </c:pt>
                <c:pt idx="12">
                  <c:v>3</c:v>
                </c:pt>
                <c:pt idx="13">
                  <c:v>6</c:v>
                </c:pt>
                <c:pt idx="14">
                  <c:v>3</c:v>
                </c:pt>
                <c:pt idx="15">
                  <c:v>1</c:v>
                </c:pt>
                <c:pt idx="16">
                  <c:v>3</c:v>
                </c:pt>
                <c:pt idx="17">
                  <c:v>2</c:v>
                </c:pt>
                <c:pt idx="18">
                  <c:v>1</c:v>
                </c:pt>
                <c:pt idx="19">
                  <c:v>1</c:v>
                </c:pt>
                <c:pt idx="20">
                  <c:v>1</c:v>
                </c:pt>
              </c:numCache>
            </c:numRef>
          </c:val>
          <c:extLst>
            <c:ext xmlns:c16="http://schemas.microsoft.com/office/drawing/2014/chart" uri="{C3380CC4-5D6E-409C-BE32-E72D297353CC}">
              <c16:uniqueId val="{00000001-CA43-4E62-845C-3FC8CA1D12E2}"/>
            </c:ext>
          </c:extLst>
        </c:ser>
        <c:dLbls>
          <c:showLegendKey val="0"/>
          <c:showVal val="1"/>
          <c:showCatName val="0"/>
          <c:showSerName val="0"/>
          <c:showPercent val="0"/>
          <c:showBubbleSize val="0"/>
        </c:dLbls>
        <c:gapWidth val="150"/>
        <c:shape val="box"/>
        <c:axId val="1415445360"/>
        <c:axId val="1846326432"/>
        <c:axId val="0"/>
      </c:bar3DChart>
      <c:catAx>
        <c:axId val="141544536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6326432"/>
        <c:crosses val="autoZero"/>
        <c:auto val="1"/>
        <c:lblAlgn val="ctr"/>
        <c:lblOffset val="100"/>
        <c:noMultiLvlLbl val="0"/>
      </c:catAx>
      <c:valAx>
        <c:axId val="184632643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5445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Wise Total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Q2_!$G$9:$G$29</c:f>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f>Q2_!$I$9:$I$29</c:f>
              <c:numCache>
                <c:formatCode>General</c:formatCode>
                <c:ptCount val="21"/>
                <c:pt idx="0">
                  <c:v>352</c:v>
                </c:pt>
                <c:pt idx="1">
                  <c:v>328</c:v>
                </c:pt>
                <c:pt idx="2">
                  <c:v>203</c:v>
                </c:pt>
                <c:pt idx="3">
                  <c:v>184</c:v>
                </c:pt>
                <c:pt idx="4">
                  <c:v>135</c:v>
                </c:pt>
                <c:pt idx="5">
                  <c:v>125</c:v>
                </c:pt>
                <c:pt idx="6">
                  <c:v>118</c:v>
                </c:pt>
                <c:pt idx="7">
                  <c:v>97</c:v>
                </c:pt>
                <c:pt idx="8">
                  <c:v>75</c:v>
                </c:pt>
                <c:pt idx="9">
                  <c:v>72</c:v>
                </c:pt>
                <c:pt idx="10">
                  <c:v>56</c:v>
                </c:pt>
                <c:pt idx="11">
                  <c:v>55</c:v>
                </c:pt>
                <c:pt idx="12">
                  <c:v>54</c:v>
                </c:pt>
                <c:pt idx="13">
                  <c:v>54</c:v>
                </c:pt>
                <c:pt idx="14">
                  <c:v>53</c:v>
                </c:pt>
                <c:pt idx="15">
                  <c:v>52</c:v>
                </c:pt>
                <c:pt idx="16">
                  <c:v>46</c:v>
                </c:pt>
                <c:pt idx="17">
                  <c:v>34</c:v>
                </c:pt>
                <c:pt idx="18">
                  <c:v>30</c:v>
                </c:pt>
                <c:pt idx="19">
                  <c:v>16</c:v>
                </c:pt>
                <c:pt idx="20">
                  <c:v>16</c:v>
                </c:pt>
              </c:numCache>
            </c:numRef>
          </c:val>
          <c:extLst>
            <c:ext xmlns:c16="http://schemas.microsoft.com/office/drawing/2014/chart" uri="{C3380CC4-5D6E-409C-BE32-E72D297353CC}">
              <c16:uniqueId val="{00000001-F7F2-46AE-8678-ACF489104F05}"/>
            </c:ext>
          </c:extLst>
        </c:ser>
        <c:dLbls>
          <c:dLblPos val="inEnd"/>
          <c:showLegendKey val="0"/>
          <c:showVal val="1"/>
          <c:showCatName val="0"/>
          <c:showSerName val="0"/>
          <c:showPercent val="0"/>
          <c:showBubbleSize val="0"/>
        </c:dLbls>
        <c:gapWidth val="100"/>
        <c:overlap val="-24"/>
        <c:axId val="1505934016"/>
        <c:axId val="1505927296"/>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c:ext uri="{02D57815-91ED-43cb-92C2-25804820EDAC}">
                        <c15:formulaRef>
                          <c15:sqref>Q2_!$H$9:$H$29</c15:sqref>
                        </c15:formulaRef>
                      </c:ext>
                    </c:extLst>
                    <c:numCache>
                      <c:formatCode>General</c:formatCode>
                      <c:ptCount val="21"/>
                      <c:pt idx="0">
                        <c:v>13</c:v>
                      </c:pt>
                      <c:pt idx="1">
                        <c:v>11</c:v>
                      </c:pt>
                      <c:pt idx="2">
                        <c:v>9</c:v>
                      </c:pt>
                      <c:pt idx="3">
                        <c:v>10</c:v>
                      </c:pt>
                      <c:pt idx="4">
                        <c:v>7</c:v>
                      </c:pt>
                      <c:pt idx="5">
                        <c:v>2</c:v>
                      </c:pt>
                      <c:pt idx="6">
                        <c:v>4</c:v>
                      </c:pt>
                      <c:pt idx="7">
                        <c:v>2</c:v>
                      </c:pt>
                      <c:pt idx="8">
                        <c:v>3</c:v>
                      </c:pt>
                      <c:pt idx="9">
                        <c:v>5</c:v>
                      </c:pt>
                      <c:pt idx="10">
                        <c:v>2</c:v>
                      </c:pt>
                      <c:pt idx="11">
                        <c:v>1</c:v>
                      </c:pt>
                      <c:pt idx="12">
                        <c:v>2</c:v>
                      </c:pt>
                      <c:pt idx="13">
                        <c:v>4</c:v>
                      </c:pt>
                      <c:pt idx="14">
                        <c:v>3</c:v>
                      </c:pt>
                      <c:pt idx="15">
                        <c:v>2</c:v>
                      </c:pt>
                      <c:pt idx="16">
                        <c:v>2</c:v>
                      </c:pt>
                      <c:pt idx="17">
                        <c:v>3</c:v>
                      </c:pt>
                      <c:pt idx="18">
                        <c:v>2</c:v>
                      </c:pt>
                      <c:pt idx="19">
                        <c:v>1</c:v>
                      </c:pt>
                      <c:pt idx="20">
                        <c:v>1</c:v>
                      </c:pt>
                    </c:numCache>
                  </c:numRef>
                </c:val>
                <c:extLst>
                  <c:ext xmlns:c16="http://schemas.microsoft.com/office/drawing/2014/chart" uri="{C3380CC4-5D6E-409C-BE32-E72D297353CC}">
                    <c16:uniqueId val="{00000000-F7F2-46AE-8678-ACF489104F05}"/>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c:ext xmlns:c15="http://schemas.microsoft.com/office/drawing/2012/chart" uri="{02D57815-91ED-43cb-92C2-25804820EDAC}">
                        <c15:formulaRef>
                          <c15:sqref>Q2_!$J$9:$J$29</c15:sqref>
                        </c15:formulaRef>
                      </c:ext>
                    </c:extLst>
                    <c:numCache>
                      <c:formatCode>General</c:formatCode>
                      <c:ptCount val="21"/>
                      <c:pt idx="0">
                        <c:v>245584.61</c:v>
                      </c:pt>
                      <c:pt idx="1">
                        <c:v>230284.63</c:v>
                      </c:pt>
                      <c:pt idx="2">
                        <c:v>106925.78</c:v>
                      </c:pt>
                      <c:pt idx="3">
                        <c:v>81358.320000000007</c:v>
                      </c:pt>
                      <c:pt idx="4">
                        <c:v>58971.31</c:v>
                      </c:pt>
                      <c:pt idx="5">
                        <c:v>128003.84</c:v>
                      </c:pt>
                      <c:pt idx="6">
                        <c:v>56810.63</c:v>
                      </c:pt>
                      <c:pt idx="7">
                        <c:v>54495.14</c:v>
                      </c:pt>
                      <c:pt idx="8">
                        <c:v>50196.29</c:v>
                      </c:pt>
                      <c:pt idx="9">
                        <c:v>23582.080000000002</c:v>
                      </c:pt>
                      <c:pt idx="10">
                        <c:v>33824.85</c:v>
                      </c:pt>
                      <c:pt idx="11">
                        <c:v>49979.9</c:v>
                      </c:pt>
                      <c:pt idx="12">
                        <c:v>18810.05</c:v>
                      </c:pt>
                      <c:pt idx="13">
                        <c:v>17983.2</c:v>
                      </c:pt>
                      <c:pt idx="14">
                        <c:v>15770.15</c:v>
                      </c:pt>
                      <c:pt idx="15">
                        <c:v>31692.66</c:v>
                      </c:pt>
                      <c:pt idx="16">
                        <c:v>32661.02</c:v>
                      </c:pt>
                      <c:pt idx="17">
                        <c:v>8119.1</c:v>
                      </c:pt>
                      <c:pt idx="18">
                        <c:v>11472.36</c:v>
                      </c:pt>
                      <c:pt idx="19">
                        <c:v>5735.15</c:v>
                      </c:pt>
                      <c:pt idx="20">
                        <c:v>3531.95</c:v>
                      </c:pt>
                    </c:numCache>
                  </c:numRef>
                </c:val>
                <c:extLst xmlns:c15="http://schemas.microsoft.com/office/drawing/2012/chart">
                  <c:ext xmlns:c16="http://schemas.microsoft.com/office/drawing/2014/chart" uri="{C3380CC4-5D6E-409C-BE32-E72D297353CC}">
                    <c16:uniqueId val="{00000002-F7F2-46AE-8678-ACF489104F05}"/>
                  </c:ext>
                </c:extLst>
              </c15:ser>
            </c15:filteredBarSeries>
            <c15:filteredBarSeries>
              <c15: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c:ext xmlns:c15="http://schemas.microsoft.com/office/drawing/2012/chart" uri="{02D57815-91ED-43cb-92C2-25804820EDAC}">
                        <c15:formulaRef>
                          <c15:sqref>Q2_!$K$9:$K$29</c15:sqref>
                        </c15:formulaRef>
                      </c:ext>
                    </c:extLst>
                    <c:numCache>
                      <c:formatCode>General</c:formatCode>
                      <c:ptCount val="21"/>
                      <c:pt idx="0">
                        <c:v>697.68</c:v>
                      </c:pt>
                      <c:pt idx="1">
                        <c:v>702.09</c:v>
                      </c:pt>
                      <c:pt idx="2">
                        <c:v>526.73</c:v>
                      </c:pt>
                      <c:pt idx="3">
                        <c:v>442.16</c:v>
                      </c:pt>
                      <c:pt idx="4">
                        <c:v>436.82</c:v>
                      </c:pt>
                      <c:pt idx="5">
                        <c:v>1024.03</c:v>
                      </c:pt>
                      <c:pt idx="6">
                        <c:v>481.45</c:v>
                      </c:pt>
                      <c:pt idx="7">
                        <c:v>561.80999999999995</c:v>
                      </c:pt>
                      <c:pt idx="8">
                        <c:v>669.28</c:v>
                      </c:pt>
                      <c:pt idx="9">
                        <c:v>327.52999999999997</c:v>
                      </c:pt>
                      <c:pt idx="10">
                        <c:v>604.02</c:v>
                      </c:pt>
                      <c:pt idx="11">
                        <c:v>908.73</c:v>
                      </c:pt>
                      <c:pt idx="12">
                        <c:v>348.33</c:v>
                      </c:pt>
                      <c:pt idx="13">
                        <c:v>333.02</c:v>
                      </c:pt>
                      <c:pt idx="14">
                        <c:v>297.55</c:v>
                      </c:pt>
                      <c:pt idx="15">
                        <c:v>609.47</c:v>
                      </c:pt>
                      <c:pt idx="16">
                        <c:v>710.02</c:v>
                      </c:pt>
                      <c:pt idx="17">
                        <c:v>238.8</c:v>
                      </c:pt>
                      <c:pt idx="18">
                        <c:v>382.41</c:v>
                      </c:pt>
                      <c:pt idx="19">
                        <c:v>358.45</c:v>
                      </c:pt>
                      <c:pt idx="20">
                        <c:v>220.75</c:v>
                      </c:pt>
                    </c:numCache>
                  </c:numRef>
                </c:val>
                <c:extLst xmlns:c15="http://schemas.microsoft.com/office/drawing/2012/chart">
                  <c:ext xmlns:c16="http://schemas.microsoft.com/office/drawing/2014/chart" uri="{C3380CC4-5D6E-409C-BE32-E72D297353CC}">
                    <c16:uniqueId val="{00000003-F7F2-46AE-8678-ACF489104F05}"/>
                  </c:ext>
                </c:extLst>
              </c15:ser>
            </c15:filteredBarSeries>
            <c15:filteredBarSeries>
              <c15: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c:ext xmlns:c15="http://schemas.microsoft.com/office/drawing/2012/chart" uri="{02D57815-91ED-43cb-92C2-25804820EDAC}">
                        <c15:formulaRef>
                          <c15:sqref>Q2_!$L$9:$L$29</c15:sqref>
                        </c15:formulaRef>
                      </c:ext>
                    </c:extLst>
                    <c:numCache>
                      <c:formatCode>General</c:formatCode>
                      <c:ptCount val="21"/>
                      <c:pt idx="0">
                        <c:v>27.08</c:v>
                      </c:pt>
                      <c:pt idx="1">
                        <c:v>29.82</c:v>
                      </c:pt>
                      <c:pt idx="2">
                        <c:v>22.56</c:v>
                      </c:pt>
                      <c:pt idx="3">
                        <c:v>18.399999999999999</c:v>
                      </c:pt>
                      <c:pt idx="4">
                        <c:v>19.29</c:v>
                      </c:pt>
                      <c:pt idx="5">
                        <c:v>62.5</c:v>
                      </c:pt>
                      <c:pt idx="6">
                        <c:v>29.5</c:v>
                      </c:pt>
                      <c:pt idx="7">
                        <c:v>48.5</c:v>
                      </c:pt>
                      <c:pt idx="8">
                        <c:v>25</c:v>
                      </c:pt>
                      <c:pt idx="9">
                        <c:v>14.4</c:v>
                      </c:pt>
                      <c:pt idx="10">
                        <c:v>28</c:v>
                      </c:pt>
                      <c:pt idx="11">
                        <c:v>55</c:v>
                      </c:pt>
                      <c:pt idx="12">
                        <c:v>27</c:v>
                      </c:pt>
                      <c:pt idx="13">
                        <c:v>13.5</c:v>
                      </c:pt>
                      <c:pt idx="14">
                        <c:v>17.670000000000002</c:v>
                      </c:pt>
                      <c:pt idx="15">
                        <c:v>26</c:v>
                      </c:pt>
                      <c:pt idx="16">
                        <c:v>23</c:v>
                      </c:pt>
                      <c:pt idx="17">
                        <c:v>11.33</c:v>
                      </c:pt>
                      <c:pt idx="18">
                        <c:v>15</c:v>
                      </c:pt>
                      <c:pt idx="19">
                        <c:v>16</c:v>
                      </c:pt>
                      <c:pt idx="20">
                        <c:v>16</c:v>
                      </c:pt>
                    </c:numCache>
                  </c:numRef>
                </c:val>
                <c:extLst xmlns:c15="http://schemas.microsoft.com/office/drawing/2012/chart">
                  <c:ext xmlns:c16="http://schemas.microsoft.com/office/drawing/2014/chart" uri="{C3380CC4-5D6E-409C-BE32-E72D297353CC}">
                    <c16:uniqueId val="{00000004-F7F2-46AE-8678-ACF489104F05}"/>
                  </c:ext>
                </c:extLst>
              </c15:ser>
            </c15:filteredBarSeries>
          </c:ext>
        </c:extLst>
      </c:barChart>
      <c:catAx>
        <c:axId val="1505934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927296"/>
        <c:crosses val="autoZero"/>
        <c:auto val="1"/>
        <c:lblAlgn val="ctr"/>
        <c:lblOffset val="100"/>
        <c:noMultiLvlLbl val="0"/>
      </c:catAx>
      <c:valAx>
        <c:axId val="1505927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934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Wise Total Order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Q2_!$G$36:$G$55</c:f>
              <c:strCache>
                <c:ptCount val="20"/>
                <c:pt idx="0">
                  <c:v>Boise</c:v>
                </c:pt>
                <c:pt idx="1">
                  <c:v>London</c:v>
                </c:pt>
                <c:pt idx="2">
                  <c:v>Graz</c:v>
                </c:pt>
                <c:pt idx="3">
                  <c:v>Cunewalde</c:v>
                </c:pt>
                <c:pt idx="4">
                  <c:v>Rio de Janeiro</c:v>
                </c:pt>
                <c:pt idx="5">
                  <c:v>São Paulo</c:v>
                </c:pt>
                <c:pt idx="6">
                  <c:v>México D.F.</c:v>
                </c:pt>
                <c:pt idx="7">
                  <c:v>Albuquerque</c:v>
                </c:pt>
                <c:pt idx="8">
                  <c:v>Cork</c:v>
                </c:pt>
                <c:pt idx="9">
                  <c:v>Luleå</c:v>
                </c:pt>
                <c:pt idx="10">
                  <c:v>München</c:v>
                </c:pt>
                <c:pt idx="11">
                  <c:v>San Cristóbal</c:v>
                </c:pt>
                <c:pt idx="12">
                  <c:v>Bräcke</c:v>
                </c:pt>
                <c:pt idx="13">
                  <c:v>Marseille</c:v>
                </c:pt>
                <c:pt idx="14">
                  <c:v>Seattle</c:v>
                </c:pt>
                <c:pt idx="15">
                  <c:v>Frankfurt a.M. </c:v>
                </c:pt>
                <c:pt idx="16">
                  <c:v>Brandenburg</c:v>
                </c:pt>
                <c:pt idx="17">
                  <c:v>Charleroi</c:v>
                </c:pt>
                <c:pt idx="18">
                  <c:v>Oulu</c:v>
                </c:pt>
                <c:pt idx="19">
                  <c:v>I. de Margarita</c:v>
                </c:pt>
              </c:strCache>
            </c:strRef>
          </c:cat>
          <c:val>
            <c:numRef>
              <c:f>Q2_!$J$36:$J$55</c:f>
              <c:numCache>
                <c:formatCode>General</c:formatCode>
                <c:ptCount val="20"/>
                <c:pt idx="0">
                  <c:v>116</c:v>
                </c:pt>
                <c:pt idx="1">
                  <c:v>112</c:v>
                </c:pt>
                <c:pt idx="2">
                  <c:v>102</c:v>
                </c:pt>
                <c:pt idx="3">
                  <c:v>86</c:v>
                </c:pt>
                <c:pt idx="4">
                  <c:v>83</c:v>
                </c:pt>
                <c:pt idx="5">
                  <c:v>82</c:v>
                </c:pt>
                <c:pt idx="6">
                  <c:v>72</c:v>
                </c:pt>
                <c:pt idx="7">
                  <c:v>71</c:v>
                </c:pt>
                <c:pt idx="8">
                  <c:v>55</c:v>
                </c:pt>
                <c:pt idx="9">
                  <c:v>52</c:v>
                </c:pt>
                <c:pt idx="10">
                  <c:v>48</c:v>
                </c:pt>
                <c:pt idx="11">
                  <c:v>45</c:v>
                </c:pt>
                <c:pt idx="12">
                  <c:v>45</c:v>
                </c:pt>
                <c:pt idx="13">
                  <c:v>44</c:v>
                </c:pt>
                <c:pt idx="14">
                  <c:v>40</c:v>
                </c:pt>
                <c:pt idx="15">
                  <c:v>39</c:v>
                </c:pt>
                <c:pt idx="16">
                  <c:v>39</c:v>
                </c:pt>
                <c:pt idx="17">
                  <c:v>39</c:v>
                </c:pt>
                <c:pt idx="18">
                  <c:v>37</c:v>
                </c:pt>
                <c:pt idx="19">
                  <c:v>35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AD20-480F-B093-27249A368AB4}"/>
            </c:ext>
          </c:extLst>
        </c:ser>
        <c:dLbls>
          <c:dLblPos val="inEnd"/>
          <c:showLegendKey val="0"/>
          <c:showVal val="1"/>
          <c:showCatName val="0"/>
          <c:showSerName val="0"/>
          <c:showPercent val="0"/>
          <c:showBubbleSize val="0"/>
        </c:dLbls>
        <c:gapWidth val="100"/>
        <c:overlap val="-24"/>
        <c:axId val="36550896"/>
        <c:axId val="36545136"/>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ormulaRef>
                          <c15:sqref>Q2_!$G$36:$G$55</c15:sqref>
                        </c15:formulaRef>
                      </c:ext>
                    </c:extLst>
                    <c:strCache>
                      <c:ptCount val="20"/>
                      <c:pt idx="0">
                        <c:v>Boise</c:v>
                      </c:pt>
                      <c:pt idx="1">
                        <c:v>London</c:v>
                      </c:pt>
                      <c:pt idx="2">
                        <c:v>Graz</c:v>
                      </c:pt>
                      <c:pt idx="3">
                        <c:v>Cunewalde</c:v>
                      </c:pt>
                      <c:pt idx="4">
                        <c:v>Rio de Janeiro</c:v>
                      </c:pt>
                      <c:pt idx="5">
                        <c:v>São Paulo</c:v>
                      </c:pt>
                      <c:pt idx="6">
                        <c:v>México D.F.</c:v>
                      </c:pt>
                      <c:pt idx="7">
                        <c:v>Albuquerque</c:v>
                      </c:pt>
                      <c:pt idx="8">
                        <c:v>Cork</c:v>
                      </c:pt>
                      <c:pt idx="9">
                        <c:v>Luleå</c:v>
                      </c:pt>
                      <c:pt idx="10">
                        <c:v>München</c:v>
                      </c:pt>
                      <c:pt idx="11">
                        <c:v>San Cristóbal</c:v>
                      </c:pt>
                      <c:pt idx="12">
                        <c:v>Bräcke</c:v>
                      </c:pt>
                      <c:pt idx="13">
                        <c:v>Marseille</c:v>
                      </c:pt>
                      <c:pt idx="14">
                        <c:v>Seattle</c:v>
                      </c:pt>
                      <c:pt idx="15">
                        <c:v>Frankfurt a.M. </c:v>
                      </c:pt>
                      <c:pt idx="16">
                        <c:v>Brandenburg</c:v>
                      </c:pt>
                      <c:pt idx="17">
                        <c:v>Charleroi</c:v>
                      </c:pt>
                      <c:pt idx="18">
                        <c:v>Oulu</c:v>
                      </c:pt>
                      <c:pt idx="19">
                        <c:v>I. de Margarita</c:v>
                      </c:pt>
                    </c:strCache>
                  </c:strRef>
                </c:cat>
                <c:val>
                  <c:numRef>
                    <c:extLst>
                      <c:ext uri="{02D57815-91ED-43cb-92C2-25804820EDAC}">
                        <c15:formulaRef>
                          <c15:sqref>Q2_!$I$36:$I$55</c15:sqref>
                        </c15:formulaRef>
                      </c:ext>
                    </c:extLst>
                    <c:numCache>
                      <c:formatCode>General</c:formatCode>
                      <c:ptCount val="20"/>
                      <c:pt idx="0">
                        <c:v>1</c:v>
                      </c:pt>
                      <c:pt idx="1">
                        <c:v>6</c:v>
                      </c:pt>
                      <c:pt idx="2">
                        <c:v>1</c:v>
                      </c:pt>
                      <c:pt idx="3">
                        <c:v>1</c:v>
                      </c:pt>
                      <c:pt idx="4">
                        <c:v>3</c:v>
                      </c:pt>
                      <c:pt idx="5">
                        <c:v>4</c:v>
                      </c:pt>
                      <c:pt idx="6">
                        <c:v>5</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AD20-480F-B093-27249A368AB4}"/>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xmlns:c15="http://schemas.microsoft.com/office/drawing/2012/chart">
                      <c:ext xmlns:c15="http://schemas.microsoft.com/office/drawing/2012/chart" uri="{02D57815-91ED-43cb-92C2-25804820EDAC}">
                        <c15:formulaRef>
                          <c15:sqref>Q2_!$G$36:$G$55</c15:sqref>
                        </c15:formulaRef>
                      </c:ext>
                    </c:extLst>
                    <c:strCache>
                      <c:ptCount val="20"/>
                      <c:pt idx="0">
                        <c:v>Boise</c:v>
                      </c:pt>
                      <c:pt idx="1">
                        <c:v>London</c:v>
                      </c:pt>
                      <c:pt idx="2">
                        <c:v>Graz</c:v>
                      </c:pt>
                      <c:pt idx="3">
                        <c:v>Cunewalde</c:v>
                      </c:pt>
                      <c:pt idx="4">
                        <c:v>Rio de Janeiro</c:v>
                      </c:pt>
                      <c:pt idx="5">
                        <c:v>São Paulo</c:v>
                      </c:pt>
                      <c:pt idx="6">
                        <c:v>México D.F.</c:v>
                      </c:pt>
                      <c:pt idx="7">
                        <c:v>Albuquerque</c:v>
                      </c:pt>
                      <c:pt idx="8">
                        <c:v>Cork</c:v>
                      </c:pt>
                      <c:pt idx="9">
                        <c:v>Luleå</c:v>
                      </c:pt>
                      <c:pt idx="10">
                        <c:v>München</c:v>
                      </c:pt>
                      <c:pt idx="11">
                        <c:v>San Cristóbal</c:v>
                      </c:pt>
                      <c:pt idx="12">
                        <c:v>Bräcke</c:v>
                      </c:pt>
                      <c:pt idx="13">
                        <c:v>Marseille</c:v>
                      </c:pt>
                      <c:pt idx="14">
                        <c:v>Seattle</c:v>
                      </c:pt>
                      <c:pt idx="15">
                        <c:v>Frankfurt a.M. </c:v>
                      </c:pt>
                      <c:pt idx="16">
                        <c:v>Brandenburg</c:v>
                      </c:pt>
                      <c:pt idx="17">
                        <c:v>Charleroi</c:v>
                      </c:pt>
                      <c:pt idx="18">
                        <c:v>Oulu</c:v>
                      </c:pt>
                      <c:pt idx="19">
                        <c:v>I. de Margarita</c:v>
                      </c:pt>
                    </c:strCache>
                  </c:strRef>
                </c:cat>
                <c:val>
                  <c:numRef>
                    <c:extLst xmlns:c15="http://schemas.microsoft.com/office/drawing/2012/chart">
                      <c:ext xmlns:c15="http://schemas.microsoft.com/office/drawing/2012/chart" uri="{02D57815-91ED-43cb-92C2-25804820EDAC}">
                        <c15:formulaRef>
                          <c15:sqref>Q2_!$K$36:$K$55</c15:sqref>
                        </c15:formulaRef>
                      </c:ext>
                    </c:extLst>
                    <c:numCache>
                      <c:formatCode>General</c:formatCode>
                      <c:ptCount val="20"/>
                      <c:pt idx="0">
                        <c:v>104361.95</c:v>
                      </c:pt>
                      <c:pt idx="1">
                        <c:v>52825.01</c:v>
                      </c:pt>
                      <c:pt idx="2">
                        <c:v>104874.98</c:v>
                      </c:pt>
                      <c:pt idx="3">
                        <c:v>110277.3</c:v>
                      </c:pt>
                      <c:pt idx="4">
                        <c:v>51956.98</c:v>
                      </c:pt>
                      <c:pt idx="5">
                        <c:v>40486.46</c:v>
                      </c:pt>
                      <c:pt idx="6">
                        <c:v>23582.080000000002</c:v>
                      </c:pt>
                      <c:pt idx="7">
                        <c:v>51097.8</c:v>
                      </c:pt>
                      <c:pt idx="8">
                        <c:v>49979.9</c:v>
                      </c:pt>
                      <c:pt idx="9">
                        <c:v>24927.58</c:v>
                      </c:pt>
                      <c:pt idx="10">
                        <c:v>26656.560000000001</c:v>
                      </c:pt>
                      <c:pt idx="11">
                        <c:v>22768.76</c:v>
                      </c:pt>
                      <c:pt idx="12">
                        <c:v>29567.56</c:v>
                      </c:pt>
                      <c:pt idx="13">
                        <c:v>21963.25</c:v>
                      </c:pt>
                      <c:pt idx="14">
                        <c:v>27363.599999999999</c:v>
                      </c:pt>
                      <c:pt idx="15">
                        <c:v>19261.41</c:v>
                      </c:pt>
                      <c:pt idx="16">
                        <c:v>30908.38</c:v>
                      </c:pt>
                      <c:pt idx="17">
                        <c:v>24088.78</c:v>
                      </c:pt>
                      <c:pt idx="18">
                        <c:v>15648.7</c:v>
                      </c:pt>
                      <c:pt idx="19">
                        <c:v>16476.560000000001</c:v>
                      </c:pt>
                    </c:numCache>
                  </c:numRef>
                </c:val>
                <c:extLst xmlns:c15="http://schemas.microsoft.com/office/drawing/2012/char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AD20-480F-B093-27249A368AB4}"/>
                  </c:ext>
                </c:extLst>
              </c15:ser>
            </c15:filteredBarSeries>
          </c:ext>
        </c:extLst>
      </c:barChart>
      <c:catAx>
        <c:axId val="365508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545136"/>
        <c:crosses val="autoZero"/>
        <c:auto val="1"/>
        <c:lblAlgn val="ctr"/>
        <c:lblOffset val="100"/>
        <c:noMultiLvlLbl val="0"/>
      </c:catAx>
      <c:valAx>
        <c:axId val="365451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55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Wise avg_orders_per_customer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4"/>
          <c:tx>
            <c:strRef>
              <c:f>Q2_!$L$8</c:f>
              <c:strCache>
                <c:ptCount val="1"/>
                <c:pt idx="0">
                  <c:v>avg_orders_per_customer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Q2_!$G$9:$G$29</c:f>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f>Q2_!$L$9:$L$29</c:f>
              <c:numCache>
                <c:formatCode>General</c:formatCode>
                <c:ptCount val="21"/>
                <c:pt idx="0">
                  <c:v>27.08</c:v>
                </c:pt>
                <c:pt idx="1">
                  <c:v>29.82</c:v>
                </c:pt>
                <c:pt idx="2">
                  <c:v>22.56</c:v>
                </c:pt>
                <c:pt idx="3">
                  <c:v>18.399999999999999</c:v>
                </c:pt>
                <c:pt idx="4">
                  <c:v>19.29</c:v>
                </c:pt>
                <c:pt idx="5">
                  <c:v>62.5</c:v>
                </c:pt>
                <c:pt idx="6">
                  <c:v>29.5</c:v>
                </c:pt>
                <c:pt idx="7">
                  <c:v>48.5</c:v>
                </c:pt>
                <c:pt idx="8">
                  <c:v>25</c:v>
                </c:pt>
                <c:pt idx="9">
                  <c:v>14.4</c:v>
                </c:pt>
                <c:pt idx="10">
                  <c:v>28</c:v>
                </c:pt>
                <c:pt idx="11">
                  <c:v>55</c:v>
                </c:pt>
                <c:pt idx="12">
                  <c:v>27</c:v>
                </c:pt>
                <c:pt idx="13">
                  <c:v>13.5</c:v>
                </c:pt>
                <c:pt idx="14">
                  <c:v>17.670000000000002</c:v>
                </c:pt>
                <c:pt idx="15">
                  <c:v>26</c:v>
                </c:pt>
                <c:pt idx="16">
                  <c:v>23</c:v>
                </c:pt>
                <c:pt idx="17">
                  <c:v>11.33</c:v>
                </c:pt>
                <c:pt idx="18">
                  <c:v>15</c:v>
                </c:pt>
                <c:pt idx="19">
                  <c:v>16</c:v>
                </c:pt>
                <c:pt idx="20">
                  <c:v>16</c:v>
                </c:pt>
              </c:numCache>
            </c:numRef>
          </c:val>
          <c:extLst>
            <c:ext xmlns:c16="http://schemas.microsoft.com/office/drawing/2014/chart" uri="{C3380CC4-5D6E-409C-BE32-E72D297353CC}">
              <c16:uniqueId val="{0000000A-B271-4179-BCF4-35D693A46A64}"/>
            </c:ext>
          </c:extLst>
        </c:ser>
        <c:dLbls>
          <c:showLegendKey val="0"/>
          <c:showVal val="0"/>
          <c:showCatName val="0"/>
          <c:showSerName val="0"/>
          <c:showPercent val="0"/>
          <c:showBubbleSize val="0"/>
        </c:dLbls>
        <c:gapWidth val="115"/>
        <c:overlap val="-20"/>
        <c:axId val="1835520688"/>
        <c:axId val="1835524528"/>
        <c:extLst>
          <c:ext xmlns:c15="http://schemas.microsoft.com/office/drawing/2012/chart" uri="{02D57815-91ED-43cb-92C2-25804820EDAC}">
            <c15:filteredBarSeries>
              <c15:ser>
                <c:idx val="1"/>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c:ext uri="{02D57815-91ED-43cb-92C2-25804820EDAC}">
                        <c15:formulaRef>
                          <c15:sqref>Q2_!$I$8:$I$29</c15:sqref>
                        </c15:formulaRef>
                      </c:ext>
                    </c:extLst>
                    <c:numCache>
                      <c:formatCode>General</c:formatCode>
                      <c:ptCount val="22"/>
                      <c:pt idx="0">
                        <c:v>0</c:v>
                      </c:pt>
                      <c:pt idx="1">
                        <c:v>352</c:v>
                      </c:pt>
                      <c:pt idx="2">
                        <c:v>328</c:v>
                      </c:pt>
                      <c:pt idx="3">
                        <c:v>203</c:v>
                      </c:pt>
                      <c:pt idx="4">
                        <c:v>184</c:v>
                      </c:pt>
                      <c:pt idx="5">
                        <c:v>135</c:v>
                      </c:pt>
                      <c:pt idx="6">
                        <c:v>125</c:v>
                      </c:pt>
                      <c:pt idx="7">
                        <c:v>118</c:v>
                      </c:pt>
                      <c:pt idx="8">
                        <c:v>97</c:v>
                      </c:pt>
                      <c:pt idx="9">
                        <c:v>75</c:v>
                      </c:pt>
                      <c:pt idx="10">
                        <c:v>72</c:v>
                      </c:pt>
                      <c:pt idx="11">
                        <c:v>56</c:v>
                      </c:pt>
                      <c:pt idx="12">
                        <c:v>55</c:v>
                      </c:pt>
                      <c:pt idx="13">
                        <c:v>54</c:v>
                      </c:pt>
                      <c:pt idx="14">
                        <c:v>54</c:v>
                      </c:pt>
                      <c:pt idx="15">
                        <c:v>53</c:v>
                      </c:pt>
                      <c:pt idx="16">
                        <c:v>52</c:v>
                      </c:pt>
                      <c:pt idx="17">
                        <c:v>46</c:v>
                      </c:pt>
                      <c:pt idx="18">
                        <c:v>34</c:v>
                      </c:pt>
                      <c:pt idx="19">
                        <c:v>30</c:v>
                      </c:pt>
                      <c:pt idx="20">
                        <c:v>16</c:v>
                      </c:pt>
                      <c:pt idx="21">
                        <c:v>16</c:v>
                      </c:pt>
                    </c:numCache>
                  </c:numRef>
                </c:val>
                <c:extLst>
                  <c:ext xmlns:c16="http://schemas.microsoft.com/office/drawing/2014/chart" uri="{C3380CC4-5D6E-409C-BE32-E72D297353CC}">
                    <c16:uniqueId val="{00000006-B271-4179-BCF4-35D693A46A64}"/>
                  </c:ext>
                </c:extLst>
              </c15:ser>
            </c15:filteredBarSeries>
            <c15:filteredBarSeries>
              <c15:ser>
                <c:idx val="2"/>
                <c:order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xmlns:c15="http://schemas.microsoft.com/office/drawing/2012/chart">
                      <c:ext xmlns:c15="http://schemas.microsoft.com/office/drawing/2012/chart" uri="{02D57815-91ED-43cb-92C2-25804820EDAC}">
                        <c15:formulaRef>
                          <c15:sqref>Q2_!$J$8:$J$29</c15:sqref>
                        </c15:formulaRef>
                      </c:ext>
                    </c:extLst>
                    <c:numCache>
                      <c:formatCode>General</c:formatCode>
                      <c:ptCount val="22"/>
                      <c:pt idx="0">
                        <c:v>0</c:v>
                      </c:pt>
                      <c:pt idx="1">
                        <c:v>245584.61</c:v>
                      </c:pt>
                      <c:pt idx="2">
                        <c:v>230284.63</c:v>
                      </c:pt>
                      <c:pt idx="3">
                        <c:v>106925.78</c:v>
                      </c:pt>
                      <c:pt idx="4">
                        <c:v>81358.320000000007</c:v>
                      </c:pt>
                      <c:pt idx="5">
                        <c:v>58971.31</c:v>
                      </c:pt>
                      <c:pt idx="6">
                        <c:v>128003.84</c:v>
                      </c:pt>
                      <c:pt idx="7">
                        <c:v>56810.63</c:v>
                      </c:pt>
                      <c:pt idx="8">
                        <c:v>54495.14</c:v>
                      </c:pt>
                      <c:pt idx="9">
                        <c:v>50196.29</c:v>
                      </c:pt>
                      <c:pt idx="10">
                        <c:v>23582.080000000002</c:v>
                      </c:pt>
                      <c:pt idx="11">
                        <c:v>33824.85</c:v>
                      </c:pt>
                      <c:pt idx="12">
                        <c:v>49979.9</c:v>
                      </c:pt>
                      <c:pt idx="13">
                        <c:v>18810.05</c:v>
                      </c:pt>
                      <c:pt idx="14">
                        <c:v>17983.2</c:v>
                      </c:pt>
                      <c:pt idx="15">
                        <c:v>15770.15</c:v>
                      </c:pt>
                      <c:pt idx="16">
                        <c:v>31692.66</c:v>
                      </c:pt>
                      <c:pt idx="17">
                        <c:v>32661.02</c:v>
                      </c:pt>
                      <c:pt idx="18">
                        <c:v>8119.1</c:v>
                      </c:pt>
                      <c:pt idx="19">
                        <c:v>11472.36</c:v>
                      </c:pt>
                      <c:pt idx="20">
                        <c:v>5735.15</c:v>
                      </c:pt>
                      <c:pt idx="21">
                        <c:v>3531.95</c:v>
                      </c:pt>
                    </c:numCache>
                  </c:numRef>
                </c:val>
                <c:extLst xmlns:c15="http://schemas.microsoft.com/office/drawing/2012/chart">
                  <c:ext xmlns:c16="http://schemas.microsoft.com/office/drawing/2014/chart" uri="{C3380CC4-5D6E-409C-BE32-E72D297353CC}">
                    <c16:uniqueId val="{00000007-B271-4179-BCF4-35D693A46A64}"/>
                  </c:ext>
                </c:extLst>
              </c15:ser>
            </c15:filteredBarSeries>
            <c15:filteredBarSeries>
              <c15:ser>
                <c:idx val="3"/>
                <c:order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xmlns:c15="http://schemas.microsoft.com/office/drawing/2012/chart">
                      <c:ext xmlns:c15="http://schemas.microsoft.com/office/drawing/2012/chart" uri="{02D57815-91ED-43cb-92C2-25804820EDAC}">
                        <c15:formulaRef>
                          <c15:sqref>Q2_!$K$8:$K$29</c15:sqref>
                        </c15:formulaRef>
                      </c:ext>
                    </c:extLst>
                    <c:numCache>
                      <c:formatCode>General</c:formatCode>
                      <c:ptCount val="22"/>
                      <c:pt idx="0">
                        <c:v>0</c:v>
                      </c:pt>
                      <c:pt idx="1">
                        <c:v>697.68</c:v>
                      </c:pt>
                      <c:pt idx="2">
                        <c:v>702.09</c:v>
                      </c:pt>
                      <c:pt idx="3">
                        <c:v>526.73</c:v>
                      </c:pt>
                      <c:pt idx="4">
                        <c:v>442.16</c:v>
                      </c:pt>
                      <c:pt idx="5">
                        <c:v>436.82</c:v>
                      </c:pt>
                      <c:pt idx="6">
                        <c:v>1024.03</c:v>
                      </c:pt>
                      <c:pt idx="7">
                        <c:v>481.45</c:v>
                      </c:pt>
                      <c:pt idx="8">
                        <c:v>561.80999999999995</c:v>
                      </c:pt>
                      <c:pt idx="9">
                        <c:v>669.28</c:v>
                      </c:pt>
                      <c:pt idx="10">
                        <c:v>327.52999999999997</c:v>
                      </c:pt>
                      <c:pt idx="11">
                        <c:v>604.02</c:v>
                      </c:pt>
                      <c:pt idx="12">
                        <c:v>908.73</c:v>
                      </c:pt>
                      <c:pt idx="13">
                        <c:v>348.33</c:v>
                      </c:pt>
                      <c:pt idx="14">
                        <c:v>333.02</c:v>
                      </c:pt>
                      <c:pt idx="15">
                        <c:v>297.55</c:v>
                      </c:pt>
                      <c:pt idx="16">
                        <c:v>609.47</c:v>
                      </c:pt>
                      <c:pt idx="17">
                        <c:v>710.02</c:v>
                      </c:pt>
                      <c:pt idx="18">
                        <c:v>238.8</c:v>
                      </c:pt>
                      <c:pt idx="19">
                        <c:v>382.41</c:v>
                      </c:pt>
                      <c:pt idx="20">
                        <c:v>358.45</c:v>
                      </c:pt>
                      <c:pt idx="21">
                        <c:v>220.75</c:v>
                      </c:pt>
                    </c:numCache>
                  </c:numRef>
                </c:val>
                <c:extLst xmlns:c15="http://schemas.microsoft.com/office/drawing/2012/chart">
                  <c:ext xmlns:c16="http://schemas.microsoft.com/office/drawing/2014/chart" uri="{C3380CC4-5D6E-409C-BE32-E72D297353CC}">
                    <c16:uniqueId val="{00000008-B271-4179-BCF4-35D693A46A64}"/>
                  </c:ext>
                </c:extLst>
              </c15:ser>
            </c15:filteredBarSeries>
            <c15:filteredBarSeries>
              <c15:ser>
                <c:idx val="4"/>
                <c:order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Q2_!$G$9:$G$29</c15:sqref>
                        </c15:formulaRef>
                      </c:ext>
                    </c:extLst>
                    <c:strCache>
                      <c:ptCount val="21"/>
                      <c:pt idx="0">
                        <c:v>USA</c:v>
                      </c:pt>
                      <c:pt idx="1">
                        <c:v>Germany</c:v>
                      </c:pt>
                      <c:pt idx="2">
                        <c:v>Brazil</c:v>
                      </c:pt>
                      <c:pt idx="3">
                        <c:v>France</c:v>
                      </c:pt>
                      <c:pt idx="4">
                        <c:v>UK</c:v>
                      </c:pt>
                      <c:pt idx="5">
                        <c:v>Austria</c:v>
                      </c:pt>
                      <c:pt idx="6">
                        <c:v>Venezuela</c:v>
                      </c:pt>
                      <c:pt idx="7">
                        <c:v>Sweden</c:v>
                      </c:pt>
                      <c:pt idx="8">
                        <c:v>Canada</c:v>
                      </c:pt>
                      <c:pt idx="9">
                        <c:v>Mexico</c:v>
                      </c:pt>
                      <c:pt idx="10">
                        <c:v>Belgium</c:v>
                      </c:pt>
                      <c:pt idx="11">
                        <c:v>Ireland</c:v>
                      </c:pt>
                      <c:pt idx="12">
                        <c:v>Finland</c:v>
                      </c:pt>
                      <c:pt idx="13">
                        <c:v>Spain</c:v>
                      </c:pt>
                      <c:pt idx="14">
                        <c:v>Italy</c:v>
                      </c:pt>
                      <c:pt idx="15">
                        <c:v>Switzerland</c:v>
                      </c:pt>
                      <c:pt idx="16">
                        <c:v>Denmark</c:v>
                      </c:pt>
                      <c:pt idx="17">
                        <c:v>Argentina</c:v>
                      </c:pt>
                      <c:pt idx="18">
                        <c:v>Portugal</c:v>
                      </c:pt>
                      <c:pt idx="19">
                        <c:v>Norway</c:v>
                      </c:pt>
                      <c:pt idx="20">
                        <c:v>Poland</c:v>
                      </c:pt>
                    </c:strCache>
                  </c:strRef>
                </c:cat>
                <c:val>
                  <c:numRef>
                    <c:extLst xmlns:c15="http://schemas.microsoft.com/office/drawing/2012/chart">
                      <c:ext xmlns:c15="http://schemas.microsoft.com/office/drawing/2012/chart" uri="{02D57815-91ED-43cb-92C2-25804820EDAC}">
                        <c15:formulaRef>
                          <c15:sqref>Q2_!$L$8:$L$29</c15:sqref>
                        </c15:formulaRef>
                      </c:ext>
                    </c:extLst>
                    <c:numCache>
                      <c:formatCode>General</c:formatCode>
                      <c:ptCount val="22"/>
                      <c:pt idx="0">
                        <c:v>0</c:v>
                      </c:pt>
                      <c:pt idx="1">
                        <c:v>27.08</c:v>
                      </c:pt>
                      <c:pt idx="2">
                        <c:v>29.82</c:v>
                      </c:pt>
                      <c:pt idx="3">
                        <c:v>22.56</c:v>
                      </c:pt>
                      <c:pt idx="4">
                        <c:v>18.399999999999999</c:v>
                      </c:pt>
                      <c:pt idx="5">
                        <c:v>19.29</c:v>
                      </c:pt>
                      <c:pt idx="6">
                        <c:v>62.5</c:v>
                      </c:pt>
                      <c:pt idx="7">
                        <c:v>29.5</c:v>
                      </c:pt>
                      <c:pt idx="8">
                        <c:v>48.5</c:v>
                      </c:pt>
                      <c:pt idx="9">
                        <c:v>25</c:v>
                      </c:pt>
                      <c:pt idx="10">
                        <c:v>14.4</c:v>
                      </c:pt>
                      <c:pt idx="11">
                        <c:v>28</c:v>
                      </c:pt>
                      <c:pt idx="12">
                        <c:v>55</c:v>
                      </c:pt>
                      <c:pt idx="13">
                        <c:v>27</c:v>
                      </c:pt>
                      <c:pt idx="14">
                        <c:v>13.5</c:v>
                      </c:pt>
                      <c:pt idx="15">
                        <c:v>17.670000000000002</c:v>
                      </c:pt>
                      <c:pt idx="16">
                        <c:v>26</c:v>
                      </c:pt>
                      <c:pt idx="17">
                        <c:v>23</c:v>
                      </c:pt>
                      <c:pt idx="18">
                        <c:v>11.33</c:v>
                      </c:pt>
                      <c:pt idx="19">
                        <c:v>15</c:v>
                      </c:pt>
                      <c:pt idx="20">
                        <c:v>16</c:v>
                      </c:pt>
                      <c:pt idx="21">
                        <c:v>16</c:v>
                      </c:pt>
                    </c:numCache>
                  </c:numRef>
                </c:val>
                <c:extLst xmlns:c15="http://schemas.microsoft.com/office/drawing/2012/chart">
                  <c:ext xmlns:c16="http://schemas.microsoft.com/office/drawing/2014/chart" uri="{C3380CC4-5D6E-409C-BE32-E72D297353CC}">
                    <c16:uniqueId val="{00000009-B271-4179-BCF4-35D693A46A64}"/>
                  </c:ext>
                </c:extLst>
              </c15:ser>
            </c15:filteredBarSeries>
          </c:ext>
        </c:extLst>
      </c:barChart>
      <c:catAx>
        <c:axId val="18355206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524528"/>
        <c:crosses val="autoZero"/>
        <c:auto val="1"/>
        <c:lblAlgn val="ctr"/>
        <c:lblOffset val="100"/>
        <c:noMultiLvlLbl val="0"/>
      </c:catAx>
      <c:valAx>
        <c:axId val="18355245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520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Wise Total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Q2_!$H$9:$H$29</c:f>
              <c:numCache>
                <c:formatCode>General</c:formatCode>
                <c:ptCount val="21"/>
                <c:pt idx="0">
                  <c:v>13</c:v>
                </c:pt>
                <c:pt idx="1">
                  <c:v>11</c:v>
                </c:pt>
                <c:pt idx="2">
                  <c:v>9</c:v>
                </c:pt>
                <c:pt idx="3">
                  <c:v>10</c:v>
                </c:pt>
                <c:pt idx="4">
                  <c:v>7</c:v>
                </c:pt>
                <c:pt idx="5">
                  <c:v>2</c:v>
                </c:pt>
                <c:pt idx="6">
                  <c:v>4</c:v>
                </c:pt>
                <c:pt idx="7">
                  <c:v>2</c:v>
                </c:pt>
                <c:pt idx="8">
                  <c:v>3</c:v>
                </c:pt>
                <c:pt idx="9">
                  <c:v>5</c:v>
                </c:pt>
                <c:pt idx="10">
                  <c:v>2</c:v>
                </c:pt>
                <c:pt idx="11">
                  <c:v>1</c:v>
                </c:pt>
                <c:pt idx="12">
                  <c:v>2</c:v>
                </c:pt>
                <c:pt idx="13">
                  <c:v>4</c:v>
                </c:pt>
                <c:pt idx="14">
                  <c:v>3</c:v>
                </c:pt>
                <c:pt idx="15">
                  <c:v>2</c:v>
                </c:pt>
                <c:pt idx="16">
                  <c:v>2</c:v>
                </c:pt>
                <c:pt idx="17">
                  <c:v>3</c:v>
                </c:pt>
                <c:pt idx="18">
                  <c:v>2</c:v>
                </c:pt>
                <c:pt idx="19">
                  <c:v>1</c:v>
                </c:pt>
                <c:pt idx="20">
                  <c:v>1</c:v>
                </c:pt>
              </c:numCache>
            </c:numRef>
          </c:xVal>
          <c:yVal>
            <c:numRef>
              <c:f>Q2_!$J$9:$J$29</c:f>
              <c:numCache>
                <c:formatCode>General</c:formatCode>
                <c:ptCount val="21"/>
                <c:pt idx="0">
                  <c:v>245584.61</c:v>
                </c:pt>
                <c:pt idx="1">
                  <c:v>230284.63</c:v>
                </c:pt>
                <c:pt idx="2">
                  <c:v>106925.78</c:v>
                </c:pt>
                <c:pt idx="3">
                  <c:v>81358.320000000007</c:v>
                </c:pt>
                <c:pt idx="4">
                  <c:v>58971.31</c:v>
                </c:pt>
                <c:pt idx="5">
                  <c:v>128003.84</c:v>
                </c:pt>
                <c:pt idx="6">
                  <c:v>56810.63</c:v>
                </c:pt>
                <c:pt idx="7">
                  <c:v>54495.14</c:v>
                </c:pt>
                <c:pt idx="8">
                  <c:v>50196.29</c:v>
                </c:pt>
                <c:pt idx="9">
                  <c:v>23582.080000000002</c:v>
                </c:pt>
                <c:pt idx="10">
                  <c:v>33824.85</c:v>
                </c:pt>
                <c:pt idx="11">
                  <c:v>49979.9</c:v>
                </c:pt>
                <c:pt idx="12">
                  <c:v>18810.05</c:v>
                </c:pt>
                <c:pt idx="13">
                  <c:v>17983.2</c:v>
                </c:pt>
                <c:pt idx="14">
                  <c:v>15770.15</c:v>
                </c:pt>
                <c:pt idx="15">
                  <c:v>31692.66</c:v>
                </c:pt>
                <c:pt idx="16">
                  <c:v>32661.02</c:v>
                </c:pt>
                <c:pt idx="17">
                  <c:v>8119.1</c:v>
                </c:pt>
                <c:pt idx="18">
                  <c:v>11472.36</c:v>
                </c:pt>
                <c:pt idx="19">
                  <c:v>5735.15</c:v>
                </c:pt>
                <c:pt idx="20">
                  <c:v>3531.95</c:v>
                </c:pt>
              </c:numCache>
            </c:numRef>
          </c:yVal>
          <c:smooth val="0"/>
          <c:extLst>
            <c:ext xmlns:c16="http://schemas.microsoft.com/office/drawing/2014/chart" uri="{C3380CC4-5D6E-409C-BE32-E72D297353CC}">
              <c16:uniqueId val="{00000000-2987-4BC0-9857-FE75F66723CD}"/>
            </c:ext>
          </c:extLst>
        </c:ser>
        <c:dLbls>
          <c:showLegendKey val="0"/>
          <c:showVal val="0"/>
          <c:showCatName val="0"/>
          <c:showSerName val="0"/>
          <c:showPercent val="0"/>
          <c:showBubbleSize val="0"/>
        </c:dLbls>
        <c:axId val="2031113440"/>
        <c:axId val="1939424800"/>
      </c:scatterChart>
      <c:valAx>
        <c:axId val="203111344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9424800"/>
        <c:crosses val="autoZero"/>
        <c:crossBetween val="midCat"/>
      </c:valAx>
      <c:valAx>
        <c:axId val="19394248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1113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Segmented Customer Cluster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'Q3'!$W$6</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C9A-44AF-AF91-102C4D5975A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C9A-44AF-AF91-102C4D5975A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C9A-44AF-AF91-102C4D5975A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'Q3'!$V$7:$V$9</c:f>
              <c:strCache>
                <c:ptCount val="3"/>
                <c:pt idx="0">
                  <c:v>High-Value Frequent</c:v>
                </c:pt>
                <c:pt idx="1">
                  <c:v>Medium-Value Regular</c:v>
                </c:pt>
                <c:pt idx="2">
                  <c:v>Low-Value Occasional</c:v>
                </c:pt>
              </c:strCache>
            </c:strRef>
          </c:cat>
          <c:val>
            <c:numRef>
              <c:f>'Q3'!$W$7:$W$9</c:f>
              <c:numCache>
                <c:formatCode>General</c:formatCode>
                <c:ptCount val="3"/>
                <c:pt idx="0">
                  <c:v>28</c:v>
                </c:pt>
                <c:pt idx="1">
                  <c:v>27</c:v>
                </c:pt>
                <c:pt idx="2">
                  <c:v>36</c:v>
                </c:pt>
              </c:numCache>
            </c:numRef>
          </c:val>
          <c:extLst>
            <c:ext xmlns:c16="http://schemas.microsoft.com/office/drawing/2014/chart" uri="{C3380CC4-5D6E-409C-BE32-E72D297353CC}">
              <c16:uniqueId val="{00000000-0BD4-4B7B-B8CA-AC13B89A019F}"/>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Orders vs Total_spending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'Q3'!$Q$7</c:f>
              <c:strCache>
                <c:ptCount val="1"/>
                <c:pt idx="0">
                  <c:v>total_spend</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'Q3'!$P$8:$P$98</c:f>
              <c:numCache>
                <c:formatCode>General</c:formatCode>
                <c:ptCount val="91"/>
                <c:pt idx="0">
                  <c:v>86</c:v>
                </c:pt>
                <c:pt idx="1">
                  <c:v>102</c:v>
                </c:pt>
                <c:pt idx="2">
                  <c:v>116</c:v>
                </c:pt>
                <c:pt idx="3">
                  <c:v>71</c:v>
                </c:pt>
                <c:pt idx="4">
                  <c:v>55</c:v>
                </c:pt>
                <c:pt idx="5">
                  <c:v>32</c:v>
                </c:pt>
                <c:pt idx="6">
                  <c:v>39</c:v>
                </c:pt>
                <c:pt idx="7">
                  <c:v>45</c:v>
                </c:pt>
                <c:pt idx="8">
                  <c:v>32</c:v>
                </c:pt>
                <c:pt idx="9">
                  <c:v>40</c:v>
                </c:pt>
                <c:pt idx="10">
                  <c:v>48</c:v>
                </c:pt>
                <c:pt idx="11">
                  <c:v>40</c:v>
                </c:pt>
                <c:pt idx="12">
                  <c:v>52</c:v>
                </c:pt>
                <c:pt idx="13">
                  <c:v>39</c:v>
                </c:pt>
                <c:pt idx="14">
                  <c:v>23</c:v>
                </c:pt>
                <c:pt idx="15">
                  <c:v>45</c:v>
                </c:pt>
                <c:pt idx="16">
                  <c:v>44</c:v>
                </c:pt>
                <c:pt idx="17">
                  <c:v>35</c:v>
                </c:pt>
                <c:pt idx="18">
                  <c:v>30</c:v>
                </c:pt>
                <c:pt idx="19">
                  <c:v>39</c:v>
                </c:pt>
                <c:pt idx="20">
                  <c:v>26</c:v>
                </c:pt>
                <c:pt idx="21">
                  <c:v>22</c:v>
                </c:pt>
                <c:pt idx="22">
                  <c:v>15</c:v>
                </c:pt>
                <c:pt idx="23">
                  <c:v>35</c:v>
                </c:pt>
                <c:pt idx="24">
                  <c:v>26</c:v>
                </c:pt>
                <c:pt idx="25">
                  <c:v>34</c:v>
                </c:pt>
                <c:pt idx="26">
                  <c:v>31</c:v>
                </c:pt>
                <c:pt idx="27">
                  <c:v>37</c:v>
                </c:pt>
                <c:pt idx="28">
                  <c:v>24</c:v>
                </c:pt>
                <c:pt idx="29">
                  <c:v>21</c:v>
                </c:pt>
                <c:pt idx="30">
                  <c:v>30</c:v>
                </c:pt>
                <c:pt idx="31">
                  <c:v>29</c:v>
                </c:pt>
                <c:pt idx="32">
                  <c:v>27</c:v>
                </c:pt>
                <c:pt idx="33">
                  <c:v>22</c:v>
                </c:pt>
                <c:pt idx="34">
                  <c:v>16</c:v>
                </c:pt>
                <c:pt idx="35">
                  <c:v>26</c:v>
                </c:pt>
                <c:pt idx="36">
                  <c:v>20</c:v>
                </c:pt>
                <c:pt idx="37">
                  <c:v>29</c:v>
                </c:pt>
                <c:pt idx="38">
                  <c:v>17</c:v>
                </c:pt>
                <c:pt idx="39">
                  <c:v>26</c:v>
                </c:pt>
                <c:pt idx="40">
                  <c:v>31</c:v>
                </c:pt>
                <c:pt idx="41">
                  <c:v>25</c:v>
                </c:pt>
                <c:pt idx="42">
                  <c:v>19</c:v>
                </c:pt>
                <c:pt idx="43">
                  <c:v>21</c:v>
                </c:pt>
                <c:pt idx="44">
                  <c:v>22</c:v>
                </c:pt>
                <c:pt idx="45">
                  <c:v>17</c:v>
                </c:pt>
                <c:pt idx="46">
                  <c:v>13</c:v>
                </c:pt>
                <c:pt idx="47">
                  <c:v>24</c:v>
                </c:pt>
                <c:pt idx="48">
                  <c:v>20</c:v>
                </c:pt>
                <c:pt idx="49">
                  <c:v>23</c:v>
                </c:pt>
                <c:pt idx="50">
                  <c:v>22</c:v>
                </c:pt>
                <c:pt idx="51">
                  <c:v>19</c:v>
                </c:pt>
                <c:pt idx="52">
                  <c:v>16</c:v>
                </c:pt>
                <c:pt idx="53">
                  <c:v>10</c:v>
                </c:pt>
                <c:pt idx="54">
                  <c:v>11</c:v>
                </c:pt>
                <c:pt idx="55">
                  <c:v>14</c:v>
                </c:pt>
                <c:pt idx="56">
                  <c:v>12</c:v>
                </c:pt>
                <c:pt idx="57">
                  <c:v>14</c:v>
                </c:pt>
                <c:pt idx="58">
                  <c:v>14</c:v>
                </c:pt>
                <c:pt idx="59">
                  <c:v>6</c:v>
                </c:pt>
                <c:pt idx="60">
                  <c:v>19</c:v>
                </c:pt>
                <c:pt idx="61">
                  <c:v>10</c:v>
                </c:pt>
                <c:pt idx="62">
                  <c:v>10</c:v>
                </c:pt>
                <c:pt idx="63">
                  <c:v>16</c:v>
                </c:pt>
                <c:pt idx="64">
                  <c:v>11</c:v>
                </c:pt>
                <c:pt idx="65">
                  <c:v>7</c:v>
                </c:pt>
                <c:pt idx="66">
                  <c:v>14</c:v>
                </c:pt>
                <c:pt idx="67">
                  <c:v>6</c:v>
                </c:pt>
                <c:pt idx="68">
                  <c:v>17</c:v>
                </c:pt>
                <c:pt idx="69">
                  <c:v>10</c:v>
                </c:pt>
                <c:pt idx="70">
                  <c:v>9</c:v>
                </c:pt>
                <c:pt idx="71">
                  <c:v>12</c:v>
                </c:pt>
                <c:pt idx="72">
                  <c:v>6</c:v>
                </c:pt>
                <c:pt idx="73">
                  <c:v>11</c:v>
                </c:pt>
                <c:pt idx="74">
                  <c:v>8</c:v>
                </c:pt>
                <c:pt idx="75">
                  <c:v>11</c:v>
                </c:pt>
                <c:pt idx="76">
                  <c:v>7</c:v>
                </c:pt>
                <c:pt idx="77">
                  <c:v>9</c:v>
                </c:pt>
                <c:pt idx="78">
                  <c:v>9</c:v>
                </c:pt>
                <c:pt idx="79">
                  <c:v>10</c:v>
                </c:pt>
                <c:pt idx="80">
                  <c:v>4</c:v>
                </c:pt>
                <c:pt idx="81">
                  <c:v>10</c:v>
                </c:pt>
                <c:pt idx="82">
                  <c:v>14</c:v>
                </c:pt>
                <c:pt idx="83">
                  <c:v>10</c:v>
                </c:pt>
                <c:pt idx="84">
                  <c:v>8</c:v>
                </c:pt>
                <c:pt idx="85">
                  <c:v>6</c:v>
                </c:pt>
                <c:pt idx="86">
                  <c:v>8</c:v>
                </c:pt>
                <c:pt idx="87">
                  <c:v>2</c:v>
                </c:pt>
                <c:pt idx="88">
                  <c:v>2</c:v>
                </c:pt>
                <c:pt idx="89">
                  <c:v>0</c:v>
                </c:pt>
                <c:pt idx="90">
                  <c:v>0</c:v>
                </c:pt>
              </c:numCache>
            </c:numRef>
          </c:xVal>
          <c:yVal>
            <c:numRef>
              <c:f>'Q3'!$Q$8:$Q$98</c:f>
              <c:numCache>
                <c:formatCode>General</c:formatCode>
                <c:ptCount val="91"/>
                <c:pt idx="0">
                  <c:v>110277.3</c:v>
                </c:pt>
                <c:pt idx="1">
                  <c:v>104874.98</c:v>
                </c:pt>
                <c:pt idx="2">
                  <c:v>104361.95</c:v>
                </c:pt>
                <c:pt idx="3">
                  <c:v>51097.8</c:v>
                </c:pt>
                <c:pt idx="4">
                  <c:v>49979.9</c:v>
                </c:pt>
                <c:pt idx="5">
                  <c:v>32841.370000000003</c:v>
                </c:pt>
                <c:pt idx="6">
                  <c:v>30908.38</c:v>
                </c:pt>
                <c:pt idx="7">
                  <c:v>29567.56</c:v>
                </c:pt>
                <c:pt idx="8">
                  <c:v>28872.19</c:v>
                </c:pt>
                <c:pt idx="9">
                  <c:v>27363.599999999999</c:v>
                </c:pt>
                <c:pt idx="10">
                  <c:v>26656.560000000001</c:v>
                </c:pt>
                <c:pt idx="11">
                  <c:v>25717.5</c:v>
                </c:pt>
                <c:pt idx="12">
                  <c:v>24927.58</c:v>
                </c:pt>
                <c:pt idx="13">
                  <c:v>24088.78</c:v>
                </c:pt>
                <c:pt idx="14">
                  <c:v>23128.86</c:v>
                </c:pt>
                <c:pt idx="15">
                  <c:v>22768.76</c:v>
                </c:pt>
                <c:pt idx="16">
                  <c:v>21963.25</c:v>
                </c:pt>
                <c:pt idx="17">
                  <c:v>20801.599999999999</c:v>
                </c:pt>
                <c:pt idx="18">
                  <c:v>19343.78</c:v>
                </c:pt>
                <c:pt idx="19">
                  <c:v>19261.41</c:v>
                </c:pt>
                <c:pt idx="20">
                  <c:v>18534.080000000002</c:v>
                </c:pt>
                <c:pt idx="21">
                  <c:v>18507.45</c:v>
                </c:pt>
                <c:pt idx="22">
                  <c:v>16817.099999999999</c:v>
                </c:pt>
                <c:pt idx="23">
                  <c:v>16476.560000000001</c:v>
                </c:pt>
                <c:pt idx="24">
                  <c:v>16215.32</c:v>
                </c:pt>
                <c:pt idx="25">
                  <c:v>16076.6</c:v>
                </c:pt>
                <c:pt idx="26">
                  <c:v>15843.92</c:v>
                </c:pt>
                <c:pt idx="27">
                  <c:v>15648.7</c:v>
                </c:pt>
                <c:pt idx="28">
                  <c:v>15177.46</c:v>
                </c:pt>
                <c:pt idx="29">
                  <c:v>14761.04</c:v>
                </c:pt>
                <c:pt idx="30">
                  <c:v>13390.65</c:v>
                </c:pt>
                <c:pt idx="31">
                  <c:v>12496.2</c:v>
                </c:pt>
                <c:pt idx="32">
                  <c:v>12450.8</c:v>
                </c:pt>
                <c:pt idx="33">
                  <c:v>12348.88</c:v>
                </c:pt>
                <c:pt idx="34">
                  <c:v>11666.9</c:v>
                </c:pt>
                <c:pt idx="35">
                  <c:v>11446.36</c:v>
                </c:pt>
                <c:pt idx="36">
                  <c:v>11441.63</c:v>
                </c:pt>
                <c:pt idx="37">
                  <c:v>10812.15</c:v>
                </c:pt>
                <c:pt idx="38">
                  <c:v>9736.07</c:v>
                </c:pt>
                <c:pt idx="39">
                  <c:v>9588.42</c:v>
                </c:pt>
                <c:pt idx="40">
                  <c:v>9328.2000000000007</c:v>
                </c:pt>
                <c:pt idx="41">
                  <c:v>9182.43</c:v>
                </c:pt>
                <c:pt idx="42">
                  <c:v>8414.1299999999992</c:v>
                </c:pt>
                <c:pt idx="43">
                  <c:v>7176.21</c:v>
                </c:pt>
                <c:pt idx="44">
                  <c:v>7048.24</c:v>
                </c:pt>
                <c:pt idx="45">
                  <c:v>7023.98</c:v>
                </c:pt>
                <c:pt idx="46">
                  <c:v>6850.66</c:v>
                </c:pt>
                <c:pt idx="47">
                  <c:v>6664.81</c:v>
                </c:pt>
                <c:pt idx="48">
                  <c:v>6427.42</c:v>
                </c:pt>
                <c:pt idx="49">
                  <c:v>6146.3</c:v>
                </c:pt>
                <c:pt idx="50">
                  <c:v>6089.9</c:v>
                </c:pt>
                <c:pt idx="51">
                  <c:v>6068.2</c:v>
                </c:pt>
                <c:pt idx="52">
                  <c:v>5735.15</c:v>
                </c:pt>
                <c:pt idx="53">
                  <c:v>5044.9399999999996</c:v>
                </c:pt>
                <c:pt idx="54">
                  <c:v>5042.2</c:v>
                </c:pt>
                <c:pt idx="55">
                  <c:v>4778.1400000000003</c:v>
                </c:pt>
                <c:pt idx="56">
                  <c:v>4273</c:v>
                </c:pt>
                <c:pt idx="57">
                  <c:v>4258.6000000000004</c:v>
                </c:pt>
                <c:pt idx="58">
                  <c:v>4242.2</c:v>
                </c:pt>
                <c:pt idx="59">
                  <c:v>4232.8500000000004</c:v>
                </c:pt>
                <c:pt idx="60">
                  <c:v>4107.55</c:v>
                </c:pt>
                <c:pt idx="61">
                  <c:v>3810.75</c:v>
                </c:pt>
                <c:pt idx="62">
                  <c:v>3763.21</c:v>
                </c:pt>
                <c:pt idx="63">
                  <c:v>3531.95</c:v>
                </c:pt>
                <c:pt idx="64">
                  <c:v>3460.2</c:v>
                </c:pt>
                <c:pt idx="65">
                  <c:v>3361</c:v>
                </c:pt>
                <c:pt idx="66">
                  <c:v>3239.8</c:v>
                </c:pt>
                <c:pt idx="67">
                  <c:v>3172.16</c:v>
                </c:pt>
                <c:pt idx="68">
                  <c:v>3161.35</c:v>
                </c:pt>
                <c:pt idx="69">
                  <c:v>3076.47</c:v>
                </c:pt>
                <c:pt idx="70">
                  <c:v>3063.2</c:v>
                </c:pt>
                <c:pt idx="71">
                  <c:v>2844.1</c:v>
                </c:pt>
                <c:pt idx="72">
                  <c:v>2423.35</c:v>
                </c:pt>
                <c:pt idx="73">
                  <c:v>1992.05</c:v>
                </c:pt>
                <c:pt idx="74">
                  <c:v>1947.24</c:v>
                </c:pt>
                <c:pt idx="75">
                  <c:v>1814.8</c:v>
                </c:pt>
                <c:pt idx="76">
                  <c:v>1719.1</c:v>
                </c:pt>
                <c:pt idx="77">
                  <c:v>1615.9</c:v>
                </c:pt>
                <c:pt idx="78">
                  <c:v>1571.2</c:v>
                </c:pt>
                <c:pt idx="79">
                  <c:v>1545.7</c:v>
                </c:pt>
                <c:pt idx="80">
                  <c:v>1488.7</c:v>
                </c:pt>
                <c:pt idx="81">
                  <c:v>1480</c:v>
                </c:pt>
                <c:pt idx="82">
                  <c:v>1467.29</c:v>
                </c:pt>
                <c:pt idx="83">
                  <c:v>1402.95</c:v>
                </c:pt>
                <c:pt idx="84">
                  <c:v>836.7</c:v>
                </c:pt>
                <c:pt idx="85">
                  <c:v>649</c:v>
                </c:pt>
                <c:pt idx="86">
                  <c:v>522.5</c:v>
                </c:pt>
                <c:pt idx="87">
                  <c:v>357</c:v>
                </c:pt>
                <c:pt idx="88">
                  <c:v>100.8</c:v>
                </c:pt>
              </c:numCache>
            </c:numRef>
          </c:yVal>
          <c:smooth val="0"/>
          <c:extLst>
            <c:ext xmlns:c16="http://schemas.microsoft.com/office/drawing/2014/chart" uri="{C3380CC4-5D6E-409C-BE32-E72D297353CC}">
              <c16:uniqueId val="{00000000-3025-463F-8BE0-B78255CBE8B4}"/>
            </c:ext>
          </c:extLst>
        </c:ser>
        <c:dLbls>
          <c:showLegendKey val="0"/>
          <c:showVal val="0"/>
          <c:showCatName val="0"/>
          <c:showSerName val="0"/>
          <c:showPercent val="0"/>
          <c:showBubbleSize val="0"/>
        </c:dLbls>
        <c:axId val="1941051008"/>
        <c:axId val="1941042848"/>
      </c:scatterChart>
      <c:valAx>
        <c:axId val="19410510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41042848"/>
        <c:crosses val="autoZero"/>
        <c:crossBetween val="midCat"/>
      </c:valAx>
      <c:valAx>
        <c:axId val="1941042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41051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15 Customer</a:t>
            </a:r>
            <a:r>
              <a:rPr lang="en-US" baseline="0"/>
              <a:t> by T</a:t>
            </a:r>
            <a:r>
              <a:rPr lang="en-US"/>
              <a:t>otal</a:t>
            </a:r>
            <a:r>
              <a:rPr lang="en-US" baseline="0"/>
              <a:t> S</a:t>
            </a:r>
            <a:r>
              <a:rPr lang="en-US"/>
              <a:t>pend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2"/>
          <c:tx>
            <c:strRef>
              <c:f>'Q3'!$Q$7</c:f>
              <c:strCache>
                <c:ptCount val="1"/>
                <c:pt idx="0">
                  <c:v>total_spend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'Q3'!$M$8:$M$98</c:f>
              <c:strCache>
                <c:ptCount val="91"/>
                <c:pt idx="0">
                  <c:v>QUICK</c:v>
                </c:pt>
                <c:pt idx="1">
                  <c:v>ERNSH</c:v>
                </c:pt>
                <c:pt idx="2">
                  <c:v>SAVEA</c:v>
                </c:pt>
                <c:pt idx="3">
                  <c:v>RATTC</c:v>
                </c:pt>
                <c:pt idx="4">
                  <c:v>HUNGO</c:v>
                </c:pt>
                <c:pt idx="5">
                  <c:v>HANAR</c:v>
                </c:pt>
                <c:pt idx="6">
                  <c:v>KOENE</c:v>
                </c:pt>
                <c:pt idx="7">
                  <c:v>FOLKO</c:v>
                </c:pt>
                <c:pt idx="8">
                  <c:v>MEREP</c:v>
                </c:pt>
                <c:pt idx="9">
                  <c:v>WHITC</c:v>
                </c:pt>
                <c:pt idx="10">
                  <c:v>FRANK</c:v>
                </c:pt>
                <c:pt idx="11">
                  <c:v>QUEEN</c:v>
                </c:pt>
                <c:pt idx="12">
                  <c:v>BERGS</c:v>
                </c:pt>
                <c:pt idx="13">
                  <c:v>SUPRD</c:v>
                </c:pt>
                <c:pt idx="14">
                  <c:v>PICCO</c:v>
                </c:pt>
                <c:pt idx="15">
                  <c:v>HILAA</c:v>
                </c:pt>
                <c:pt idx="16">
                  <c:v>BONAP</c:v>
                </c:pt>
                <c:pt idx="17">
                  <c:v>BOTTM</c:v>
                </c:pt>
                <c:pt idx="18">
                  <c:v>RICSU</c:v>
                </c:pt>
                <c:pt idx="19">
                  <c:v>LEHMS</c:v>
                </c:pt>
                <c:pt idx="20">
                  <c:v>BLONP</c:v>
                </c:pt>
                <c:pt idx="21">
                  <c:v>GREAL</c:v>
                </c:pt>
                <c:pt idx="22">
                  <c:v>SIMOB</c:v>
                </c:pt>
                <c:pt idx="23">
                  <c:v>LINOD</c:v>
                </c:pt>
                <c:pt idx="24">
                  <c:v>SEVES</c:v>
                </c:pt>
                <c:pt idx="25">
                  <c:v>LILAS</c:v>
                </c:pt>
                <c:pt idx="26">
                  <c:v>VAFFE</c:v>
                </c:pt>
                <c:pt idx="27">
                  <c:v>WARTH</c:v>
                </c:pt>
                <c:pt idx="28">
                  <c:v>OLDWO</c:v>
                </c:pt>
                <c:pt idx="29">
                  <c:v>EASTC</c:v>
                </c:pt>
                <c:pt idx="30">
                  <c:v>AROUT</c:v>
                </c:pt>
                <c:pt idx="31">
                  <c:v>OTTIK</c:v>
                </c:pt>
                <c:pt idx="32">
                  <c:v>RICAR</c:v>
                </c:pt>
                <c:pt idx="33">
                  <c:v>CHOPS</c:v>
                </c:pt>
                <c:pt idx="34">
                  <c:v>FOLIG</c:v>
                </c:pt>
                <c:pt idx="35">
                  <c:v>GODOS</c:v>
                </c:pt>
                <c:pt idx="36">
                  <c:v>SPLIR</c:v>
                </c:pt>
                <c:pt idx="37">
                  <c:v>TORTU</c:v>
                </c:pt>
                <c:pt idx="38">
                  <c:v>MAISD</c:v>
                </c:pt>
                <c:pt idx="39">
                  <c:v>WANDK</c:v>
                </c:pt>
                <c:pt idx="40">
                  <c:v>LAMAI</c:v>
                </c:pt>
                <c:pt idx="41">
                  <c:v>VICTE</c:v>
                </c:pt>
                <c:pt idx="42">
                  <c:v>GOURL</c:v>
                </c:pt>
                <c:pt idx="43">
                  <c:v>MAGAA</c:v>
                </c:pt>
                <c:pt idx="44">
                  <c:v>REGGC</c:v>
                </c:pt>
                <c:pt idx="45">
                  <c:v>ANTON</c:v>
                </c:pt>
                <c:pt idx="46">
                  <c:v>TRADH</c:v>
                </c:pt>
                <c:pt idx="47">
                  <c:v>QUEDE</c:v>
                </c:pt>
                <c:pt idx="48">
                  <c:v>FURIB</c:v>
                </c:pt>
                <c:pt idx="49">
                  <c:v>ISLAT</c:v>
                </c:pt>
                <c:pt idx="50">
                  <c:v>BSBEV</c:v>
                </c:pt>
                <c:pt idx="51">
                  <c:v>WELLI</c:v>
                </c:pt>
                <c:pt idx="52">
                  <c:v>SANTG</c:v>
                </c:pt>
                <c:pt idx="53">
                  <c:v>PRINI</c:v>
                </c:pt>
                <c:pt idx="54">
                  <c:v>MORGK</c:v>
                </c:pt>
                <c:pt idx="55">
                  <c:v>TOMSP</c:v>
                </c:pt>
                <c:pt idx="56">
                  <c:v>ALFKI</c:v>
                </c:pt>
                <c:pt idx="57">
                  <c:v>LONEP</c:v>
                </c:pt>
                <c:pt idx="58">
                  <c:v>PERIC</c:v>
                </c:pt>
                <c:pt idx="59">
                  <c:v>BOLID</c:v>
                </c:pt>
                <c:pt idx="60">
                  <c:v>FAMIA</c:v>
                </c:pt>
                <c:pt idx="61">
                  <c:v>COMMI</c:v>
                </c:pt>
                <c:pt idx="62">
                  <c:v>DRACD</c:v>
                </c:pt>
                <c:pt idx="63">
                  <c:v>WOLZA</c:v>
                </c:pt>
                <c:pt idx="64">
                  <c:v>OCEAN</c:v>
                </c:pt>
                <c:pt idx="65">
                  <c:v>THEBI</c:v>
                </c:pt>
                <c:pt idx="66">
                  <c:v>BLAUS</c:v>
                </c:pt>
                <c:pt idx="67">
                  <c:v>FRANR</c:v>
                </c:pt>
                <c:pt idx="68">
                  <c:v>WILMK</c:v>
                </c:pt>
                <c:pt idx="69">
                  <c:v>LETSS</c:v>
                </c:pt>
                <c:pt idx="70">
                  <c:v>HUNGC</c:v>
                </c:pt>
                <c:pt idx="71">
                  <c:v>RANCH</c:v>
                </c:pt>
                <c:pt idx="72">
                  <c:v>SPECD</c:v>
                </c:pt>
                <c:pt idx="73">
                  <c:v>LACOR</c:v>
                </c:pt>
                <c:pt idx="74">
                  <c:v>THECR</c:v>
                </c:pt>
                <c:pt idx="75">
                  <c:v>CACTU</c:v>
                </c:pt>
                <c:pt idx="76">
                  <c:v>CONSH</c:v>
                </c:pt>
                <c:pt idx="77">
                  <c:v>DUMON</c:v>
                </c:pt>
                <c:pt idx="78">
                  <c:v>TRAIH</c:v>
                </c:pt>
                <c:pt idx="79">
                  <c:v>FRANS</c:v>
                </c:pt>
                <c:pt idx="80">
                  <c:v>GROSR</c:v>
                </c:pt>
                <c:pt idx="81">
                  <c:v>VINET</c:v>
                </c:pt>
                <c:pt idx="82">
                  <c:v>ROMEY</c:v>
                </c:pt>
                <c:pt idx="83">
                  <c:v>ANATR</c:v>
                </c:pt>
                <c:pt idx="84">
                  <c:v>GALED</c:v>
                </c:pt>
                <c:pt idx="85">
                  <c:v>NORTS</c:v>
                </c:pt>
                <c:pt idx="86">
                  <c:v>LAUGB</c:v>
                </c:pt>
                <c:pt idx="87">
                  <c:v>LAZYK</c:v>
                </c:pt>
                <c:pt idx="88">
                  <c:v>CENTC</c:v>
                </c:pt>
                <c:pt idx="89">
                  <c:v>FISSA</c:v>
                </c:pt>
                <c:pt idx="90">
                  <c:v>PARIS</c:v>
                </c:pt>
              </c:strCache>
            </c:strRef>
          </c:cat>
          <c:val>
            <c:numRef>
              <c:f>'Q3'!$Q$8:$Q$22</c:f>
              <c:numCache>
                <c:formatCode>General</c:formatCode>
                <c:ptCount val="15"/>
                <c:pt idx="0">
                  <c:v>110277.3</c:v>
                </c:pt>
                <c:pt idx="1">
                  <c:v>104874.98</c:v>
                </c:pt>
                <c:pt idx="2">
                  <c:v>104361.95</c:v>
                </c:pt>
                <c:pt idx="3">
                  <c:v>51097.8</c:v>
                </c:pt>
                <c:pt idx="4">
                  <c:v>49979.9</c:v>
                </c:pt>
                <c:pt idx="5">
                  <c:v>32841.370000000003</c:v>
                </c:pt>
                <c:pt idx="6">
                  <c:v>30908.38</c:v>
                </c:pt>
                <c:pt idx="7">
                  <c:v>29567.56</c:v>
                </c:pt>
                <c:pt idx="8">
                  <c:v>28872.19</c:v>
                </c:pt>
                <c:pt idx="9">
                  <c:v>27363.599999999999</c:v>
                </c:pt>
                <c:pt idx="10">
                  <c:v>26656.560000000001</c:v>
                </c:pt>
                <c:pt idx="11">
                  <c:v>25717.5</c:v>
                </c:pt>
                <c:pt idx="12">
                  <c:v>24927.58</c:v>
                </c:pt>
                <c:pt idx="13">
                  <c:v>24088.78</c:v>
                </c:pt>
                <c:pt idx="14">
                  <c:v>23128.86</c:v>
                </c:pt>
              </c:numCache>
            </c:numRef>
          </c:val>
          <c:extLst>
            <c:ext xmlns:c16="http://schemas.microsoft.com/office/drawing/2014/chart" uri="{C3380CC4-5D6E-409C-BE32-E72D297353CC}">
              <c16:uniqueId val="{00000002-AB8F-4ED4-804A-945489EC5681}"/>
            </c:ext>
          </c:extLst>
        </c:ser>
        <c:dLbls>
          <c:showLegendKey val="0"/>
          <c:showVal val="0"/>
          <c:showCatName val="0"/>
          <c:showSerName val="0"/>
          <c:showPercent val="0"/>
          <c:showBubbleSize val="0"/>
        </c:dLbls>
        <c:gapWidth val="100"/>
        <c:overlap val="-24"/>
        <c:axId val="1844684320"/>
        <c:axId val="1826769584"/>
        <c:extLst>
          <c:ext xmlns:c15="http://schemas.microsoft.com/office/drawing/2012/chart" uri="{02D57815-91ED-43cb-92C2-25804820EDAC}">
            <c15:filteredBarSeries>
              <c15:ser>
                <c:idx val="0"/>
                <c:order val="0"/>
                <c:tx>
                  <c:strRef>
                    <c:extLst>
                      <c:ext uri="{02D57815-91ED-43cb-92C2-25804820EDAC}">
                        <c15:formulaRef>
                          <c15:sqref>'Q3'!$S$7</c15:sqref>
                        </c15:formulaRef>
                      </c:ext>
                    </c:extLst>
                    <c:strCache>
                      <c:ptCount val="1"/>
                      <c:pt idx="0">
                        <c:v>customer_cluster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'Q3'!$M$8:$M$98</c15:sqref>
                        </c15:formulaRef>
                      </c:ext>
                    </c:extLst>
                    <c:strCache>
                      <c:ptCount val="91"/>
                      <c:pt idx="0">
                        <c:v>QUICK</c:v>
                      </c:pt>
                      <c:pt idx="1">
                        <c:v>ERNSH</c:v>
                      </c:pt>
                      <c:pt idx="2">
                        <c:v>SAVEA</c:v>
                      </c:pt>
                      <c:pt idx="3">
                        <c:v>RATTC</c:v>
                      </c:pt>
                      <c:pt idx="4">
                        <c:v>HUNGO</c:v>
                      </c:pt>
                      <c:pt idx="5">
                        <c:v>HANAR</c:v>
                      </c:pt>
                      <c:pt idx="6">
                        <c:v>KOENE</c:v>
                      </c:pt>
                      <c:pt idx="7">
                        <c:v>FOLKO</c:v>
                      </c:pt>
                      <c:pt idx="8">
                        <c:v>MEREP</c:v>
                      </c:pt>
                      <c:pt idx="9">
                        <c:v>WHITC</c:v>
                      </c:pt>
                      <c:pt idx="10">
                        <c:v>FRANK</c:v>
                      </c:pt>
                      <c:pt idx="11">
                        <c:v>QUEEN</c:v>
                      </c:pt>
                      <c:pt idx="12">
                        <c:v>BERGS</c:v>
                      </c:pt>
                      <c:pt idx="13">
                        <c:v>SUPRD</c:v>
                      </c:pt>
                      <c:pt idx="14">
                        <c:v>PICCO</c:v>
                      </c:pt>
                      <c:pt idx="15">
                        <c:v>HILAA</c:v>
                      </c:pt>
                      <c:pt idx="16">
                        <c:v>BONAP</c:v>
                      </c:pt>
                      <c:pt idx="17">
                        <c:v>BOTTM</c:v>
                      </c:pt>
                      <c:pt idx="18">
                        <c:v>RICSU</c:v>
                      </c:pt>
                      <c:pt idx="19">
                        <c:v>LEHMS</c:v>
                      </c:pt>
                      <c:pt idx="20">
                        <c:v>BLONP</c:v>
                      </c:pt>
                      <c:pt idx="21">
                        <c:v>GREAL</c:v>
                      </c:pt>
                      <c:pt idx="22">
                        <c:v>SIMOB</c:v>
                      </c:pt>
                      <c:pt idx="23">
                        <c:v>LINOD</c:v>
                      </c:pt>
                      <c:pt idx="24">
                        <c:v>SEVES</c:v>
                      </c:pt>
                      <c:pt idx="25">
                        <c:v>LILAS</c:v>
                      </c:pt>
                      <c:pt idx="26">
                        <c:v>VAFFE</c:v>
                      </c:pt>
                      <c:pt idx="27">
                        <c:v>WARTH</c:v>
                      </c:pt>
                      <c:pt idx="28">
                        <c:v>OLDWO</c:v>
                      </c:pt>
                      <c:pt idx="29">
                        <c:v>EASTC</c:v>
                      </c:pt>
                      <c:pt idx="30">
                        <c:v>AROUT</c:v>
                      </c:pt>
                      <c:pt idx="31">
                        <c:v>OTTIK</c:v>
                      </c:pt>
                      <c:pt idx="32">
                        <c:v>RICAR</c:v>
                      </c:pt>
                      <c:pt idx="33">
                        <c:v>CHOPS</c:v>
                      </c:pt>
                      <c:pt idx="34">
                        <c:v>FOLIG</c:v>
                      </c:pt>
                      <c:pt idx="35">
                        <c:v>GODOS</c:v>
                      </c:pt>
                      <c:pt idx="36">
                        <c:v>SPLIR</c:v>
                      </c:pt>
                      <c:pt idx="37">
                        <c:v>TORTU</c:v>
                      </c:pt>
                      <c:pt idx="38">
                        <c:v>MAISD</c:v>
                      </c:pt>
                      <c:pt idx="39">
                        <c:v>WANDK</c:v>
                      </c:pt>
                      <c:pt idx="40">
                        <c:v>LAMAI</c:v>
                      </c:pt>
                      <c:pt idx="41">
                        <c:v>VICTE</c:v>
                      </c:pt>
                      <c:pt idx="42">
                        <c:v>GOURL</c:v>
                      </c:pt>
                      <c:pt idx="43">
                        <c:v>MAGAA</c:v>
                      </c:pt>
                      <c:pt idx="44">
                        <c:v>REGGC</c:v>
                      </c:pt>
                      <c:pt idx="45">
                        <c:v>ANTON</c:v>
                      </c:pt>
                      <c:pt idx="46">
                        <c:v>TRADH</c:v>
                      </c:pt>
                      <c:pt idx="47">
                        <c:v>QUEDE</c:v>
                      </c:pt>
                      <c:pt idx="48">
                        <c:v>FURIB</c:v>
                      </c:pt>
                      <c:pt idx="49">
                        <c:v>ISLAT</c:v>
                      </c:pt>
                      <c:pt idx="50">
                        <c:v>BSBEV</c:v>
                      </c:pt>
                      <c:pt idx="51">
                        <c:v>WELLI</c:v>
                      </c:pt>
                      <c:pt idx="52">
                        <c:v>SANTG</c:v>
                      </c:pt>
                      <c:pt idx="53">
                        <c:v>PRINI</c:v>
                      </c:pt>
                      <c:pt idx="54">
                        <c:v>MORGK</c:v>
                      </c:pt>
                      <c:pt idx="55">
                        <c:v>TOMSP</c:v>
                      </c:pt>
                      <c:pt idx="56">
                        <c:v>ALFKI</c:v>
                      </c:pt>
                      <c:pt idx="57">
                        <c:v>LONEP</c:v>
                      </c:pt>
                      <c:pt idx="58">
                        <c:v>PERIC</c:v>
                      </c:pt>
                      <c:pt idx="59">
                        <c:v>BOLID</c:v>
                      </c:pt>
                      <c:pt idx="60">
                        <c:v>FAMIA</c:v>
                      </c:pt>
                      <c:pt idx="61">
                        <c:v>COMMI</c:v>
                      </c:pt>
                      <c:pt idx="62">
                        <c:v>DRACD</c:v>
                      </c:pt>
                      <c:pt idx="63">
                        <c:v>WOLZA</c:v>
                      </c:pt>
                      <c:pt idx="64">
                        <c:v>OCEAN</c:v>
                      </c:pt>
                      <c:pt idx="65">
                        <c:v>THEBI</c:v>
                      </c:pt>
                      <c:pt idx="66">
                        <c:v>BLAUS</c:v>
                      </c:pt>
                      <c:pt idx="67">
                        <c:v>FRANR</c:v>
                      </c:pt>
                      <c:pt idx="68">
                        <c:v>WILMK</c:v>
                      </c:pt>
                      <c:pt idx="69">
                        <c:v>LETSS</c:v>
                      </c:pt>
                      <c:pt idx="70">
                        <c:v>HUNGC</c:v>
                      </c:pt>
                      <c:pt idx="71">
                        <c:v>RANCH</c:v>
                      </c:pt>
                      <c:pt idx="72">
                        <c:v>SPECD</c:v>
                      </c:pt>
                      <c:pt idx="73">
                        <c:v>LACOR</c:v>
                      </c:pt>
                      <c:pt idx="74">
                        <c:v>THECR</c:v>
                      </c:pt>
                      <c:pt idx="75">
                        <c:v>CACTU</c:v>
                      </c:pt>
                      <c:pt idx="76">
                        <c:v>CONSH</c:v>
                      </c:pt>
                      <c:pt idx="77">
                        <c:v>DUMON</c:v>
                      </c:pt>
                      <c:pt idx="78">
                        <c:v>TRAIH</c:v>
                      </c:pt>
                      <c:pt idx="79">
                        <c:v>FRANS</c:v>
                      </c:pt>
                      <c:pt idx="80">
                        <c:v>GROSR</c:v>
                      </c:pt>
                      <c:pt idx="81">
                        <c:v>VINET</c:v>
                      </c:pt>
                      <c:pt idx="82">
                        <c:v>ROMEY</c:v>
                      </c:pt>
                      <c:pt idx="83">
                        <c:v>ANATR</c:v>
                      </c:pt>
                      <c:pt idx="84">
                        <c:v>GALED</c:v>
                      </c:pt>
                      <c:pt idx="85">
                        <c:v>NORTS</c:v>
                      </c:pt>
                      <c:pt idx="86">
                        <c:v>LAUGB</c:v>
                      </c:pt>
                      <c:pt idx="87">
                        <c:v>LAZYK</c:v>
                      </c:pt>
                      <c:pt idx="88">
                        <c:v>CENTC</c:v>
                      </c:pt>
                      <c:pt idx="89">
                        <c:v>FISSA</c:v>
                      </c:pt>
                      <c:pt idx="90">
                        <c:v>PARIS</c:v>
                      </c:pt>
                    </c:strCache>
                  </c:strRef>
                </c:cat>
                <c:val>
                  <c:numRef>
                    <c:extLst>
                      <c:ext uri="{02D57815-91ED-43cb-92C2-25804820EDAC}">
                        <c15:formulaRef>
                          <c15:sqref>'Q3'!$S$8:$S$98</c15:sqref>
                        </c15:formulaRef>
                      </c:ext>
                    </c:extLst>
                    <c:numCache>
                      <c:formatCode>General</c:formatCode>
                      <c:ptCount val="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numCache>
                  </c:numRef>
                </c:val>
                <c:extLst>
                  <c:ext xmlns:c16="http://schemas.microsoft.com/office/drawing/2014/chart" uri="{C3380CC4-5D6E-409C-BE32-E72D297353CC}">
                    <c16:uniqueId val="{00000000-AB8F-4ED4-804A-945489EC5681}"/>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'Q3'!$M$7</c15:sqref>
                        </c15:formulaRef>
                      </c:ext>
                    </c:extLst>
                    <c:strCache>
                      <c:ptCount val="1"/>
                      <c:pt idx="0">
                        <c:v># CustomerID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'Q3'!$M$8:$M$98</c15:sqref>
                        </c15:formulaRef>
                      </c:ext>
                    </c:extLst>
                    <c:strCache>
                      <c:ptCount val="91"/>
                      <c:pt idx="0">
                        <c:v>QUICK</c:v>
                      </c:pt>
                      <c:pt idx="1">
                        <c:v>ERNSH</c:v>
                      </c:pt>
                      <c:pt idx="2">
                        <c:v>SAVEA</c:v>
                      </c:pt>
                      <c:pt idx="3">
                        <c:v>RATTC</c:v>
                      </c:pt>
                      <c:pt idx="4">
                        <c:v>HUNGO</c:v>
                      </c:pt>
                      <c:pt idx="5">
                        <c:v>HANAR</c:v>
                      </c:pt>
                      <c:pt idx="6">
                        <c:v>KOENE</c:v>
                      </c:pt>
                      <c:pt idx="7">
                        <c:v>FOLKO</c:v>
                      </c:pt>
                      <c:pt idx="8">
                        <c:v>MEREP</c:v>
                      </c:pt>
                      <c:pt idx="9">
                        <c:v>WHITC</c:v>
                      </c:pt>
                      <c:pt idx="10">
                        <c:v>FRANK</c:v>
                      </c:pt>
                      <c:pt idx="11">
                        <c:v>QUEEN</c:v>
                      </c:pt>
                      <c:pt idx="12">
                        <c:v>BERGS</c:v>
                      </c:pt>
                      <c:pt idx="13">
                        <c:v>SUPRD</c:v>
                      </c:pt>
                      <c:pt idx="14">
                        <c:v>PICCO</c:v>
                      </c:pt>
                      <c:pt idx="15">
                        <c:v>HILAA</c:v>
                      </c:pt>
                      <c:pt idx="16">
                        <c:v>BONAP</c:v>
                      </c:pt>
                      <c:pt idx="17">
                        <c:v>BOTTM</c:v>
                      </c:pt>
                      <c:pt idx="18">
                        <c:v>RICSU</c:v>
                      </c:pt>
                      <c:pt idx="19">
                        <c:v>LEHMS</c:v>
                      </c:pt>
                      <c:pt idx="20">
                        <c:v>BLONP</c:v>
                      </c:pt>
                      <c:pt idx="21">
                        <c:v>GREAL</c:v>
                      </c:pt>
                      <c:pt idx="22">
                        <c:v>SIMOB</c:v>
                      </c:pt>
                      <c:pt idx="23">
                        <c:v>LINOD</c:v>
                      </c:pt>
                      <c:pt idx="24">
                        <c:v>SEVES</c:v>
                      </c:pt>
                      <c:pt idx="25">
                        <c:v>LILAS</c:v>
                      </c:pt>
                      <c:pt idx="26">
                        <c:v>VAFFE</c:v>
                      </c:pt>
                      <c:pt idx="27">
                        <c:v>WARTH</c:v>
                      </c:pt>
                      <c:pt idx="28">
                        <c:v>OLDWO</c:v>
                      </c:pt>
                      <c:pt idx="29">
                        <c:v>EASTC</c:v>
                      </c:pt>
                      <c:pt idx="30">
                        <c:v>AROUT</c:v>
                      </c:pt>
                      <c:pt idx="31">
                        <c:v>OTTIK</c:v>
                      </c:pt>
                      <c:pt idx="32">
                        <c:v>RICAR</c:v>
                      </c:pt>
                      <c:pt idx="33">
                        <c:v>CHOPS</c:v>
                      </c:pt>
                      <c:pt idx="34">
                        <c:v>FOLIG</c:v>
                      </c:pt>
                      <c:pt idx="35">
                        <c:v>GODOS</c:v>
                      </c:pt>
                      <c:pt idx="36">
                        <c:v>SPLIR</c:v>
                      </c:pt>
                      <c:pt idx="37">
                        <c:v>TORTU</c:v>
                      </c:pt>
                      <c:pt idx="38">
                        <c:v>MAISD</c:v>
                      </c:pt>
                      <c:pt idx="39">
                        <c:v>WANDK</c:v>
                      </c:pt>
                      <c:pt idx="40">
                        <c:v>LAMAI</c:v>
                      </c:pt>
                      <c:pt idx="41">
                        <c:v>VICTE</c:v>
                      </c:pt>
                      <c:pt idx="42">
                        <c:v>GOURL</c:v>
                      </c:pt>
                      <c:pt idx="43">
                        <c:v>MAGAA</c:v>
                      </c:pt>
                      <c:pt idx="44">
                        <c:v>REGGC</c:v>
                      </c:pt>
                      <c:pt idx="45">
                        <c:v>ANTON</c:v>
                      </c:pt>
                      <c:pt idx="46">
                        <c:v>TRADH</c:v>
                      </c:pt>
                      <c:pt idx="47">
                        <c:v>QUEDE</c:v>
                      </c:pt>
                      <c:pt idx="48">
                        <c:v>FURIB</c:v>
                      </c:pt>
                      <c:pt idx="49">
                        <c:v>ISLAT</c:v>
                      </c:pt>
                      <c:pt idx="50">
                        <c:v>BSBEV</c:v>
                      </c:pt>
                      <c:pt idx="51">
                        <c:v>WELLI</c:v>
                      </c:pt>
                      <c:pt idx="52">
                        <c:v>SANTG</c:v>
                      </c:pt>
                      <c:pt idx="53">
                        <c:v>PRINI</c:v>
                      </c:pt>
                      <c:pt idx="54">
                        <c:v>MORGK</c:v>
                      </c:pt>
                      <c:pt idx="55">
                        <c:v>TOMSP</c:v>
                      </c:pt>
                      <c:pt idx="56">
                        <c:v>ALFKI</c:v>
                      </c:pt>
                      <c:pt idx="57">
                        <c:v>LONEP</c:v>
                      </c:pt>
                      <c:pt idx="58">
                        <c:v>PERIC</c:v>
                      </c:pt>
                      <c:pt idx="59">
                        <c:v>BOLID</c:v>
                      </c:pt>
                      <c:pt idx="60">
                        <c:v>FAMIA</c:v>
                      </c:pt>
                      <c:pt idx="61">
                        <c:v>COMMI</c:v>
                      </c:pt>
                      <c:pt idx="62">
                        <c:v>DRACD</c:v>
                      </c:pt>
                      <c:pt idx="63">
                        <c:v>WOLZA</c:v>
                      </c:pt>
                      <c:pt idx="64">
                        <c:v>OCEAN</c:v>
                      </c:pt>
                      <c:pt idx="65">
                        <c:v>THEBI</c:v>
                      </c:pt>
                      <c:pt idx="66">
                        <c:v>BLAUS</c:v>
                      </c:pt>
                      <c:pt idx="67">
                        <c:v>FRANR</c:v>
                      </c:pt>
                      <c:pt idx="68">
                        <c:v>WILMK</c:v>
                      </c:pt>
                      <c:pt idx="69">
                        <c:v>LETSS</c:v>
                      </c:pt>
                      <c:pt idx="70">
                        <c:v>HUNGC</c:v>
                      </c:pt>
                      <c:pt idx="71">
                        <c:v>RANCH</c:v>
                      </c:pt>
                      <c:pt idx="72">
                        <c:v>SPECD</c:v>
                      </c:pt>
                      <c:pt idx="73">
                        <c:v>LACOR</c:v>
                      </c:pt>
                      <c:pt idx="74">
                        <c:v>THECR</c:v>
                      </c:pt>
                      <c:pt idx="75">
                        <c:v>CACTU</c:v>
                      </c:pt>
                      <c:pt idx="76">
                        <c:v>CONSH</c:v>
                      </c:pt>
                      <c:pt idx="77">
                        <c:v>DUMON</c:v>
                      </c:pt>
                      <c:pt idx="78">
                        <c:v>TRAIH</c:v>
                      </c:pt>
                      <c:pt idx="79">
                        <c:v>FRANS</c:v>
                      </c:pt>
                      <c:pt idx="80">
                        <c:v>GROSR</c:v>
                      </c:pt>
                      <c:pt idx="81">
                        <c:v>VINET</c:v>
                      </c:pt>
                      <c:pt idx="82">
                        <c:v>ROMEY</c:v>
                      </c:pt>
                      <c:pt idx="83">
                        <c:v>ANATR</c:v>
                      </c:pt>
                      <c:pt idx="84">
                        <c:v>GALED</c:v>
                      </c:pt>
                      <c:pt idx="85">
                        <c:v>NORTS</c:v>
                      </c:pt>
                      <c:pt idx="86">
                        <c:v>LAUGB</c:v>
                      </c:pt>
                      <c:pt idx="87">
                        <c:v>LAZYK</c:v>
                      </c:pt>
                      <c:pt idx="88">
                        <c:v>CENTC</c:v>
                      </c:pt>
                      <c:pt idx="89">
                        <c:v>FISSA</c:v>
                      </c:pt>
                      <c:pt idx="90">
                        <c:v>PARIS</c:v>
                      </c:pt>
                    </c:strCache>
                  </c:strRef>
                </c:cat>
                <c:val>
                  <c:numRef>
                    <c:extLst xmlns:c15="http://schemas.microsoft.com/office/drawing/2012/chart">
                      <c:ext xmlns:c15="http://schemas.microsoft.com/office/drawing/2012/chart" uri="{02D57815-91ED-43cb-92C2-25804820EDAC}">
                        <c15:formulaRef>
                          <c15:sqref>'Q3'!$M$8:$M$98</c15:sqref>
                        </c15:formulaRef>
                      </c:ext>
                    </c:extLst>
                    <c:numCache>
                      <c:formatCode>General</c:formatCode>
                      <c:ptCount val="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numCache>
                  </c:numRef>
                </c:val>
                <c:extLst xmlns:c15="http://schemas.microsoft.com/office/drawing/2012/chart">
                  <c:ext xmlns:c16="http://schemas.microsoft.com/office/drawing/2014/chart" uri="{C3380CC4-5D6E-409C-BE32-E72D297353CC}">
                    <c16:uniqueId val="{00000001-AB8F-4ED4-804A-945489EC5681}"/>
                  </c:ext>
                </c:extLst>
              </c15:ser>
            </c15:filteredBarSeries>
          </c:ext>
        </c:extLst>
      </c:barChart>
      <c:catAx>
        <c:axId val="18446843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6769584"/>
        <c:crosses val="autoZero"/>
        <c:auto val="1"/>
        <c:lblAlgn val="ctr"/>
        <c:lblOffset val="100"/>
        <c:noMultiLvlLbl val="0"/>
      </c:catAx>
      <c:valAx>
        <c:axId val="18267695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46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Category Name Wise Total_Revenue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'Q4'!$V$8</c:f>
              <c:strCache>
                <c:ptCount val="1"/>
                <c:pt idx="0">
                  <c:v>total_revenue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'Q4'!$S$9:$S$16</c:f>
              <c:strCache>
                <c:ptCount val="8"/>
                <c:pt idx="0">
                  <c:v>Beverages</c:v>
                </c:pt>
                <c:pt idx="1">
                  <c:v>Dairy Products</c:v>
                </c:pt>
                <c:pt idx="2">
                  <c:v>Confections</c:v>
                </c:pt>
                <c:pt idx="3">
                  <c:v>Meat/Poultry</c:v>
                </c:pt>
                <c:pt idx="4">
                  <c:v>Seafood</c:v>
                </c:pt>
                <c:pt idx="5">
                  <c:v>Condiments</c:v>
                </c:pt>
                <c:pt idx="6">
                  <c:v>Produce</c:v>
                </c:pt>
                <c:pt idx="7">
                  <c:v>Grains/Cereals</c:v>
                </c:pt>
              </c:strCache>
            </c:strRef>
          </c:cat>
          <c:val>
            <c:numRef>
              <c:f>'Q4'!$V$9:$V$16</c:f>
              <c:numCache>
                <c:formatCode>General</c:formatCode>
                <c:ptCount val="8"/>
                <c:pt idx="0">
                  <c:v>267868.18</c:v>
                </c:pt>
                <c:pt idx="1">
                  <c:v>234507.28</c:v>
                </c:pt>
                <c:pt idx="2">
                  <c:v>167357.22</c:v>
                </c:pt>
                <c:pt idx="3">
                  <c:v>163022.35999999999</c:v>
                </c:pt>
                <c:pt idx="4">
                  <c:v>131261.74</c:v>
                </c:pt>
                <c:pt idx="5">
                  <c:v>106047.08</c:v>
                </c:pt>
                <c:pt idx="6">
                  <c:v>99984.58</c:v>
                </c:pt>
                <c:pt idx="7">
                  <c:v>95744.59</c:v>
                </c:pt>
              </c:numCache>
            </c:numRef>
          </c:val>
          <c:extLst>
            <c:ext xmlns:c16="http://schemas.microsoft.com/office/drawing/2014/chart" uri="{C3380CC4-5D6E-409C-BE32-E72D297353CC}">
              <c16:uniqueId val="{00000000-44C9-46B6-BC3C-196BF4955CFB}"/>
            </c:ext>
          </c:extLst>
        </c:ser>
        <c:dLbls>
          <c:dLblPos val="inEnd"/>
          <c:showLegendKey val="0"/>
          <c:showVal val="1"/>
          <c:showCatName val="0"/>
          <c:showSerName val="0"/>
          <c:showPercent val="0"/>
          <c:showBubbleSize val="0"/>
        </c:dLbls>
        <c:gapWidth val="65"/>
        <c:axId val="169114816"/>
        <c:axId val="169115776"/>
      </c:barChart>
      <c:catAx>
        <c:axId val="1691148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9115776"/>
        <c:crosses val="autoZero"/>
        <c:auto val="1"/>
        <c:lblAlgn val="ctr"/>
        <c:lblOffset val="100"/>
        <c:noMultiLvlLbl val="0"/>
      </c:catAx>
      <c:valAx>
        <c:axId val="1691157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911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Category Wise Product_Count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'Q4'!$T$8</c:f>
              <c:strCache>
                <c:ptCount val="1"/>
                <c:pt idx="0">
                  <c:v>product_count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B87-408A-AD34-848B70F6EA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B87-408A-AD34-848B70F6EA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B87-408A-AD34-848B70F6EA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B87-408A-AD34-848B70F6EA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B87-408A-AD34-848B70F6EA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2B87-408A-AD34-848B70F6EA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2B87-408A-AD34-848B70F6EA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2B87-408A-AD34-848B70F6EA3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'Q4'!$S$9:$S$16</c:f>
              <c:strCache>
                <c:ptCount val="8"/>
                <c:pt idx="0">
                  <c:v>Beverages</c:v>
                </c:pt>
                <c:pt idx="1">
                  <c:v>Dairy Products</c:v>
                </c:pt>
                <c:pt idx="2">
                  <c:v>Confections</c:v>
                </c:pt>
                <c:pt idx="3">
                  <c:v>Meat/Poultry</c:v>
                </c:pt>
                <c:pt idx="4">
                  <c:v>Seafood</c:v>
                </c:pt>
                <c:pt idx="5">
                  <c:v>Condiments</c:v>
                </c:pt>
                <c:pt idx="6">
                  <c:v>Produce</c:v>
                </c:pt>
                <c:pt idx="7">
                  <c:v>Grains/Cereals</c:v>
                </c:pt>
              </c:strCache>
            </c:strRef>
          </c:cat>
          <c:val>
            <c:numRef>
              <c:f>'Q4'!$T$9:$T$16</c:f>
              <c:numCache>
                <c:formatCode>General</c:formatCode>
                <c:ptCount val="8"/>
                <c:pt idx="0">
                  <c:v>12</c:v>
                </c:pt>
                <c:pt idx="1">
                  <c:v>10</c:v>
                </c:pt>
                <c:pt idx="2">
                  <c:v>13</c:v>
                </c:pt>
                <c:pt idx="3">
                  <c:v>6</c:v>
                </c:pt>
                <c:pt idx="4">
                  <c:v>12</c:v>
                </c:pt>
                <c:pt idx="5">
                  <c:v>12</c:v>
                </c:pt>
                <c:pt idx="6">
                  <c:v>5</c:v>
                </c:pt>
                <c:pt idx="7">
                  <c:v>7</c:v>
                </c:pt>
              </c:numCache>
            </c:numRef>
          </c:val>
          <c:extLst>
            <c:ext xmlns:c16="http://schemas.microsoft.com/office/drawing/2014/chart" uri="{C3380CC4-5D6E-409C-BE32-E72D297353CC}">
              <c16:uniqueId val="{00000000-DB2E-4063-98A6-B18A696B579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15 Products by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'Q4'!$V$29</c:f>
              <c:strCache>
                <c:ptCount val="1"/>
                <c:pt idx="0">
                  <c:v>total_revenue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'Q4'!$S$30:$S$44</c:f>
              <c:strCache>
                <c:ptCount val="15"/>
                <c:pt idx="0">
                  <c:v>Côte de Blaye</c:v>
                </c:pt>
                <c:pt idx="1">
                  <c:v>Thüringer Rostbratwurst</c:v>
                </c:pt>
                <c:pt idx="2">
                  <c:v>Raclette Courdavault</c:v>
                </c:pt>
                <c:pt idx="3">
                  <c:v>Tarte au sucre</c:v>
                </c:pt>
                <c:pt idx="4">
                  <c:v>Camembert Pierrot</c:v>
                </c:pt>
                <c:pt idx="5">
                  <c:v>Gnocchi di nonna Alice</c:v>
                </c:pt>
                <c:pt idx="6">
                  <c:v>Manjimup Dried Apples</c:v>
                </c:pt>
                <c:pt idx="7">
                  <c:v>Alice Mutton</c:v>
                </c:pt>
                <c:pt idx="8">
                  <c:v>Carnarvon Tigers</c:v>
                </c:pt>
                <c:pt idx="9">
                  <c:v>Rössle Sauerkraut</c:v>
                </c:pt>
                <c:pt idx="10">
                  <c:v>Mozzarella di Giovanni</c:v>
                </c:pt>
                <c:pt idx="11">
                  <c:v>Ipoh Coffee</c:v>
                </c:pt>
                <c:pt idx="12">
                  <c:v>Sir Rodney's Marmalade</c:v>
                </c:pt>
                <c:pt idx="13">
                  <c:v>Uncle Bob's Organic Dried Pears</c:v>
                </c:pt>
                <c:pt idx="14">
                  <c:v>Wimmers gute Semmelknödel</c:v>
                </c:pt>
              </c:strCache>
            </c:strRef>
          </c:cat>
          <c:val>
            <c:numRef>
              <c:f>'Q4'!$V$30:$V$44</c:f>
              <c:numCache>
                <c:formatCode>General</c:formatCode>
                <c:ptCount val="15"/>
                <c:pt idx="0">
                  <c:v>141396.73000000001</c:v>
                </c:pt>
                <c:pt idx="1">
                  <c:v>80368.67</c:v>
                </c:pt>
                <c:pt idx="2">
                  <c:v>71155.7</c:v>
                </c:pt>
                <c:pt idx="3">
                  <c:v>47234.97</c:v>
                </c:pt>
                <c:pt idx="4">
                  <c:v>46825.48</c:v>
                </c:pt>
                <c:pt idx="5">
                  <c:v>42593.06</c:v>
                </c:pt>
                <c:pt idx="6">
                  <c:v>41819.65</c:v>
                </c:pt>
                <c:pt idx="7">
                  <c:v>32698.38</c:v>
                </c:pt>
                <c:pt idx="8">
                  <c:v>29171.87</c:v>
                </c:pt>
                <c:pt idx="9">
                  <c:v>25696.639999999999</c:v>
                </c:pt>
                <c:pt idx="10">
                  <c:v>24900.13</c:v>
                </c:pt>
                <c:pt idx="11">
                  <c:v>23526.7</c:v>
                </c:pt>
                <c:pt idx="12">
                  <c:v>22563.360000000001</c:v>
                </c:pt>
                <c:pt idx="13">
                  <c:v>22044.3</c:v>
                </c:pt>
                <c:pt idx="14">
                  <c:v>21957.97</c:v>
                </c:pt>
              </c:numCache>
            </c:numRef>
          </c:val>
          <c:extLst>
            <c:ext xmlns:c16="http://schemas.microsoft.com/office/drawing/2014/chart" uri="{C3380CC4-5D6E-409C-BE32-E72D297353CC}">
              <c16:uniqueId val="{00000000-C9E4-4D20-B278-224B1067C546}"/>
            </c:ext>
          </c:extLst>
        </c:ser>
        <c:dLbls>
          <c:dLblPos val="inEnd"/>
          <c:showLegendKey val="0"/>
          <c:showVal val="1"/>
          <c:showCatName val="0"/>
          <c:showSerName val="0"/>
          <c:showPercent val="0"/>
          <c:showBubbleSize val="0"/>
        </c:dLbls>
        <c:gapWidth val="65"/>
        <c:axId val="306513408"/>
        <c:axId val="306512448"/>
      </c:barChart>
      <c:catAx>
        <c:axId val="3065134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6512448"/>
        <c:crosses val="autoZero"/>
        <c:auto val="1"/>
        <c:lblAlgn val="ctr"/>
        <c:lblOffset val="100"/>
        <c:noMultiLvlLbl val="0"/>
      </c:catAx>
      <c:valAx>
        <c:axId val="3065124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0651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Orders Per Customer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'Q5'!$M$8</c:f>
              <c:strCache>
                <c:ptCount val="1"/>
                <c:pt idx="0">
                  <c:v>avg_orders_per_customer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'Q5'!$K$9:$K$11</c:f>
              <c:strCache>
                <c:ptCount val="3"/>
                <c:pt idx="0">
                  <c:v>High-Value Frequent</c:v>
                </c:pt>
                <c:pt idx="1">
                  <c:v>Medium-Value Regular</c:v>
                </c:pt>
                <c:pt idx="2">
                  <c:v>Low-Value Occasional</c:v>
                </c:pt>
              </c:strCache>
            </c:strRef>
          </c:cat>
          <c:val>
            <c:numRef>
              <c:f>'Q5'!$M$9:$M$11</c:f>
              <c:numCache>
                <c:formatCode>General</c:formatCode>
                <c:ptCount val="3"/>
                <c:pt idx="0">
                  <c:v>44.57</c:v>
                </c:pt>
                <c:pt idx="1">
                  <c:v>21.15</c:v>
                </c:pt>
                <c:pt idx="2">
                  <c:v>9.33</c:v>
                </c:pt>
              </c:numCache>
            </c:numRef>
          </c:val>
          <c:extLst>
            <c:ext xmlns:c16="http://schemas.microsoft.com/office/drawing/2014/chart" uri="{C3380CC4-5D6E-409C-BE32-E72D297353CC}">
              <c16:uniqueId val="{00000000-C450-4C35-944D-6616F754388B}"/>
            </c:ext>
          </c:extLst>
        </c:ser>
        <c:dLbls>
          <c:dLblPos val="inEnd"/>
          <c:showLegendKey val="0"/>
          <c:showVal val="1"/>
          <c:showCatName val="0"/>
          <c:showSerName val="0"/>
          <c:showPercent val="0"/>
          <c:showBubbleSize val="0"/>
        </c:dLbls>
        <c:gapWidth val="100"/>
        <c:overlap val="-24"/>
        <c:axId val="1034112496"/>
        <c:axId val="1034106256"/>
      </c:barChart>
      <c:catAx>
        <c:axId val="1034112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106256"/>
        <c:crosses val="autoZero"/>
        <c:auto val="1"/>
        <c:lblAlgn val="ctr"/>
        <c:lblOffset val="100"/>
        <c:noMultiLvlLbl val="0"/>
      </c:catAx>
      <c:valAx>
        <c:axId val="10341062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11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Customer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'Q5'!$K$9:$K$11</c:f>
              <c:strCache>
                <c:ptCount val="3"/>
                <c:pt idx="0">
                  <c:v>High-Value Frequent</c:v>
                </c:pt>
                <c:pt idx="1">
                  <c:v>Medium-Value Regular</c:v>
                </c:pt>
                <c:pt idx="2">
                  <c:v>Low-Value Occasional</c:v>
                </c:pt>
              </c:strCache>
            </c:strRef>
          </c:cat>
          <c:val>
            <c:numRef>
              <c:f>'Q5'!$O$9:$O$11</c:f>
              <c:numCache>
                <c:formatCode>General</c:formatCode>
                <c:ptCount val="3"/>
                <c:pt idx="0">
                  <c:v>931283.2</c:v>
                </c:pt>
                <c:pt idx="1">
                  <c:v>249198.97</c:v>
                </c:pt>
                <c:pt idx="2">
                  <c:v>85310.81</c:v>
                </c:pt>
              </c:numCache>
            </c:numRef>
          </c:val>
          <c:extLst>
            <c:ext xmlns:c16="http://schemas.microsoft.com/office/drawing/2014/chart" uri="{C3380CC4-5D6E-409C-BE32-E72D297353CC}">
              <c16:uniqueId val="{00000003-F47D-47D0-85B0-398F6F84CB78}"/>
            </c:ext>
          </c:extLst>
        </c:ser>
        <c:dLbls>
          <c:showLegendKey val="0"/>
          <c:showVal val="0"/>
          <c:showCatName val="0"/>
          <c:showSerName val="0"/>
          <c:showPercent val="0"/>
          <c:showBubbleSize val="0"/>
        </c:dLbls>
        <c:gapWidth val="100"/>
        <c:overlap val="-24"/>
        <c:axId val="1174639808"/>
        <c:axId val="1174640288"/>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'Q5'!$K$9:$K$11</c15:sqref>
                        </c15:formulaRef>
                      </c:ext>
                    </c:extLst>
                    <c:strCache>
                      <c:ptCount val="3"/>
                      <c:pt idx="0">
                        <c:v>High-Value Frequent</c:v>
                      </c:pt>
                      <c:pt idx="1">
                        <c:v>Medium-Value Regular</c:v>
                      </c:pt>
                      <c:pt idx="2">
                        <c:v>Low-Value Occasional</c:v>
                      </c:pt>
                    </c:strCache>
                  </c:strRef>
                </c:cat>
                <c:val>
                  <c:numRef>
                    <c:extLst>
                      <c:ext uri="{02D57815-91ED-43cb-92C2-25804820EDAC}">
                        <c15:formulaRef>
                          <c15:sqref>'Q5'!$L$9:$L$11</c15:sqref>
                        </c15:formulaRef>
                      </c:ext>
                    </c:extLst>
                    <c:numCache>
                      <c:formatCode>General</c:formatCode>
                      <c:ptCount val="3"/>
                      <c:pt idx="0">
                        <c:v>28</c:v>
                      </c:pt>
                      <c:pt idx="1">
                        <c:v>27</c:v>
                      </c:pt>
                      <c:pt idx="2">
                        <c:v>36</c:v>
                      </c:pt>
                    </c:numCache>
                  </c:numRef>
                </c:val>
                <c:extLst>
                  <c:ext xmlns:c16="http://schemas.microsoft.com/office/drawing/2014/chart" uri="{C3380CC4-5D6E-409C-BE32-E72D297353CC}">
                    <c16:uniqueId val="{00000000-F47D-47D0-85B0-398F6F84CB78}"/>
                  </c:ext>
                </c:extLst>
              </c15:ser>
            </c15:filteredBarSeries>
            <c15:filteredBarSeries>
              <c15: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ormulaRef>
                          <c15:sqref>'Q5'!$K$9:$K$11</c15:sqref>
                        </c15:formulaRef>
                      </c:ext>
                    </c:extLst>
                    <c:strCache>
                      <c:ptCount val="3"/>
                      <c:pt idx="0">
                        <c:v>High-Value Frequent</c:v>
                      </c:pt>
                      <c:pt idx="1">
                        <c:v>Medium-Value Regular</c:v>
                      </c:pt>
                      <c:pt idx="2">
                        <c:v>Low-Value Occasional</c:v>
                      </c:pt>
                    </c:strCache>
                  </c:strRef>
                </c:cat>
                <c:val>
                  <c:numRef>
                    <c:extLst>
                      <c:ext xmlns:c15="http://schemas.microsoft.com/office/drawing/2012/chart" uri="{02D57815-91ED-43cb-92C2-25804820EDAC}">
                        <c15:formulaRef>
                          <c15:sqref>'Q5'!$M$9:$M$11</c15:sqref>
                        </c15:formulaRef>
                      </c:ext>
                    </c:extLst>
                    <c:numCache>
                      <c:formatCode>General</c:formatCode>
                      <c:ptCount val="3"/>
                      <c:pt idx="0">
                        <c:v>44.57</c:v>
                      </c:pt>
                      <c:pt idx="1">
                        <c:v>21.15</c:v>
                      </c:pt>
                      <c:pt idx="2">
                        <c:v>9.33</c:v>
                      </c:pt>
                    </c:numCache>
                  </c:numRef>
                </c:val>
                <c:extLst xmlns:c15="http://schemas.microsoft.com/office/drawing/2012/chart">
                  <c:ext xmlns:c16="http://schemas.microsoft.com/office/drawing/2014/chart" uri="{C3380CC4-5D6E-409C-BE32-E72D297353CC}">
                    <c16:uniqueId val="{00000001-F47D-47D0-85B0-398F6F84CB78}"/>
                  </c:ext>
                </c:extLst>
              </c15:ser>
            </c15:filteredBarSeries>
            <c15:filteredBarSeries>
              <c15: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ormulaRef>
                          <c15:sqref>'Q5'!$K$9:$K$11</c15:sqref>
                        </c15:formulaRef>
                      </c:ext>
                    </c:extLst>
                    <c:strCache>
                      <c:ptCount val="3"/>
                      <c:pt idx="0">
                        <c:v>High-Value Frequent</c:v>
                      </c:pt>
                      <c:pt idx="1">
                        <c:v>Medium-Value Regular</c:v>
                      </c:pt>
                      <c:pt idx="2">
                        <c:v>Low-Value Occasional</c:v>
                      </c:pt>
                    </c:strCache>
                  </c:strRef>
                </c:cat>
                <c:val>
                  <c:numRef>
                    <c:extLst>
                      <c:ext xmlns:c15="http://schemas.microsoft.com/office/drawing/2012/chart" uri="{02D57815-91ED-43cb-92C2-25804820EDAC}">
                        <c15:formulaRef>
                          <c15:sqref>'Q5'!$N$9:$N$11</c15:sqref>
                        </c15:formulaRef>
                      </c:ext>
                    </c:extLst>
                    <c:numCache>
                      <c:formatCode>General</c:formatCode>
                      <c:ptCount val="3"/>
                      <c:pt idx="0">
                        <c:v>33260.11</c:v>
                      </c:pt>
                      <c:pt idx="1">
                        <c:v>9229.59</c:v>
                      </c:pt>
                      <c:pt idx="2">
                        <c:v>2509.14</c:v>
                      </c:pt>
                    </c:numCache>
                  </c:numRef>
                </c:val>
                <c:extLst xmlns:c15="http://schemas.microsoft.com/office/drawing/2012/chart">
                  <c:ext xmlns:c16="http://schemas.microsoft.com/office/drawing/2014/chart" uri="{C3380CC4-5D6E-409C-BE32-E72D297353CC}">
                    <c16:uniqueId val="{00000002-F47D-47D0-85B0-398F6F84CB78}"/>
                  </c:ext>
                </c:extLst>
              </c15:ser>
            </c15:filteredBarSeries>
            <c15:filteredBarSeries>
              <c15: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ormulaRef>
                          <c15:sqref>'Q5'!$K$9:$K$11</c15:sqref>
                        </c15:formulaRef>
                      </c:ext>
                    </c:extLst>
                    <c:strCache>
                      <c:ptCount val="3"/>
                      <c:pt idx="0">
                        <c:v>High-Value Frequent</c:v>
                      </c:pt>
                      <c:pt idx="1">
                        <c:v>Medium-Value Regular</c:v>
                      </c:pt>
                      <c:pt idx="2">
                        <c:v>Low-Value Occasional</c:v>
                      </c:pt>
                    </c:strCache>
                  </c:strRef>
                </c:cat>
                <c:val>
                  <c:numRef>
                    <c:extLst>
                      <c:ext xmlns:c15="http://schemas.microsoft.com/office/drawing/2012/chart" uri="{02D57815-91ED-43cb-92C2-25804820EDAC}">
                        <c15:formulaRef>
                          <c15:sqref>'Q5'!$P$9:$P$11</c15:sqref>
                        </c15:formulaRef>
                      </c:ext>
                    </c:extLst>
                    <c:numCache>
                      <c:formatCode>General</c:formatCode>
                      <c:ptCount val="3"/>
                      <c:pt idx="0">
                        <c:v>700.99</c:v>
                      </c:pt>
                      <c:pt idx="1">
                        <c:v>454.69</c:v>
                      </c:pt>
                      <c:pt idx="2">
                        <c:v>260.3</c:v>
                      </c:pt>
                    </c:numCache>
                  </c:numRef>
                </c:val>
                <c:extLst xmlns:c15="http://schemas.microsoft.com/office/drawing/2012/chart">
                  <c:ext xmlns:c16="http://schemas.microsoft.com/office/drawing/2014/chart" uri="{C3380CC4-5D6E-409C-BE32-E72D297353CC}">
                    <c16:uniqueId val="{00000004-F47D-47D0-85B0-398F6F84CB78}"/>
                  </c:ext>
                </c:extLst>
              </c15:ser>
            </c15:filteredBarSeries>
          </c:ext>
        </c:extLst>
      </c:barChart>
      <c:catAx>
        <c:axId val="11746398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4640288"/>
        <c:crosses val="autoZero"/>
        <c:auto val="1"/>
        <c:lblAlgn val="ctr"/>
        <c:lblOffset val="100"/>
        <c:noMultiLvlLbl val="0"/>
      </c:catAx>
      <c:valAx>
        <c:axId val="1174640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4639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Years of Service by Job Title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'Q6'!$M$7</c:f>
              <c:strCache>
                <c:ptCount val="1"/>
                <c:pt idx="0">
                  <c:v>avg_years_service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6DC-45F0-9F1C-BD98A901732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6DC-45F0-9F1C-BD98A901732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6DC-45F0-9F1C-BD98A901732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6DC-45F0-9F1C-BD98A901732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6DC-45F0-9F1C-BD98A90173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'Q6'!$K$8:$K$12</c:f>
              <c:strCache>
                <c:ptCount val="5"/>
                <c:pt idx="0">
                  <c:v>Sales Representative</c:v>
                </c:pt>
                <c:pt idx="1">
                  <c:v>Sales Manager</c:v>
                </c:pt>
                <c:pt idx="2">
                  <c:v>Sales Representative</c:v>
                </c:pt>
                <c:pt idx="3">
                  <c:v>Vice President, Sales</c:v>
                </c:pt>
                <c:pt idx="4">
                  <c:v>Inside Sales Coordinator</c:v>
                </c:pt>
              </c:strCache>
            </c:strRef>
          </c:cat>
          <c:val>
            <c:numRef>
              <c:f>'Q6'!$M$8:$M$12</c:f>
              <c:numCache>
                <c:formatCode>General</c:formatCode>
                <c:ptCount val="5"/>
                <c:pt idx="0">
                  <c:v>31.3</c:v>
                </c:pt>
                <c:pt idx="1">
                  <c:v>32</c:v>
                </c:pt>
                <c:pt idx="2">
                  <c:v>32.700000000000003</c:v>
                </c:pt>
                <c:pt idx="3">
                  <c:v>33</c:v>
                </c:pt>
                <c:pt idx="4">
                  <c:v>31</c:v>
                </c:pt>
              </c:numCache>
            </c:numRef>
          </c:val>
          <c:extLst>
            <c:ext xmlns:c16="http://schemas.microsoft.com/office/drawing/2014/chart" uri="{C3380CC4-5D6E-409C-BE32-E72D297353CC}">
              <c16:uniqueId val="{00000000-ADBF-4003-A69D-B02ED124356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Distribution by Country and Title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'Q6'!$L$7</c:f>
              <c:strCache>
                <c:ptCount val="1"/>
                <c:pt idx="0">
                  <c:v>employee_count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'Q6'!$J$8:$K$12</c:f>
              <c:multiLvlStrCache>
                <c:ptCount val="5"/>
                <c:lvl>
                  <c:pt idx="0">
                    <c:v>Sales Representative</c:v>
                  </c:pt>
                  <c:pt idx="1">
                    <c:v>Sales Manager</c:v>
                  </c:pt>
                  <c:pt idx="2">
                    <c:v>Sales Representative</c:v>
                  </c:pt>
                  <c:pt idx="3">
                    <c:v>Vice President, Sales</c:v>
                  </c:pt>
                  <c:pt idx="4">
                    <c:v>Inside Sales Coordinator</c:v>
                  </c:pt>
                </c:lvl>
                <c:lvl>
                  <c:pt idx="0">
                    <c:v>UK</c:v>
                  </c:pt>
                  <c:pt idx="1">
                    <c:v>UK</c:v>
                  </c:pt>
                  <c:pt idx="2">
                    <c:v>USA</c:v>
                  </c:pt>
                  <c:pt idx="3">
                    <c:v>USA</c:v>
                  </c:pt>
                  <c:pt idx="4">
                    <c:v>USA</c:v>
                  </c:pt>
                </c:lvl>
              </c:multiLvlStrCache>
            </c:multiLvlStrRef>
          </c:cat>
          <c:val>
            <c:numRef>
              <c:f>'Q6'!$L$8:$L$12</c:f>
              <c:numCache>
                <c:formatCode>General</c:formatCode>
                <c:ptCount val="5"/>
                <c:pt idx="0">
                  <c:v>3</c:v>
                </c:pt>
                <c:pt idx="1">
                  <c:v>1</c:v>
                </c:pt>
                <c:pt idx="2">
                  <c:v>3</c:v>
                </c:pt>
                <c:pt idx="3">
                  <c:v>1</c:v>
                </c:pt>
                <c:pt idx="4">
                  <c:v>1</c:v>
                </c:pt>
              </c:numCache>
            </c:numRef>
          </c:val>
          <c:extLst>
            <c:ext xmlns:c16="http://schemas.microsoft.com/office/drawing/2014/chart" uri="{C3380CC4-5D6E-409C-BE32-E72D297353CC}">
              <c16:uniqueId val="{00000000-6E5C-47CE-99F5-AD51C5637753}"/>
            </c:ext>
          </c:extLst>
        </c:ser>
        <c:dLbls>
          <c:showLegendKey val="0"/>
          <c:showVal val="0"/>
          <c:showCatName val="0"/>
          <c:showSerName val="0"/>
          <c:showPercent val="0"/>
          <c:showBubbleSize val="0"/>
        </c:dLbls>
        <c:gapWidth val="100"/>
        <c:overlap val="-24"/>
        <c:axId val="1244494464"/>
        <c:axId val="1244487744"/>
      </c:barChart>
      <c:catAx>
        <c:axId val="124449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4487744"/>
        <c:crosses val="autoZero"/>
        <c:auto val="1"/>
        <c:lblAlgn val="ctr"/>
        <c:lblOffset val="100"/>
        <c:noMultiLvlLbl val="0"/>
      </c:catAx>
      <c:valAx>
        <c:axId val="1244487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44944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Hiring Trends by Employee Title and Year</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'Q7'!$H$9:$H$14</c:f>
              <c:strCache>
                <c:ptCount val="6"/>
                <c:pt idx="0">
                  <c:v>Inside Sales Coordinator</c:v>
                </c:pt>
                <c:pt idx="1">
                  <c:v>Sales Manager</c:v>
                </c:pt>
                <c:pt idx="2">
                  <c:v>Sales Representative</c:v>
                </c:pt>
                <c:pt idx="3">
                  <c:v>Sales Representative</c:v>
                </c:pt>
                <c:pt idx="4">
                  <c:v>Sales Representative</c:v>
                </c:pt>
                <c:pt idx="5">
                  <c:v>Vice President, Sales</c:v>
                </c:pt>
              </c:strCache>
            </c:strRef>
          </c:cat>
          <c:val>
            <c:numRef>
              <c:f>'Q7'!$I$9:$I$14</c:f>
              <c:numCache>
                <c:formatCode>General</c:formatCode>
                <c:ptCount val="6"/>
                <c:pt idx="0">
                  <c:v>1994</c:v>
                </c:pt>
                <c:pt idx="1">
                  <c:v>1993</c:v>
                </c:pt>
                <c:pt idx="2">
                  <c:v>1992</c:v>
                </c:pt>
                <c:pt idx="3">
                  <c:v>1993</c:v>
                </c:pt>
                <c:pt idx="4">
                  <c:v>1994</c:v>
                </c:pt>
                <c:pt idx="5">
                  <c:v>1992</c:v>
                </c:pt>
              </c:numCache>
            </c:numRef>
          </c:val>
          <c:smooth val="0"/>
          <c:extLst>
            <c:ext xmlns:c16="http://schemas.microsoft.com/office/drawing/2014/chart" uri="{C3380CC4-5D6E-409C-BE32-E72D297353CC}">
              <c16:uniqueId val="{00000000-63F8-4E08-9EEC-44439EE36576}"/>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'Q7'!$H$9:$H$14</c:f>
              <c:strCache>
                <c:ptCount val="6"/>
                <c:pt idx="0">
                  <c:v>Inside Sales Coordinator</c:v>
                </c:pt>
                <c:pt idx="1">
                  <c:v>Sales Manager</c:v>
                </c:pt>
                <c:pt idx="2">
                  <c:v>Sales Representative</c:v>
                </c:pt>
                <c:pt idx="3">
                  <c:v>Sales Representative</c:v>
                </c:pt>
                <c:pt idx="4">
                  <c:v>Sales Representative</c:v>
                </c:pt>
                <c:pt idx="5">
                  <c:v>Vice President, Sales</c:v>
                </c:pt>
              </c:strCache>
            </c:strRef>
          </c:cat>
          <c:val>
            <c:numRef>
              <c:f>'Q7'!$J$9:$J$14</c:f>
              <c:numCache>
                <c:formatCode>General</c:formatCode>
                <c:ptCount val="6"/>
                <c:pt idx="0">
                  <c:v>1</c:v>
                </c:pt>
                <c:pt idx="1">
                  <c:v>1</c:v>
                </c:pt>
                <c:pt idx="2">
                  <c:v>2</c:v>
                </c:pt>
                <c:pt idx="3">
                  <c:v>2</c:v>
                </c:pt>
                <c:pt idx="4">
                  <c:v>2</c:v>
                </c:pt>
                <c:pt idx="5">
                  <c:v>1</c:v>
                </c:pt>
              </c:numCache>
            </c:numRef>
          </c:val>
          <c:smooth val="0"/>
          <c:extLst>
            <c:ext xmlns:c16="http://schemas.microsoft.com/office/drawing/2014/chart" uri="{C3380CC4-5D6E-409C-BE32-E72D297353CC}">
              <c16:uniqueId val="{00000001-63F8-4E08-9EEC-44439EE36576}"/>
            </c:ext>
          </c:extLst>
        </c:ser>
        <c:dLbls>
          <c:dLblPos val="ctr"/>
          <c:showLegendKey val="0"/>
          <c:showVal val="1"/>
          <c:showCatName val="0"/>
          <c:showSerName val="0"/>
          <c:showPercent val="0"/>
          <c:showBubbleSize val="0"/>
        </c:dLbls>
        <c:smooth val="0"/>
        <c:axId val="1830648576"/>
        <c:axId val="1838901760"/>
      </c:lineChart>
      <c:catAx>
        <c:axId val="1830648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901760"/>
        <c:crosses val="autoZero"/>
        <c:auto val="1"/>
        <c:lblAlgn val="ctr"/>
        <c:lblOffset val="100"/>
        <c:noMultiLvlLbl val="0"/>
      </c:catAx>
      <c:valAx>
        <c:axId val="1838901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064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Title wise EmployeeCount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'Q8'!$J$7</c:f>
              <c:strCache>
                <c:ptCount val="1"/>
                <c:pt idx="0">
                  <c:v>EmployeeCount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ED-4282-8DBA-8B60E45C89E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ED-4282-8DBA-8B60E45C89E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ED-4282-8DBA-8B60E45C89E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ED-4282-8DBA-8B60E45C89E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ED-4282-8DBA-8B60E45C89E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ED-4282-8DBA-8B60E45C89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'Q8'!$H$8:$H$13</c:f>
              <c:strCache>
                <c:ptCount val="6"/>
                <c:pt idx="0">
                  <c:v>Inside Sales Coordinator</c:v>
                </c:pt>
                <c:pt idx="1">
                  <c:v>Sales Manager</c:v>
                </c:pt>
                <c:pt idx="2">
                  <c:v>Sales Representative</c:v>
                </c:pt>
                <c:pt idx="3">
                  <c:v>Sales Representative</c:v>
                </c:pt>
                <c:pt idx="4">
                  <c:v>Sales Representative</c:v>
                </c:pt>
                <c:pt idx="5">
                  <c:v>Vice President, Sales</c:v>
                </c:pt>
              </c:strCache>
            </c:strRef>
          </c:cat>
          <c:val>
            <c:numRef>
              <c:f>'Q8'!$J$8:$J$13</c:f>
              <c:numCache>
                <c:formatCode>General</c:formatCode>
                <c:ptCount val="6"/>
                <c:pt idx="0">
                  <c:v>1</c:v>
                </c:pt>
                <c:pt idx="1">
                  <c:v>1</c:v>
                </c:pt>
                <c:pt idx="2">
                  <c:v>3</c:v>
                </c:pt>
                <c:pt idx="3">
                  <c:v>2</c:v>
                </c:pt>
                <c:pt idx="4">
                  <c:v>1</c:v>
                </c:pt>
                <c:pt idx="5">
                  <c:v>1</c:v>
                </c:pt>
              </c:numCache>
            </c:numRef>
          </c:val>
          <c:extLst>
            <c:ext xmlns:c16="http://schemas.microsoft.com/office/drawing/2014/chart" uri="{C3380CC4-5D6E-409C-BE32-E72D297353CC}">
              <c16:uniqueId val="{00000000-CA9B-415B-A88A-6FB11578BC0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Count by Title of Courtesy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'Q8'!$M$7</c:f>
              <c:strCache>
                <c:ptCount val="1"/>
                <c:pt idx="0">
                  <c:v>EmployeeCount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76-400B-86A6-45FEE01679D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76-400B-86A6-45FEE01679D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76-400B-86A6-45FEE01679D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76-400B-86A6-45FEE01679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'Q8'!$L$8:$L$11</c:f>
              <c:strCache>
                <c:ptCount val="4"/>
                <c:pt idx="0">
                  <c:v>Ms.</c:v>
                </c:pt>
                <c:pt idx="1">
                  <c:v>Mr.</c:v>
                </c:pt>
                <c:pt idx="2">
                  <c:v>Mrs.</c:v>
                </c:pt>
                <c:pt idx="3">
                  <c:v>Dr.</c:v>
                </c:pt>
              </c:strCache>
            </c:strRef>
          </c:cat>
          <c:val>
            <c:numRef>
              <c:f>'Q8'!$M$8:$M$11</c:f>
              <c:numCache>
                <c:formatCode>General</c:formatCode>
                <c:ptCount val="4"/>
                <c:pt idx="0">
                  <c:v>4</c:v>
                </c:pt>
                <c:pt idx="1">
                  <c:v>3</c:v>
                </c:pt>
                <c:pt idx="2">
                  <c:v>1</c:v>
                </c:pt>
                <c:pt idx="3">
                  <c:v>1</c:v>
                </c:pt>
              </c:numCache>
            </c:numRef>
          </c:val>
          <c:extLst>
            <c:ext xmlns:c16="http://schemas.microsoft.com/office/drawing/2014/chart" uri="{C3380CC4-5D6E-409C-BE32-E72D297353CC}">
              <c16:uniqueId val="{00000000-5775-44AF-B3BE-C9C5C97CD9B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 Price vs Revenue Correlation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'Q9'!$L$7</c:f>
              <c:strCache>
                <c:ptCount val="1"/>
                <c:pt idx="0">
                  <c:v>UnitPrice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yVal>
            <c:numRef>
              <c:f>'Q9'!$L$8:$L$84</c:f>
              <c:numCache>
                <c:formatCode>General</c:formatCode>
                <c:ptCount val="77"/>
                <c:pt idx="0">
                  <c:v>263.5</c:v>
                </c:pt>
                <c:pt idx="1">
                  <c:v>123.79</c:v>
                </c:pt>
                <c:pt idx="2">
                  <c:v>55</c:v>
                </c:pt>
                <c:pt idx="3">
                  <c:v>49.3</c:v>
                </c:pt>
                <c:pt idx="4">
                  <c:v>34</c:v>
                </c:pt>
                <c:pt idx="5">
                  <c:v>38</c:v>
                </c:pt>
                <c:pt idx="6">
                  <c:v>53</c:v>
                </c:pt>
                <c:pt idx="7">
                  <c:v>39</c:v>
                </c:pt>
                <c:pt idx="8">
                  <c:v>62.5</c:v>
                </c:pt>
                <c:pt idx="9">
                  <c:v>45.6</c:v>
                </c:pt>
                <c:pt idx="10">
                  <c:v>34.799999999999997</c:v>
                </c:pt>
                <c:pt idx="11">
                  <c:v>46</c:v>
                </c:pt>
                <c:pt idx="12">
                  <c:v>81</c:v>
                </c:pt>
                <c:pt idx="13">
                  <c:v>30</c:v>
                </c:pt>
                <c:pt idx="14">
                  <c:v>33.25</c:v>
                </c:pt>
                <c:pt idx="15">
                  <c:v>36</c:v>
                </c:pt>
                <c:pt idx="16">
                  <c:v>31</c:v>
                </c:pt>
                <c:pt idx="17">
                  <c:v>32.799999999999997</c:v>
                </c:pt>
                <c:pt idx="18">
                  <c:v>31.23</c:v>
                </c:pt>
                <c:pt idx="19">
                  <c:v>21.5</c:v>
                </c:pt>
                <c:pt idx="20">
                  <c:v>18.399999999999999</c:v>
                </c:pt>
                <c:pt idx="21">
                  <c:v>24</c:v>
                </c:pt>
                <c:pt idx="22">
                  <c:v>17.45</c:v>
                </c:pt>
                <c:pt idx="23">
                  <c:v>43.9</c:v>
                </c:pt>
                <c:pt idx="24">
                  <c:v>19</c:v>
                </c:pt>
                <c:pt idx="25">
                  <c:v>18</c:v>
                </c:pt>
                <c:pt idx="26">
                  <c:v>43.9</c:v>
                </c:pt>
                <c:pt idx="27">
                  <c:v>12.5</c:v>
                </c:pt>
                <c:pt idx="28">
                  <c:v>28.5</c:v>
                </c:pt>
                <c:pt idx="29">
                  <c:v>21.05</c:v>
                </c:pt>
                <c:pt idx="30">
                  <c:v>18</c:v>
                </c:pt>
                <c:pt idx="31">
                  <c:v>19</c:v>
                </c:pt>
                <c:pt idx="32">
                  <c:v>25.89</c:v>
                </c:pt>
                <c:pt idx="33">
                  <c:v>21</c:v>
                </c:pt>
                <c:pt idx="34">
                  <c:v>18</c:v>
                </c:pt>
                <c:pt idx="35">
                  <c:v>40</c:v>
                </c:pt>
                <c:pt idx="36">
                  <c:v>18</c:v>
                </c:pt>
                <c:pt idx="37">
                  <c:v>38</c:v>
                </c:pt>
                <c:pt idx="38">
                  <c:v>15</c:v>
                </c:pt>
                <c:pt idx="39">
                  <c:v>19.45</c:v>
                </c:pt>
                <c:pt idx="40">
                  <c:v>20</c:v>
                </c:pt>
                <c:pt idx="41">
                  <c:v>13</c:v>
                </c:pt>
                <c:pt idx="42">
                  <c:v>10</c:v>
                </c:pt>
                <c:pt idx="43">
                  <c:v>12.5</c:v>
                </c:pt>
                <c:pt idx="44">
                  <c:v>9.65</c:v>
                </c:pt>
                <c:pt idx="45">
                  <c:v>14</c:v>
                </c:pt>
                <c:pt idx="46">
                  <c:v>22</c:v>
                </c:pt>
                <c:pt idx="47">
                  <c:v>32</c:v>
                </c:pt>
                <c:pt idx="48">
                  <c:v>7.75</c:v>
                </c:pt>
                <c:pt idx="49">
                  <c:v>23.25</c:v>
                </c:pt>
                <c:pt idx="50">
                  <c:v>19.5</c:v>
                </c:pt>
                <c:pt idx="51">
                  <c:v>97</c:v>
                </c:pt>
                <c:pt idx="52">
                  <c:v>25</c:v>
                </c:pt>
                <c:pt idx="53">
                  <c:v>21</c:v>
                </c:pt>
                <c:pt idx="54">
                  <c:v>14</c:v>
                </c:pt>
                <c:pt idx="55">
                  <c:v>12</c:v>
                </c:pt>
                <c:pt idx="56">
                  <c:v>13.25</c:v>
                </c:pt>
                <c:pt idx="57">
                  <c:v>9.1999999999999993</c:v>
                </c:pt>
                <c:pt idx="58">
                  <c:v>21.35</c:v>
                </c:pt>
                <c:pt idx="59">
                  <c:v>6</c:v>
                </c:pt>
                <c:pt idx="60">
                  <c:v>7.45</c:v>
                </c:pt>
                <c:pt idx="61">
                  <c:v>9</c:v>
                </c:pt>
                <c:pt idx="62">
                  <c:v>4.5</c:v>
                </c:pt>
                <c:pt idx="63">
                  <c:v>9.5</c:v>
                </c:pt>
                <c:pt idx="64">
                  <c:v>15</c:v>
                </c:pt>
                <c:pt idx="65">
                  <c:v>9.5</c:v>
                </c:pt>
                <c:pt idx="66">
                  <c:v>14</c:v>
                </c:pt>
                <c:pt idx="67">
                  <c:v>16.25</c:v>
                </c:pt>
                <c:pt idx="68">
                  <c:v>17</c:v>
                </c:pt>
                <c:pt idx="69">
                  <c:v>7</c:v>
                </c:pt>
                <c:pt idx="70">
                  <c:v>10</c:v>
                </c:pt>
                <c:pt idx="71">
                  <c:v>26</c:v>
                </c:pt>
                <c:pt idx="72">
                  <c:v>10</c:v>
                </c:pt>
                <c:pt idx="73">
                  <c:v>14</c:v>
                </c:pt>
                <c:pt idx="74">
                  <c:v>15.5</c:v>
                </c:pt>
                <c:pt idx="75">
                  <c:v>2.5</c:v>
                </c:pt>
                <c:pt idx="76">
                  <c:v>12.75</c:v>
                </c:pt>
              </c:numCache>
            </c:numRef>
          </c:yVal>
          <c:smooth val="0"/>
          <c:extLst>
            <c:ext xmlns:c16="http://schemas.microsoft.com/office/drawing/2014/chart" uri="{C3380CC4-5D6E-409C-BE32-E72D297353CC}">
              <c16:uniqueId val="{00000000-4C83-41F0-9965-9668F032FE1D}"/>
            </c:ext>
          </c:extLst>
        </c:ser>
        <c:ser>
          <c:idx val="1"/>
          <c:order val="1"/>
          <c:tx>
            <c:strRef>
              <c:f>'Q9'!$P$8</c:f>
              <c:strCache>
                <c:ptCount val="1"/>
                <c:pt idx="0">
                  <c:v>141396.73</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yVal>
            <c:numRef>
              <c:f>'Q9'!$P$9:$P$84</c:f>
              <c:numCache>
                <c:formatCode>General</c:formatCode>
                <c:ptCount val="76"/>
                <c:pt idx="0">
                  <c:v>80368.67</c:v>
                </c:pt>
                <c:pt idx="1">
                  <c:v>71155.7</c:v>
                </c:pt>
                <c:pt idx="2">
                  <c:v>47234.97</c:v>
                </c:pt>
                <c:pt idx="3">
                  <c:v>46825.48</c:v>
                </c:pt>
                <c:pt idx="4">
                  <c:v>42593.06</c:v>
                </c:pt>
                <c:pt idx="5">
                  <c:v>41819.65</c:v>
                </c:pt>
                <c:pt idx="6">
                  <c:v>32698.38</c:v>
                </c:pt>
                <c:pt idx="7">
                  <c:v>29171.87</c:v>
                </c:pt>
                <c:pt idx="8">
                  <c:v>25696.639999999999</c:v>
                </c:pt>
                <c:pt idx="9">
                  <c:v>24900.13</c:v>
                </c:pt>
                <c:pt idx="10">
                  <c:v>23526.7</c:v>
                </c:pt>
                <c:pt idx="11">
                  <c:v>22563.360000000001</c:v>
                </c:pt>
                <c:pt idx="12">
                  <c:v>22044.3</c:v>
                </c:pt>
                <c:pt idx="13">
                  <c:v>21957.97</c:v>
                </c:pt>
                <c:pt idx="14">
                  <c:v>21942.36</c:v>
                </c:pt>
                <c:pt idx="15">
                  <c:v>20867.34</c:v>
                </c:pt>
                <c:pt idx="16">
                  <c:v>20574.169999999998</c:v>
                </c:pt>
                <c:pt idx="17">
                  <c:v>19849.14</c:v>
                </c:pt>
                <c:pt idx="18">
                  <c:v>19551.02</c:v>
                </c:pt>
                <c:pt idx="19">
                  <c:v>17910.63</c:v>
                </c:pt>
                <c:pt idx="20">
                  <c:v>17426.400000000001</c:v>
                </c:pt>
                <c:pt idx="21">
                  <c:v>17215.78</c:v>
                </c:pt>
                <c:pt idx="22">
                  <c:v>16701.09</c:v>
                </c:pt>
                <c:pt idx="23">
                  <c:v>16355.96</c:v>
                </c:pt>
                <c:pt idx="24">
                  <c:v>15760.44</c:v>
                </c:pt>
                <c:pt idx="25">
                  <c:v>15099.88</c:v>
                </c:pt>
                <c:pt idx="26">
                  <c:v>14920.87</c:v>
                </c:pt>
                <c:pt idx="27">
                  <c:v>14352.6</c:v>
                </c:pt>
                <c:pt idx="28">
                  <c:v>13869.89</c:v>
                </c:pt>
                <c:pt idx="29">
                  <c:v>13644</c:v>
                </c:pt>
                <c:pt idx="30">
                  <c:v>13458.46</c:v>
                </c:pt>
                <c:pt idx="31">
                  <c:v>13424.2</c:v>
                </c:pt>
                <c:pt idx="32">
                  <c:v>12901.77</c:v>
                </c:pt>
                <c:pt idx="33">
                  <c:v>12788.1</c:v>
                </c:pt>
                <c:pt idx="34">
                  <c:v>12772</c:v>
                </c:pt>
                <c:pt idx="35">
                  <c:v>12294.54</c:v>
                </c:pt>
                <c:pt idx="36">
                  <c:v>12257.66</c:v>
                </c:pt>
                <c:pt idx="37">
                  <c:v>10672.65</c:v>
                </c:pt>
                <c:pt idx="38">
                  <c:v>9915.94</c:v>
                </c:pt>
                <c:pt idx="39">
                  <c:v>9244.6</c:v>
                </c:pt>
                <c:pt idx="40">
                  <c:v>9171.6299999999992</c:v>
                </c:pt>
                <c:pt idx="41">
                  <c:v>9104</c:v>
                </c:pt>
                <c:pt idx="42">
                  <c:v>8714</c:v>
                </c:pt>
                <c:pt idx="43">
                  <c:v>8680.34</c:v>
                </c:pt>
                <c:pt idx="44">
                  <c:v>8575</c:v>
                </c:pt>
                <c:pt idx="45">
                  <c:v>8567.9</c:v>
                </c:pt>
                <c:pt idx="46">
                  <c:v>8404.16</c:v>
                </c:pt>
                <c:pt idx="47">
                  <c:v>8177.49</c:v>
                </c:pt>
                <c:pt idx="48">
                  <c:v>7991.49</c:v>
                </c:pt>
                <c:pt idx="49">
                  <c:v>7661.55</c:v>
                </c:pt>
                <c:pt idx="50">
                  <c:v>7226.5</c:v>
                </c:pt>
                <c:pt idx="51">
                  <c:v>7137</c:v>
                </c:pt>
                <c:pt idx="52">
                  <c:v>7122.36</c:v>
                </c:pt>
                <c:pt idx="53">
                  <c:v>6350.4</c:v>
                </c:pt>
                <c:pt idx="54">
                  <c:v>5883</c:v>
                </c:pt>
                <c:pt idx="55">
                  <c:v>5881.67</c:v>
                </c:pt>
                <c:pt idx="56">
                  <c:v>5862.62</c:v>
                </c:pt>
                <c:pt idx="57">
                  <c:v>5347.2</c:v>
                </c:pt>
                <c:pt idx="58">
                  <c:v>4960.4399999999996</c:v>
                </c:pt>
                <c:pt idx="59">
                  <c:v>4728.24</c:v>
                </c:pt>
                <c:pt idx="60">
                  <c:v>4601.7</c:v>
                </c:pt>
                <c:pt idx="61">
                  <c:v>4504.3599999999997</c:v>
                </c:pt>
                <c:pt idx="62">
                  <c:v>4338.17</c:v>
                </c:pt>
                <c:pt idx="63">
                  <c:v>3997.2</c:v>
                </c:pt>
                <c:pt idx="64">
                  <c:v>3958.08</c:v>
                </c:pt>
                <c:pt idx="65">
                  <c:v>3704.4</c:v>
                </c:pt>
                <c:pt idx="66">
                  <c:v>3437.69</c:v>
                </c:pt>
                <c:pt idx="67">
                  <c:v>3383</c:v>
                </c:pt>
                <c:pt idx="68">
                  <c:v>3232.95</c:v>
                </c:pt>
                <c:pt idx="69">
                  <c:v>3044</c:v>
                </c:pt>
                <c:pt idx="70">
                  <c:v>2688.4</c:v>
                </c:pt>
                <c:pt idx="71">
                  <c:v>2432.5</c:v>
                </c:pt>
                <c:pt idx="72">
                  <c:v>2396.8000000000002</c:v>
                </c:pt>
                <c:pt idx="73">
                  <c:v>1784.82</c:v>
                </c:pt>
                <c:pt idx="74">
                  <c:v>1648.12</c:v>
                </c:pt>
                <c:pt idx="75">
                  <c:v>1368.71</c:v>
                </c:pt>
              </c:numCache>
            </c:numRef>
          </c:yVal>
          <c:smooth val="0"/>
          <c:extLst>
            <c:ext xmlns:c16="http://schemas.microsoft.com/office/drawing/2014/chart" uri="{C3380CC4-5D6E-409C-BE32-E72D297353CC}">
              <c16:uniqueId val="{00000001-4C83-41F0-9965-9668F032FE1D}"/>
            </c:ext>
          </c:extLst>
        </c:ser>
        <c:dLbls>
          <c:showLegendKey val="0"/>
          <c:showVal val="0"/>
          <c:showCatName val="0"/>
          <c:showSerName val="0"/>
          <c:showPercent val="0"/>
          <c:showBubbleSize val="0"/>
        </c:dLbls>
        <c:axId val="1434278928"/>
        <c:axId val="1434277008"/>
      </c:scatterChart>
      <c:valAx>
        <c:axId val="1434278928"/>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4277008"/>
        <c:crosses val="autoZero"/>
        <c:crossBetween val="midCat"/>
      </c:valAx>
      <c:valAx>
        <c:axId val="143427700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4278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 by Price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'Q9'!$T$7</c:f>
              <c:strCache>
                <c:ptCount val="1"/>
                <c:pt idx="0">
                  <c:v>total_revenue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'Q9'!$S$8:$S$10</c:f>
              <c:strCache>
                <c:ptCount val="3"/>
                <c:pt idx="0">
                  <c:v>High Price</c:v>
                </c:pt>
                <c:pt idx="1">
                  <c:v>Medium Price</c:v>
                </c:pt>
                <c:pt idx="2">
                  <c:v>Low Price</c:v>
                </c:pt>
              </c:strCache>
            </c:strRef>
          </c:cat>
          <c:val>
            <c:numRef>
              <c:f>'Q9'!$T$8:$T$10</c:f>
              <c:numCache>
                <c:formatCode>General</c:formatCode>
                <c:ptCount val="3"/>
                <c:pt idx="0">
                  <c:v>393702.48000000004</c:v>
                </c:pt>
                <c:pt idx="1">
                  <c:v>566325.66</c:v>
                </c:pt>
                <c:pt idx="2">
                  <c:v>296520.25000000006</c:v>
                </c:pt>
              </c:numCache>
            </c:numRef>
          </c:val>
          <c:extLst>
            <c:ext xmlns:c16="http://schemas.microsoft.com/office/drawing/2014/chart" uri="{C3380CC4-5D6E-409C-BE32-E72D297353CC}">
              <c16:uniqueId val="{00000000-A8C4-4040-9FA7-EB071FEF083D}"/>
            </c:ext>
          </c:extLst>
        </c:ser>
        <c:dLbls>
          <c:dLblPos val="inEnd"/>
          <c:showLegendKey val="0"/>
          <c:showVal val="1"/>
          <c:showCatName val="0"/>
          <c:showSerName val="0"/>
          <c:showPercent val="0"/>
          <c:showBubbleSize val="0"/>
        </c:dLbls>
        <c:gapWidth val="100"/>
        <c:overlap val="-24"/>
        <c:axId val="1488918576"/>
        <c:axId val="1488920976"/>
      </c:barChart>
      <c:catAx>
        <c:axId val="1488918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920976"/>
        <c:crosses val="autoZero"/>
        <c:auto val="1"/>
        <c:lblAlgn val="ctr"/>
        <c:lblOffset val="100"/>
        <c:noMultiLvlLbl val="0"/>
      </c:catAx>
      <c:valAx>
        <c:axId val="14889209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891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Stock Levels vs Sales Quantity</a:t>
            </a:r>
            <a:endParaRPr lang="en-US"/>
          </a:p>
        </c:rich>
      </c:tx>
      <c:layout>
        <c:manualLayout>
          <c:xMode val="edge"/>
          <c:yMode val="edge"/>
          <c:x val="0.15029108770249874"/>
          <c:y val="5.05185976965903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'Q9'!$M$7</c:f>
              <c:strCache>
                <c:ptCount val="1"/>
                <c:pt idx="0">
                  <c:v>UnitsInStock</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yVal>
            <c:numRef>
              <c:f>'Q9'!$M$8:$M$84</c:f>
              <c:numCache>
                <c:formatCode>General</c:formatCode>
                <c:ptCount val="77"/>
                <c:pt idx="0">
                  <c:v>17</c:v>
                </c:pt>
                <c:pt idx="1">
                  <c:v>0</c:v>
                </c:pt>
                <c:pt idx="2">
                  <c:v>79</c:v>
                </c:pt>
                <c:pt idx="3">
                  <c:v>17</c:v>
                </c:pt>
                <c:pt idx="4">
                  <c:v>19</c:v>
                </c:pt>
                <c:pt idx="5">
                  <c:v>21</c:v>
                </c:pt>
                <c:pt idx="6">
                  <c:v>20</c:v>
                </c:pt>
                <c:pt idx="7">
                  <c:v>0</c:v>
                </c:pt>
                <c:pt idx="8">
                  <c:v>42</c:v>
                </c:pt>
                <c:pt idx="9">
                  <c:v>26</c:v>
                </c:pt>
                <c:pt idx="10">
                  <c:v>14</c:v>
                </c:pt>
                <c:pt idx="11">
                  <c:v>17</c:v>
                </c:pt>
                <c:pt idx="12">
                  <c:v>40</c:v>
                </c:pt>
                <c:pt idx="13">
                  <c:v>15</c:v>
                </c:pt>
                <c:pt idx="14">
                  <c:v>22</c:v>
                </c:pt>
                <c:pt idx="15">
                  <c:v>26</c:v>
                </c:pt>
                <c:pt idx="16">
                  <c:v>31</c:v>
                </c:pt>
                <c:pt idx="17">
                  <c:v>0</c:v>
                </c:pt>
                <c:pt idx="18">
                  <c:v>15</c:v>
                </c:pt>
                <c:pt idx="19">
                  <c:v>26</c:v>
                </c:pt>
                <c:pt idx="20">
                  <c:v>123</c:v>
                </c:pt>
                <c:pt idx="21">
                  <c:v>115</c:v>
                </c:pt>
                <c:pt idx="22">
                  <c:v>29</c:v>
                </c:pt>
                <c:pt idx="23">
                  <c:v>24</c:v>
                </c:pt>
                <c:pt idx="24">
                  <c:v>17</c:v>
                </c:pt>
                <c:pt idx="25">
                  <c:v>57</c:v>
                </c:pt>
                <c:pt idx="26">
                  <c:v>49</c:v>
                </c:pt>
                <c:pt idx="27">
                  <c:v>0</c:v>
                </c:pt>
                <c:pt idx="28">
                  <c:v>113</c:v>
                </c:pt>
                <c:pt idx="29">
                  <c:v>76</c:v>
                </c:pt>
                <c:pt idx="30">
                  <c:v>20</c:v>
                </c:pt>
                <c:pt idx="31">
                  <c:v>112</c:v>
                </c:pt>
                <c:pt idx="32">
                  <c:v>10</c:v>
                </c:pt>
                <c:pt idx="33">
                  <c:v>22</c:v>
                </c:pt>
                <c:pt idx="34">
                  <c:v>39</c:v>
                </c:pt>
                <c:pt idx="35">
                  <c:v>6</c:v>
                </c:pt>
                <c:pt idx="36">
                  <c:v>69</c:v>
                </c:pt>
                <c:pt idx="37">
                  <c:v>86</c:v>
                </c:pt>
                <c:pt idx="38">
                  <c:v>15</c:v>
                </c:pt>
                <c:pt idx="39">
                  <c:v>27</c:v>
                </c:pt>
                <c:pt idx="40">
                  <c:v>10</c:v>
                </c:pt>
                <c:pt idx="41">
                  <c:v>32</c:v>
                </c:pt>
                <c:pt idx="42">
                  <c:v>3</c:v>
                </c:pt>
                <c:pt idx="43">
                  <c:v>6</c:v>
                </c:pt>
                <c:pt idx="44">
                  <c:v>85</c:v>
                </c:pt>
                <c:pt idx="45">
                  <c:v>26</c:v>
                </c:pt>
                <c:pt idx="46">
                  <c:v>53</c:v>
                </c:pt>
                <c:pt idx="47">
                  <c:v>9</c:v>
                </c:pt>
                <c:pt idx="48">
                  <c:v>125</c:v>
                </c:pt>
                <c:pt idx="49">
                  <c:v>35</c:v>
                </c:pt>
                <c:pt idx="50">
                  <c:v>36</c:v>
                </c:pt>
                <c:pt idx="51">
                  <c:v>29</c:v>
                </c:pt>
                <c:pt idx="52">
                  <c:v>120</c:v>
                </c:pt>
                <c:pt idx="53">
                  <c:v>104</c:v>
                </c:pt>
                <c:pt idx="54">
                  <c:v>111</c:v>
                </c:pt>
                <c:pt idx="55">
                  <c:v>95</c:v>
                </c:pt>
                <c:pt idx="56">
                  <c:v>62</c:v>
                </c:pt>
                <c:pt idx="57">
                  <c:v>25</c:v>
                </c:pt>
                <c:pt idx="58">
                  <c:v>0</c:v>
                </c:pt>
                <c:pt idx="59">
                  <c:v>24</c:v>
                </c:pt>
                <c:pt idx="60">
                  <c:v>21</c:v>
                </c:pt>
                <c:pt idx="61">
                  <c:v>61</c:v>
                </c:pt>
                <c:pt idx="62">
                  <c:v>20</c:v>
                </c:pt>
                <c:pt idx="63">
                  <c:v>5</c:v>
                </c:pt>
                <c:pt idx="64">
                  <c:v>101</c:v>
                </c:pt>
                <c:pt idx="65">
                  <c:v>36</c:v>
                </c:pt>
                <c:pt idx="66">
                  <c:v>76</c:v>
                </c:pt>
                <c:pt idx="67">
                  <c:v>65</c:v>
                </c:pt>
                <c:pt idx="68">
                  <c:v>4</c:v>
                </c:pt>
                <c:pt idx="69">
                  <c:v>38</c:v>
                </c:pt>
                <c:pt idx="70">
                  <c:v>13</c:v>
                </c:pt>
                <c:pt idx="71">
                  <c:v>11</c:v>
                </c:pt>
                <c:pt idx="72">
                  <c:v>4</c:v>
                </c:pt>
                <c:pt idx="73">
                  <c:v>52</c:v>
                </c:pt>
                <c:pt idx="74">
                  <c:v>39</c:v>
                </c:pt>
                <c:pt idx="75">
                  <c:v>112</c:v>
                </c:pt>
                <c:pt idx="76">
                  <c:v>15</c:v>
                </c:pt>
              </c:numCache>
            </c:numRef>
          </c:yVal>
          <c:smooth val="0"/>
          <c:extLst>
            <c:ext xmlns:c16="http://schemas.microsoft.com/office/drawing/2014/chart" uri="{C3380CC4-5D6E-409C-BE32-E72D297353CC}">
              <c16:uniqueId val="{00000000-2BC4-4A50-A315-076B61AD2FF4}"/>
            </c:ext>
          </c:extLst>
        </c:ser>
        <c:ser>
          <c:idx val="1"/>
          <c:order val="1"/>
          <c:tx>
            <c:strRef>
              <c:f>'Q9'!$O$8</c:f>
              <c:strCache>
                <c:ptCount val="1"/>
                <c:pt idx="0">
                  <c:v>623</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yVal>
            <c:numRef>
              <c:f>'Q9'!$O$9:$O$84</c:f>
              <c:numCache>
                <c:formatCode>General</c:formatCode>
                <c:ptCount val="76"/>
                <c:pt idx="0">
                  <c:v>746</c:v>
                </c:pt>
                <c:pt idx="1">
                  <c:v>1496</c:v>
                </c:pt>
                <c:pt idx="2">
                  <c:v>1083</c:v>
                </c:pt>
                <c:pt idx="3">
                  <c:v>1577</c:v>
                </c:pt>
                <c:pt idx="4">
                  <c:v>1263</c:v>
                </c:pt>
                <c:pt idx="5">
                  <c:v>886</c:v>
                </c:pt>
                <c:pt idx="6">
                  <c:v>978</c:v>
                </c:pt>
                <c:pt idx="7">
                  <c:v>539</c:v>
                </c:pt>
                <c:pt idx="8">
                  <c:v>640</c:v>
                </c:pt>
                <c:pt idx="9">
                  <c:v>806</c:v>
                </c:pt>
                <c:pt idx="10">
                  <c:v>580</c:v>
                </c:pt>
                <c:pt idx="11">
                  <c:v>313</c:v>
                </c:pt>
                <c:pt idx="12">
                  <c:v>763</c:v>
                </c:pt>
                <c:pt idx="13">
                  <c:v>740</c:v>
                </c:pt>
                <c:pt idx="14">
                  <c:v>714</c:v>
                </c:pt>
                <c:pt idx="15">
                  <c:v>742</c:v>
                </c:pt>
                <c:pt idx="16">
                  <c:v>722</c:v>
                </c:pt>
                <c:pt idx="17">
                  <c:v>753</c:v>
                </c:pt>
                <c:pt idx="18">
                  <c:v>1057</c:v>
                </c:pt>
                <c:pt idx="19">
                  <c:v>1103</c:v>
                </c:pt>
                <c:pt idx="20">
                  <c:v>903</c:v>
                </c:pt>
                <c:pt idx="21">
                  <c:v>1158</c:v>
                </c:pt>
                <c:pt idx="22">
                  <c:v>445</c:v>
                </c:pt>
                <c:pt idx="23">
                  <c:v>1057</c:v>
                </c:pt>
                <c:pt idx="24">
                  <c:v>981</c:v>
                </c:pt>
                <c:pt idx="25">
                  <c:v>365</c:v>
                </c:pt>
                <c:pt idx="26">
                  <c:v>1397</c:v>
                </c:pt>
                <c:pt idx="27">
                  <c:v>603</c:v>
                </c:pt>
                <c:pt idx="28">
                  <c:v>745</c:v>
                </c:pt>
                <c:pt idx="29">
                  <c:v>883</c:v>
                </c:pt>
                <c:pt idx="30">
                  <c:v>805</c:v>
                </c:pt>
                <c:pt idx="31">
                  <c:v>612</c:v>
                </c:pt>
                <c:pt idx="32">
                  <c:v>706</c:v>
                </c:pt>
                <c:pt idx="33">
                  <c:v>828</c:v>
                </c:pt>
                <c:pt idx="34">
                  <c:v>372</c:v>
                </c:pt>
                <c:pt idx="35">
                  <c:v>793</c:v>
                </c:pt>
                <c:pt idx="36">
                  <c:v>344</c:v>
                </c:pt>
                <c:pt idx="37">
                  <c:v>817</c:v>
                </c:pt>
                <c:pt idx="38">
                  <c:v>601</c:v>
                </c:pt>
                <c:pt idx="39">
                  <c:v>520</c:v>
                </c:pt>
                <c:pt idx="40">
                  <c:v>791</c:v>
                </c:pt>
                <c:pt idx="41">
                  <c:v>1016</c:v>
                </c:pt>
                <c:pt idx="42">
                  <c:v>799</c:v>
                </c:pt>
                <c:pt idx="43">
                  <c:v>981</c:v>
                </c:pt>
                <c:pt idx="44">
                  <c:v>697</c:v>
                </c:pt>
                <c:pt idx="45">
                  <c:v>453</c:v>
                </c:pt>
                <c:pt idx="46">
                  <c:v>297</c:v>
                </c:pt>
                <c:pt idx="47">
                  <c:v>1155</c:v>
                </c:pt>
                <c:pt idx="48">
                  <c:v>404</c:v>
                </c:pt>
                <c:pt idx="49">
                  <c:v>434</c:v>
                </c:pt>
                <c:pt idx="50">
                  <c:v>95</c:v>
                </c:pt>
                <c:pt idx="51">
                  <c:v>301</c:v>
                </c:pt>
                <c:pt idx="52">
                  <c:v>348</c:v>
                </c:pt>
                <c:pt idx="53">
                  <c:v>506</c:v>
                </c:pt>
                <c:pt idx="54">
                  <c:v>548</c:v>
                </c:pt>
                <c:pt idx="55">
                  <c:v>534</c:v>
                </c:pt>
                <c:pt idx="56">
                  <c:v>723</c:v>
                </c:pt>
                <c:pt idx="57">
                  <c:v>298</c:v>
                </c:pt>
                <c:pt idx="58">
                  <c:v>891</c:v>
                </c:pt>
                <c:pt idx="59">
                  <c:v>755</c:v>
                </c:pt>
                <c:pt idx="60">
                  <c:v>580</c:v>
                </c:pt>
                <c:pt idx="61">
                  <c:v>1125</c:v>
                </c:pt>
                <c:pt idx="62">
                  <c:v>508</c:v>
                </c:pt>
                <c:pt idx="63">
                  <c:v>293</c:v>
                </c:pt>
                <c:pt idx="64">
                  <c:v>485</c:v>
                </c:pt>
                <c:pt idx="65">
                  <c:v>318</c:v>
                </c:pt>
                <c:pt idx="66">
                  <c:v>235</c:v>
                </c:pt>
                <c:pt idx="67">
                  <c:v>239</c:v>
                </c:pt>
                <c:pt idx="68">
                  <c:v>500</c:v>
                </c:pt>
                <c:pt idx="69">
                  <c:v>328</c:v>
                </c:pt>
                <c:pt idx="70">
                  <c:v>125</c:v>
                </c:pt>
                <c:pt idx="71">
                  <c:v>297</c:v>
                </c:pt>
                <c:pt idx="72">
                  <c:v>184</c:v>
                </c:pt>
                <c:pt idx="73">
                  <c:v>122</c:v>
                </c:pt>
                <c:pt idx="74">
                  <c:v>755</c:v>
                </c:pt>
                <c:pt idx="75">
                  <c:v>138</c:v>
                </c:pt>
              </c:numCache>
            </c:numRef>
          </c:yVal>
          <c:smooth val="0"/>
          <c:extLst>
            <c:ext xmlns:c16="http://schemas.microsoft.com/office/drawing/2014/chart" uri="{C3380CC4-5D6E-409C-BE32-E72D297353CC}">
              <c16:uniqueId val="{00000001-2BC4-4A50-A315-076B61AD2FF4}"/>
            </c:ext>
          </c:extLst>
        </c:ser>
        <c:dLbls>
          <c:showLegendKey val="0"/>
          <c:showVal val="0"/>
          <c:showCatName val="0"/>
          <c:showSerName val="0"/>
          <c:showPercent val="0"/>
          <c:showBubbleSize val="0"/>
        </c:dLbls>
        <c:axId val="1452235024"/>
        <c:axId val="1174639328"/>
      </c:scatterChart>
      <c:valAx>
        <c:axId val="1452235024"/>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4639328"/>
        <c:crosses val="autoZero"/>
        <c:crossBetween val="midCat"/>
      </c:valAx>
      <c:valAx>
        <c:axId val="1174639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22350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15 Products  --Price vs Revenue</a:t>
            </a:r>
          </a:p>
        </c:rich>
      </c:tx>
      <c:layout>
        <c:manualLayout>
          <c:xMode val="edge"/>
          <c:yMode val="edge"/>
          <c:x val="0.21880484659736393"/>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'Q9'!$L$7</c:f>
              <c:strCache>
                <c:ptCount val="1"/>
                <c:pt idx="0">
                  <c:v>UnitPrice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'Q9'!$K$8:$K$21</c:f>
              <c:strCache>
                <c:ptCount val="14"/>
                <c:pt idx="0">
                  <c:v>Côte de Blaye</c:v>
                </c:pt>
                <c:pt idx="1">
                  <c:v>Thüringer Rostbratwurst</c:v>
                </c:pt>
                <c:pt idx="2">
                  <c:v>Raclette Courdavault</c:v>
                </c:pt>
                <c:pt idx="3">
                  <c:v>Tarte au sucre</c:v>
                </c:pt>
                <c:pt idx="4">
                  <c:v>Camembert Pierrot</c:v>
                </c:pt>
                <c:pt idx="5">
                  <c:v>Gnocchi di nonna Alice</c:v>
                </c:pt>
                <c:pt idx="6">
                  <c:v>Manjimup Dried Apples</c:v>
                </c:pt>
                <c:pt idx="7">
                  <c:v>Alice Mutton</c:v>
                </c:pt>
                <c:pt idx="8">
                  <c:v>Carnarvon Tigers</c:v>
                </c:pt>
                <c:pt idx="9">
                  <c:v>Rössle Sauerkraut</c:v>
                </c:pt>
                <c:pt idx="10">
                  <c:v>Mozzarella di Giovanni</c:v>
                </c:pt>
                <c:pt idx="11">
                  <c:v>Ipoh Coffee</c:v>
                </c:pt>
                <c:pt idx="12">
                  <c:v>Sir Rodney's Marmalade</c:v>
                </c:pt>
                <c:pt idx="13">
                  <c:v>Uncle Bob's Organic Dried Pears</c:v>
                </c:pt>
              </c:strCache>
            </c:strRef>
          </c:cat>
          <c:val>
            <c:numRef>
              <c:f>'Q9'!$L$8:$L$21</c:f>
              <c:numCache>
                <c:formatCode>General</c:formatCode>
                <c:ptCount val="14"/>
                <c:pt idx="0">
                  <c:v>263.5</c:v>
                </c:pt>
                <c:pt idx="1">
                  <c:v>123.79</c:v>
                </c:pt>
                <c:pt idx="2">
                  <c:v>55</c:v>
                </c:pt>
                <c:pt idx="3">
                  <c:v>49.3</c:v>
                </c:pt>
                <c:pt idx="4">
                  <c:v>34</c:v>
                </c:pt>
                <c:pt idx="5">
                  <c:v>38</c:v>
                </c:pt>
                <c:pt idx="6">
                  <c:v>53</c:v>
                </c:pt>
                <c:pt idx="7">
                  <c:v>39</c:v>
                </c:pt>
                <c:pt idx="8">
                  <c:v>62.5</c:v>
                </c:pt>
                <c:pt idx="9">
                  <c:v>45.6</c:v>
                </c:pt>
                <c:pt idx="10">
                  <c:v>34.799999999999997</c:v>
                </c:pt>
                <c:pt idx="11">
                  <c:v>46</c:v>
                </c:pt>
                <c:pt idx="12">
                  <c:v>81</c:v>
                </c:pt>
                <c:pt idx="13">
                  <c:v>30</c:v>
                </c:pt>
              </c:numCache>
            </c:numRef>
          </c:val>
          <c:extLst>
            <c:ext xmlns:c16="http://schemas.microsoft.com/office/drawing/2014/chart" uri="{C3380CC4-5D6E-409C-BE32-E72D297353CC}">
              <c16:uniqueId val="{00000000-142F-4B60-83E0-3C27B22E1DC4}"/>
            </c:ext>
          </c:extLst>
        </c:ser>
        <c:dLbls>
          <c:showLegendKey val="0"/>
          <c:showVal val="0"/>
          <c:showCatName val="0"/>
          <c:showSerName val="0"/>
          <c:showPercent val="0"/>
          <c:showBubbleSize val="0"/>
        </c:dLbls>
        <c:gapWidth val="150"/>
        <c:axId val="1743065712"/>
        <c:axId val="1743060432"/>
      </c:barChart>
      <c:lineChart>
        <c:grouping val="standard"/>
        <c:varyColors val="0"/>
        <c:ser>
          <c:idx val="1"/>
          <c:order val="1"/>
          <c:tx>
            <c:strRef>
              <c:f>'Q9'!$P$7</c:f>
              <c:strCache>
                <c:ptCount val="1"/>
                <c:pt idx="0">
                  <c:v>total_revenue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'Q9'!$K$8:$K$21</c:f>
              <c:strCache>
                <c:ptCount val="14"/>
                <c:pt idx="0">
                  <c:v>Côte de Blaye</c:v>
                </c:pt>
                <c:pt idx="1">
                  <c:v>Thüringer Rostbratwurst</c:v>
                </c:pt>
                <c:pt idx="2">
                  <c:v>Raclette Courdavault</c:v>
                </c:pt>
                <c:pt idx="3">
                  <c:v>Tarte au sucre</c:v>
                </c:pt>
                <c:pt idx="4">
                  <c:v>Camembert Pierrot</c:v>
                </c:pt>
                <c:pt idx="5">
                  <c:v>Gnocchi di nonna Alice</c:v>
                </c:pt>
                <c:pt idx="6">
                  <c:v>Manjimup Dried Apples</c:v>
                </c:pt>
                <c:pt idx="7">
                  <c:v>Alice Mutton</c:v>
                </c:pt>
                <c:pt idx="8">
                  <c:v>Carnarvon Tigers</c:v>
                </c:pt>
                <c:pt idx="9">
                  <c:v>Rössle Sauerkraut</c:v>
                </c:pt>
                <c:pt idx="10">
                  <c:v>Mozzarella di Giovanni</c:v>
                </c:pt>
                <c:pt idx="11">
                  <c:v>Ipoh Coffee</c:v>
                </c:pt>
                <c:pt idx="12">
                  <c:v>Sir Rodney's Marmalade</c:v>
                </c:pt>
                <c:pt idx="13">
                  <c:v>Uncle Bob's Organic Dried Pears</c:v>
                </c:pt>
              </c:strCache>
            </c:strRef>
          </c:cat>
          <c:val>
            <c:numRef>
              <c:f>'Q9'!$P$8:$P$21</c:f>
              <c:numCache>
                <c:formatCode>General</c:formatCode>
                <c:ptCount val="14"/>
                <c:pt idx="0">
                  <c:v>141396.73000000001</c:v>
                </c:pt>
                <c:pt idx="1">
                  <c:v>80368.67</c:v>
                </c:pt>
                <c:pt idx="2">
                  <c:v>71155.7</c:v>
                </c:pt>
                <c:pt idx="3">
                  <c:v>47234.97</c:v>
                </c:pt>
                <c:pt idx="4">
                  <c:v>46825.48</c:v>
                </c:pt>
                <c:pt idx="5">
                  <c:v>42593.06</c:v>
                </c:pt>
                <c:pt idx="6">
                  <c:v>41819.65</c:v>
                </c:pt>
                <c:pt idx="7">
                  <c:v>32698.38</c:v>
                </c:pt>
                <c:pt idx="8">
                  <c:v>29171.87</c:v>
                </c:pt>
                <c:pt idx="9">
                  <c:v>25696.639999999999</c:v>
                </c:pt>
                <c:pt idx="10">
                  <c:v>24900.13</c:v>
                </c:pt>
                <c:pt idx="11">
                  <c:v>23526.7</c:v>
                </c:pt>
                <c:pt idx="12">
                  <c:v>22563.360000000001</c:v>
                </c:pt>
                <c:pt idx="13">
                  <c:v>22044.3</c:v>
                </c:pt>
              </c:numCache>
            </c:numRef>
          </c:val>
          <c:smooth val="0"/>
          <c:extLst>
            <c:ext xmlns:c16="http://schemas.microsoft.com/office/drawing/2014/chart" uri="{C3380CC4-5D6E-409C-BE32-E72D297353CC}">
              <c16:uniqueId val="{00000001-142F-4B60-83E0-3C27B22E1DC4}"/>
            </c:ext>
          </c:extLst>
        </c:ser>
        <c:dLbls>
          <c:showLegendKey val="0"/>
          <c:showVal val="0"/>
          <c:showCatName val="0"/>
          <c:showSerName val="0"/>
          <c:showPercent val="0"/>
          <c:showBubbleSize val="0"/>
        </c:dLbls>
        <c:marker val="1"/>
        <c:smooth val="0"/>
        <c:axId val="1743073872"/>
        <c:axId val="1743070512"/>
      </c:lineChart>
      <c:catAx>
        <c:axId val="17430657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3060432"/>
        <c:crosses val="autoZero"/>
        <c:auto val="1"/>
        <c:lblAlgn val="ctr"/>
        <c:lblOffset val="100"/>
        <c:noMultiLvlLbl val="0"/>
      </c:catAx>
      <c:valAx>
        <c:axId val="17430604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3065712"/>
        <c:crosses val="autoZero"/>
        <c:crossBetween val="between"/>
      </c:valAx>
      <c:valAx>
        <c:axId val="174307051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3073872"/>
        <c:crosses val="max"/>
        <c:crossBetween val="between"/>
      </c:valAx>
      <c:catAx>
        <c:axId val="1743073872"/>
        <c:scaling>
          <c:orientation val="minMax"/>
        </c:scaling>
        <c:delete val="1"/>
        <c:axPos val="b"/>
        <c:numFmt formatCode="General" sourceLinked="1"/>
        <c:majorTickMark val="none"/>
        <c:minorTickMark val="none"/>
        <c:tickLblPos val="nextTo"/>
        <c:crossAx val="17430705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Monthly Revenue Trend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'Q10'!$Q$7</c:f>
              <c:strCache>
                <c:ptCount val="1"/>
                <c:pt idx="0">
                  <c:v>total_revenue</c:v>
                </c:pt>
              </c:strCache>
            </c:strRef>
          </c:tx>
          <c:spPr>
            <a:ln w="34925" cap="rnd">
              <a:solidFill>
                <a:schemeClr val="lt1"/>
              </a:solidFill>
              <a:round/>
            </a:ln>
            <a:effectLst>
              <a:outerShdw dist="25400" dir="2700000" algn="tl" rotWithShape="0">
                <a:schemeClr val="accent1"/>
              </a:outerShdw>
            </a:effectLst>
          </c:spPr>
          <c:marker>
            <c:symbol val="none"/>
          </c:marker>
          <c:cat>
            <c:strRef>
              <c:f>'Q10'!$M$8:$M$30</c:f>
              <c:strCache>
                <c:ptCount val="23"/>
                <c:pt idx="0">
                  <c:v>August</c:v>
                </c:pt>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August</c:v>
                </c:pt>
                <c:pt idx="13">
                  <c:v>September</c:v>
                </c:pt>
                <c:pt idx="14">
                  <c:v>October</c:v>
                </c:pt>
                <c:pt idx="15">
                  <c:v>November</c:v>
                </c:pt>
                <c:pt idx="16">
                  <c:v>December</c:v>
                </c:pt>
                <c:pt idx="17">
                  <c:v>January</c:v>
                </c:pt>
                <c:pt idx="18">
                  <c:v>February</c:v>
                </c:pt>
                <c:pt idx="19">
                  <c:v>March</c:v>
                </c:pt>
                <c:pt idx="20">
                  <c:v>April</c:v>
                </c:pt>
                <c:pt idx="21">
                  <c:v>May</c:v>
                </c:pt>
                <c:pt idx="22">
                  <c:v>June</c:v>
                </c:pt>
              </c:strCache>
            </c:strRef>
          </c:cat>
          <c:val>
            <c:numRef>
              <c:f>'Q10'!$Q$8:$Q$30</c:f>
              <c:numCache>
                <c:formatCode>General</c:formatCode>
                <c:ptCount val="23"/>
                <c:pt idx="0">
                  <c:v>27861.89</c:v>
                </c:pt>
                <c:pt idx="1">
                  <c:v>25485.27</c:v>
                </c:pt>
                <c:pt idx="2">
                  <c:v>26381.4</c:v>
                </c:pt>
                <c:pt idx="3">
                  <c:v>35931.72</c:v>
                </c:pt>
                <c:pt idx="4">
                  <c:v>47184.04</c:v>
                </c:pt>
                <c:pt idx="5">
                  <c:v>45239.63</c:v>
                </c:pt>
                <c:pt idx="6">
                  <c:v>52540.24</c:v>
                </c:pt>
                <c:pt idx="7">
                  <c:v>47201.46</c:v>
                </c:pt>
                <c:pt idx="8">
                  <c:v>35124.51</c:v>
                </c:pt>
                <c:pt idx="9">
                  <c:v>56455.66</c:v>
                </c:pt>
                <c:pt idx="10">
                  <c:v>53781.29</c:v>
                </c:pt>
                <c:pt idx="11">
                  <c:v>36362.800000000003</c:v>
                </c:pt>
                <c:pt idx="12">
                  <c:v>51020.86</c:v>
                </c:pt>
                <c:pt idx="13">
                  <c:v>47287.67</c:v>
                </c:pt>
                <c:pt idx="14">
                  <c:v>55629.24</c:v>
                </c:pt>
                <c:pt idx="15">
                  <c:v>66461.429999999993</c:v>
                </c:pt>
                <c:pt idx="16">
                  <c:v>43821.61</c:v>
                </c:pt>
                <c:pt idx="17">
                  <c:v>71398.429999999993</c:v>
                </c:pt>
                <c:pt idx="18">
                  <c:v>90117.71</c:v>
                </c:pt>
                <c:pt idx="19">
                  <c:v>103519.69</c:v>
                </c:pt>
                <c:pt idx="20">
                  <c:v>104854.15</c:v>
                </c:pt>
                <c:pt idx="21">
                  <c:v>129247.25</c:v>
                </c:pt>
                <c:pt idx="22">
                  <c:v>12885.06</c:v>
                </c:pt>
              </c:numCache>
            </c:numRef>
          </c:val>
          <c:smooth val="0"/>
          <c:extLst>
            <c:ext xmlns:c16="http://schemas.microsoft.com/office/drawing/2014/chart" uri="{C3380CC4-5D6E-409C-BE32-E72D297353CC}">
              <c16:uniqueId val="{00000000-87D7-4601-BBC3-0E751C7CBCD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575644560"/>
        <c:axId val="1575646960"/>
      </c:lineChart>
      <c:catAx>
        <c:axId val="157564456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575646960"/>
        <c:crosses val="autoZero"/>
        <c:auto val="1"/>
        <c:lblAlgn val="ctr"/>
        <c:lblOffset val="100"/>
        <c:noMultiLvlLbl val="0"/>
      </c:catAx>
      <c:valAx>
        <c:axId val="1575646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7564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Monthly </a:t>
            </a:r>
          </a:p>
          <a:p>
            <a:pPr>
              <a:defRPr/>
            </a:pPr>
            <a:r>
              <a:rPr lang="en-IN"/>
              <a:t>order_count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'Q10'!$O$7</c:f>
              <c:strCache>
                <c:ptCount val="1"/>
                <c:pt idx="0">
                  <c:v>order_count</c:v>
                </c:pt>
              </c:strCache>
            </c:strRef>
          </c:tx>
          <c:spPr>
            <a:ln w="34925" cap="rnd">
              <a:solidFill>
                <a:schemeClr val="lt1"/>
              </a:solidFill>
              <a:round/>
            </a:ln>
            <a:effectLst>
              <a:outerShdw dist="25400" dir="2700000" algn="tl" rotWithShape="0">
                <a:schemeClr val="accent1"/>
              </a:outerShdw>
            </a:effectLst>
          </c:spPr>
          <c:marker>
            <c:symbol val="none"/>
          </c:marker>
          <c:cat>
            <c:strRef>
              <c:f>'Q10'!$M$8:$M$30</c:f>
              <c:strCache>
                <c:ptCount val="23"/>
                <c:pt idx="0">
                  <c:v>August</c:v>
                </c:pt>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August</c:v>
                </c:pt>
                <c:pt idx="13">
                  <c:v>September</c:v>
                </c:pt>
                <c:pt idx="14">
                  <c:v>October</c:v>
                </c:pt>
                <c:pt idx="15">
                  <c:v>November</c:v>
                </c:pt>
                <c:pt idx="16">
                  <c:v>December</c:v>
                </c:pt>
                <c:pt idx="17">
                  <c:v>January</c:v>
                </c:pt>
                <c:pt idx="18">
                  <c:v>February</c:v>
                </c:pt>
                <c:pt idx="19">
                  <c:v>March</c:v>
                </c:pt>
                <c:pt idx="20">
                  <c:v>April</c:v>
                </c:pt>
                <c:pt idx="21">
                  <c:v>May</c:v>
                </c:pt>
                <c:pt idx="22">
                  <c:v>June</c:v>
                </c:pt>
              </c:strCache>
            </c:strRef>
          </c:cat>
          <c:val>
            <c:numRef>
              <c:f>'Q10'!$O$8:$O$30</c:f>
              <c:numCache>
                <c:formatCode>General</c:formatCode>
                <c:ptCount val="23"/>
                <c:pt idx="0">
                  <c:v>22</c:v>
                </c:pt>
                <c:pt idx="1">
                  <c:v>25</c:v>
                </c:pt>
                <c:pt idx="2">
                  <c:v>23</c:v>
                </c:pt>
                <c:pt idx="3">
                  <c:v>25</c:v>
                </c:pt>
                <c:pt idx="4">
                  <c:v>26</c:v>
                </c:pt>
                <c:pt idx="5">
                  <c:v>31</c:v>
                </c:pt>
                <c:pt idx="6">
                  <c:v>29</c:v>
                </c:pt>
                <c:pt idx="7">
                  <c:v>33</c:v>
                </c:pt>
                <c:pt idx="8">
                  <c:v>28</c:v>
                </c:pt>
                <c:pt idx="9">
                  <c:v>33</c:v>
                </c:pt>
                <c:pt idx="10">
                  <c:v>32</c:v>
                </c:pt>
                <c:pt idx="11">
                  <c:v>30</c:v>
                </c:pt>
                <c:pt idx="12">
                  <c:v>33</c:v>
                </c:pt>
                <c:pt idx="13">
                  <c:v>33</c:v>
                </c:pt>
                <c:pt idx="14">
                  <c:v>37</c:v>
                </c:pt>
                <c:pt idx="15">
                  <c:v>37</c:v>
                </c:pt>
                <c:pt idx="16">
                  <c:v>35</c:v>
                </c:pt>
                <c:pt idx="17">
                  <c:v>48</c:v>
                </c:pt>
                <c:pt idx="18">
                  <c:v>53</c:v>
                </c:pt>
                <c:pt idx="19">
                  <c:v>56</c:v>
                </c:pt>
                <c:pt idx="20">
                  <c:v>73</c:v>
                </c:pt>
                <c:pt idx="21">
                  <c:v>77</c:v>
                </c:pt>
                <c:pt idx="22">
                  <c:v>11</c:v>
                </c:pt>
              </c:numCache>
            </c:numRef>
          </c:val>
          <c:smooth val="0"/>
          <c:extLst>
            <c:ext xmlns:c16="http://schemas.microsoft.com/office/drawing/2014/chart" uri="{C3380CC4-5D6E-409C-BE32-E72D297353CC}">
              <c16:uniqueId val="{00000000-1C12-4726-8EE2-2CAFDD7ECF2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445196144"/>
        <c:axId val="1445197584"/>
      </c:lineChart>
      <c:catAx>
        <c:axId val="144519614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445197584"/>
        <c:crosses val="autoZero"/>
        <c:auto val="1"/>
        <c:lblAlgn val="ctr"/>
        <c:lblOffset val="100"/>
        <c:noMultiLvlLbl val="0"/>
      </c:catAx>
      <c:valAx>
        <c:axId val="1445197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4519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Revenue by Season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'Q10'!$T$12</c:f>
              <c:strCache>
                <c:ptCount val="1"/>
                <c:pt idx="0">
                  <c:v>Sum of total_revenue</c:v>
                </c:pt>
              </c:strCache>
            </c:strRef>
          </c:tx>
          <c:spPr>
            <a:pattFill prst="ltUpDiag">
              <a:fgClr>
                <a:schemeClr val="accent1"/>
              </a:fgClr>
              <a:bgClr>
                <a:schemeClr val="lt1"/>
              </a:bgClr>
            </a:pattFill>
            <a:ln>
              <a:noFill/>
            </a:ln>
            <a:effectLst/>
          </c:spPr>
          <c:invertIfNegative val="0"/>
          <c:dLbls>
            <c:spPr>
              <a:solidFill>
                <a:schemeClr val="accent1">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'Q10'!$S$13:$S$16</c:f>
              <c:strCache>
                <c:ptCount val="4"/>
                <c:pt idx="0">
                  <c:v>Fall</c:v>
                </c:pt>
                <c:pt idx="1">
                  <c:v>Spring</c:v>
                </c:pt>
                <c:pt idx="2">
                  <c:v>Summer</c:v>
                </c:pt>
                <c:pt idx="3">
                  <c:v>Winter</c:v>
                </c:pt>
              </c:strCache>
            </c:strRef>
          </c:cat>
          <c:val>
            <c:numRef>
              <c:f>'Q10'!$T$13:$T$16</c:f>
              <c:numCache>
                <c:formatCode>General</c:formatCode>
                <c:ptCount val="4"/>
                <c:pt idx="0">
                  <c:v>257176.72999999998</c:v>
                </c:pt>
                <c:pt idx="1">
                  <c:v>476402.72</c:v>
                </c:pt>
                <c:pt idx="2">
                  <c:v>181911.9</c:v>
                </c:pt>
                <c:pt idx="3">
                  <c:v>350301.66000000003</c:v>
                </c:pt>
              </c:numCache>
            </c:numRef>
          </c:val>
          <c:extLst>
            <c:ext xmlns:c16="http://schemas.microsoft.com/office/drawing/2014/chart" uri="{C3380CC4-5D6E-409C-BE32-E72D297353CC}">
              <c16:uniqueId val="{00000000-A175-4D80-B347-804FBA9679B5}"/>
            </c:ext>
          </c:extLst>
        </c:ser>
        <c:dLbls>
          <c:dLblPos val="inEnd"/>
          <c:showLegendKey val="0"/>
          <c:showVal val="1"/>
          <c:showCatName val="0"/>
          <c:showSerName val="0"/>
          <c:showPercent val="0"/>
          <c:showBubbleSize val="0"/>
        </c:dLbls>
        <c:gapWidth val="269"/>
        <c:overlap val="-20"/>
        <c:axId val="1476384288"/>
        <c:axId val="1476386208"/>
      </c:barChart>
      <c:catAx>
        <c:axId val="147638428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476386208"/>
        <c:crosses val="autoZero"/>
        <c:auto val="1"/>
        <c:lblAlgn val="ctr"/>
        <c:lblOffset val="100"/>
        <c:noMultiLvlLbl val="0"/>
      </c:catAx>
      <c:valAx>
        <c:axId val="147638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763842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Quantity vs Monthly Wise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'Q10'!$P$7</c:f>
              <c:strCache>
                <c:ptCount val="1"/>
                <c:pt idx="0">
                  <c:v>total_quantity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'Q10'!$M$8:$M$30</c:f>
              <c:strCache>
                <c:ptCount val="23"/>
                <c:pt idx="0">
                  <c:v>August</c:v>
                </c:pt>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August</c:v>
                </c:pt>
                <c:pt idx="13">
                  <c:v>September</c:v>
                </c:pt>
                <c:pt idx="14">
                  <c:v>October</c:v>
                </c:pt>
                <c:pt idx="15">
                  <c:v>November</c:v>
                </c:pt>
                <c:pt idx="16">
                  <c:v>December</c:v>
                </c:pt>
                <c:pt idx="17">
                  <c:v>January</c:v>
                </c:pt>
                <c:pt idx="18">
                  <c:v>February</c:v>
                </c:pt>
                <c:pt idx="19">
                  <c:v>March</c:v>
                </c:pt>
                <c:pt idx="20">
                  <c:v>April</c:v>
                </c:pt>
                <c:pt idx="21">
                  <c:v>May</c:v>
                </c:pt>
                <c:pt idx="22">
                  <c:v>June</c:v>
                </c:pt>
              </c:strCache>
            </c:strRef>
          </c:cat>
          <c:val>
            <c:numRef>
              <c:f>'Q10'!$P$8:$P$30</c:f>
              <c:numCache>
                <c:formatCode>General</c:formatCode>
                <c:ptCount val="23"/>
                <c:pt idx="0">
                  <c:v>1462</c:v>
                </c:pt>
                <c:pt idx="1">
                  <c:v>1322</c:v>
                </c:pt>
                <c:pt idx="2">
                  <c:v>1124</c:v>
                </c:pt>
                <c:pt idx="3">
                  <c:v>1669</c:v>
                </c:pt>
                <c:pt idx="4">
                  <c:v>1804</c:v>
                </c:pt>
                <c:pt idx="5">
                  <c:v>2200</c:v>
                </c:pt>
                <c:pt idx="6">
                  <c:v>1951</c:v>
                </c:pt>
                <c:pt idx="7">
                  <c:v>2582</c:v>
                </c:pt>
                <c:pt idx="8">
                  <c:v>1622</c:v>
                </c:pt>
                <c:pt idx="9">
                  <c:v>2060</c:v>
                </c:pt>
                <c:pt idx="10">
                  <c:v>2164</c:v>
                </c:pt>
                <c:pt idx="11">
                  <c:v>1635</c:v>
                </c:pt>
                <c:pt idx="12">
                  <c:v>2054</c:v>
                </c:pt>
                <c:pt idx="13">
                  <c:v>1861</c:v>
                </c:pt>
                <c:pt idx="14">
                  <c:v>2343</c:v>
                </c:pt>
                <c:pt idx="15">
                  <c:v>2657</c:v>
                </c:pt>
                <c:pt idx="16">
                  <c:v>1878</c:v>
                </c:pt>
                <c:pt idx="17">
                  <c:v>2682</c:v>
                </c:pt>
                <c:pt idx="18">
                  <c:v>3293</c:v>
                </c:pt>
                <c:pt idx="19">
                  <c:v>3288</c:v>
                </c:pt>
                <c:pt idx="20">
                  <c:v>4065</c:v>
                </c:pt>
                <c:pt idx="21">
                  <c:v>4957</c:v>
                </c:pt>
                <c:pt idx="22">
                  <c:v>644</c:v>
                </c:pt>
              </c:numCache>
            </c:numRef>
          </c:val>
          <c:extLst>
            <c:ext xmlns:c16="http://schemas.microsoft.com/office/drawing/2014/chart" uri="{C3380CC4-5D6E-409C-BE32-E72D297353CC}">
              <c16:uniqueId val="{00000000-37C8-4F91-96A7-C34E6E5B0945}"/>
            </c:ext>
          </c:extLst>
        </c:ser>
        <c:dLbls>
          <c:showLegendKey val="0"/>
          <c:showVal val="0"/>
          <c:showCatName val="0"/>
          <c:showSerName val="0"/>
          <c:showPercent val="0"/>
          <c:showBubbleSize val="0"/>
        </c:dLbls>
        <c:gapWidth val="219"/>
        <c:axId val="1690188240"/>
        <c:axId val="1690189680"/>
      </c:barChart>
      <c:lineChart>
        <c:grouping val="standard"/>
        <c:varyColors val="0"/>
        <c:ser>
          <c:idx val="1"/>
          <c:order val="1"/>
          <c:tx>
            <c:strRef>
              <c:f>'Q10'!$Q$7</c:f>
              <c:strCache>
                <c:ptCount val="1"/>
                <c:pt idx="0">
                  <c:v>total_revenue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'Q10'!$M$8:$M$30</c:f>
              <c:strCache>
                <c:ptCount val="23"/>
                <c:pt idx="0">
                  <c:v>August</c:v>
                </c:pt>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August</c:v>
                </c:pt>
                <c:pt idx="13">
                  <c:v>September</c:v>
                </c:pt>
                <c:pt idx="14">
                  <c:v>October</c:v>
                </c:pt>
                <c:pt idx="15">
                  <c:v>November</c:v>
                </c:pt>
                <c:pt idx="16">
                  <c:v>December</c:v>
                </c:pt>
                <c:pt idx="17">
                  <c:v>January</c:v>
                </c:pt>
                <c:pt idx="18">
                  <c:v>February</c:v>
                </c:pt>
                <c:pt idx="19">
                  <c:v>March</c:v>
                </c:pt>
                <c:pt idx="20">
                  <c:v>April</c:v>
                </c:pt>
                <c:pt idx="21">
                  <c:v>May</c:v>
                </c:pt>
                <c:pt idx="22">
                  <c:v>June</c:v>
                </c:pt>
              </c:strCache>
            </c:strRef>
          </c:cat>
          <c:val>
            <c:numRef>
              <c:f>'Q10'!$Q$8:$Q$30</c:f>
              <c:numCache>
                <c:formatCode>General</c:formatCode>
                <c:ptCount val="23"/>
                <c:pt idx="0">
                  <c:v>27861.89</c:v>
                </c:pt>
                <c:pt idx="1">
                  <c:v>25485.27</c:v>
                </c:pt>
                <c:pt idx="2">
                  <c:v>26381.4</c:v>
                </c:pt>
                <c:pt idx="3">
                  <c:v>35931.72</c:v>
                </c:pt>
                <c:pt idx="4">
                  <c:v>47184.04</c:v>
                </c:pt>
                <c:pt idx="5">
                  <c:v>45239.63</c:v>
                </c:pt>
                <c:pt idx="6">
                  <c:v>52540.24</c:v>
                </c:pt>
                <c:pt idx="7">
                  <c:v>47201.46</c:v>
                </c:pt>
                <c:pt idx="8">
                  <c:v>35124.51</c:v>
                </c:pt>
                <c:pt idx="9">
                  <c:v>56455.66</c:v>
                </c:pt>
                <c:pt idx="10">
                  <c:v>53781.29</c:v>
                </c:pt>
                <c:pt idx="11">
                  <c:v>36362.800000000003</c:v>
                </c:pt>
                <c:pt idx="12">
                  <c:v>51020.86</c:v>
                </c:pt>
                <c:pt idx="13">
                  <c:v>47287.67</c:v>
                </c:pt>
                <c:pt idx="14">
                  <c:v>55629.24</c:v>
                </c:pt>
                <c:pt idx="15">
                  <c:v>66461.429999999993</c:v>
                </c:pt>
                <c:pt idx="16">
                  <c:v>43821.61</c:v>
                </c:pt>
                <c:pt idx="17">
                  <c:v>71398.429999999993</c:v>
                </c:pt>
                <c:pt idx="18">
                  <c:v>90117.71</c:v>
                </c:pt>
                <c:pt idx="19">
                  <c:v>103519.69</c:v>
                </c:pt>
                <c:pt idx="20">
                  <c:v>104854.15</c:v>
                </c:pt>
                <c:pt idx="21">
                  <c:v>129247.25</c:v>
                </c:pt>
                <c:pt idx="22">
                  <c:v>12885.06</c:v>
                </c:pt>
              </c:numCache>
            </c:numRef>
          </c:val>
          <c:smooth val="0"/>
          <c:extLst>
            <c:ext xmlns:c16="http://schemas.microsoft.com/office/drawing/2014/chart" uri="{C3380CC4-5D6E-409C-BE32-E72D297353CC}">
              <c16:uniqueId val="{00000001-37C8-4F91-96A7-C34E6E5B0945}"/>
            </c:ext>
          </c:extLst>
        </c:ser>
        <c:dLbls>
          <c:showLegendKey val="0"/>
          <c:showVal val="0"/>
          <c:showCatName val="0"/>
          <c:showSerName val="0"/>
          <c:showPercent val="0"/>
          <c:showBubbleSize val="0"/>
        </c:dLbls>
        <c:marker val="1"/>
        <c:smooth val="0"/>
        <c:axId val="1739705616"/>
        <c:axId val="1739705136"/>
      </c:lineChart>
      <c:catAx>
        <c:axId val="1690188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189680"/>
        <c:crosses val="autoZero"/>
        <c:auto val="1"/>
        <c:lblAlgn val="ctr"/>
        <c:lblOffset val="100"/>
        <c:noMultiLvlLbl val="0"/>
      </c:catAx>
      <c:valAx>
        <c:axId val="16901896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188240"/>
        <c:crosses val="autoZero"/>
        <c:crossBetween val="between"/>
      </c:valAx>
      <c:valAx>
        <c:axId val="173970513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9705616"/>
        <c:crosses val="max"/>
        <c:crossBetween val="between"/>
      </c:valAx>
      <c:catAx>
        <c:axId val="1739705616"/>
        <c:scaling>
          <c:orientation val="minMax"/>
        </c:scaling>
        <c:delete val="1"/>
        <c:axPos val="b"/>
        <c:numFmt formatCode="General" sourceLinked="1"/>
        <c:majorTickMark val="none"/>
        <c:minorTickMark val="none"/>
        <c:tickLblPos val="nextTo"/>
        <c:crossAx val="17397051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[SQL_EXCEL_Dashboard.xlsx]Q11!PivotTable19</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Anomaly Type Wise Total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'Q11'!$V$8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'Q11'!$U$9:$U$14</c:f>
              <c:strCache>
                <c:ptCount val="5"/>
                <c:pt idx="0">
                  <c:v>Discontinued High Performer</c:v>
                </c:pt>
                <c:pt idx="1">
                  <c:v>High Price Low Volume</c:v>
                </c:pt>
                <c:pt idx="2">
                  <c:v>Low Price High Revenue</c:v>
                </c:pt>
                <c:pt idx="3">
                  <c:v>Normal</c:v>
                </c:pt>
                <c:pt idx="4">
                  <c:v>Revenue Outlier</c:v>
                </c:pt>
              </c:strCache>
            </c:strRef>
          </c:cat>
          <c:val>
            <c:numRef>
              <c:f>'Q11'!$V$9:$V$14</c:f>
              <c:numCache>
                <c:formatCode>General</c:formatCode>
                <c:ptCount val="5"/>
                <c:pt idx="0">
                  <c:v>169189.41999999998</c:v>
                </c:pt>
                <c:pt idx="1">
                  <c:v>7226.5</c:v>
                </c:pt>
                <c:pt idx="2">
                  <c:v>91321.01999999999</c:v>
                </c:pt>
                <c:pt idx="3">
                  <c:v>264186.09000000003</c:v>
                </c:pt>
                <c:pt idx="4">
                  <c:v>733869.96</c:v>
                </c:pt>
              </c:numCache>
            </c:numRef>
          </c:val>
          <c:extLst>
            <c:ext xmlns:c16="http://schemas.microsoft.com/office/drawing/2014/chart" uri="{C3380CC4-5D6E-409C-BE32-E72D297353CC}">
              <c16:uniqueId val="{00000000-F4E5-4369-9154-E33B091B79F3}"/>
            </c:ext>
          </c:extLst>
        </c:ser>
        <c:dLbls>
          <c:dLblPos val="inEnd"/>
          <c:showLegendKey val="0"/>
          <c:showVal val="1"/>
          <c:showCatName val="0"/>
          <c:showSerName val="0"/>
          <c:showPercent val="0"/>
          <c:showBubbleSize val="0"/>
        </c:dLbls>
        <c:gapWidth val="100"/>
        <c:overlap val="-24"/>
        <c:axId val="1743032112"/>
        <c:axId val="1743051312"/>
      </c:barChart>
      <c:catAx>
        <c:axId val="17430321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3051312"/>
        <c:crosses val="autoZero"/>
        <c:auto val="1"/>
        <c:lblAlgn val="ctr"/>
        <c:lblOffset val="100"/>
        <c:noMultiLvlLbl val="0"/>
      </c:catAx>
      <c:valAx>
        <c:axId val="1743051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303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Country Wise Supplier Count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'Q12'!$M$9</c:f>
              <c:strCache>
                <c:ptCount val="1"/>
                <c:pt idx="0">
                  <c:v>supplier_count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'Q12'!$L$10:$L$25</c:f>
              <c:strCache>
                <c:ptCount val="16"/>
                <c:pt idx="0">
                  <c:v>USA</c:v>
                </c:pt>
                <c:pt idx="1">
                  <c:v>France</c:v>
                </c:pt>
                <c:pt idx="2">
                  <c:v>Germany</c:v>
                </c:pt>
                <c:pt idx="3">
                  <c:v>Australia</c:v>
                </c:pt>
                <c:pt idx="4">
                  <c:v>Canada</c:v>
                </c:pt>
                <c:pt idx="5">
                  <c:v>Italy</c:v>
                </c:pt>
                <c:pt idx="6">
                  <c:v>Japan</c:v>
                </c:pt>
                <c:pt idx="7">
                  <c:v>Sweden </c:v>
                </c:pt>
                <c:pt idx="8">
                  <c:v>UK</c:v>
                </c:pt>
                <c:pt idx="9">
                  <c:v>Brazil</c:v>
                </c:pt>
                <c:pt idx="10">
                  <c:v>Denmark</c:v>
                </c:pt>
                <c:pt idx="11">
                  <c:v>Finland</c:v>
                </c:pt>
                <c:pt idx="12">
                  <c:v>Netherlands</c:v>
                </c:pt>
                <c:pt idx="13">
                  <c:v>Norway</c:v>
                </c:pt>
                <c:pt idx="14">
                  <c:v>Singapore</c:v>
                </c:pt>
                <c:pt idx="15">
                  <c:v>Spain</c:v>
                </c:pt>
              </c:strCache>
            </c:strRef>
          </c:cat>
          <c:val>
            <c:numRef>
              <c:f>'Q12'!$M$10:$M$25</c:f>
              <c:numCache>
                <c:formatCode>General</c:formatCode>
                <c:ptCount val="16"/>
                <c:pt idx="0">
                  <c:v>4</c:v>
                </c:pt>
                <c:pt idx="1">
                  <c:v>3</c:v>
                </c:pt>
                <c:pt idx="2">
                  <c:v>3</c:v>
                </c:pt>
                <c:pt idx="3">
                  <c:v>2</c:v>
                </c:pt>
                <c:pt idx="4">
                  <c:v>2</c:v>
                </c:pt>
                <c:pt idx="5">
                  <c:v>2</c:v>
                </c:pt>
                <c:pt idx="6">
                  <c:v>2</c:v>
                </c:pt>
                <c:pt idx="7">
                  <c:v>2</c:v>
                </c:pt>
                <c:pt idx="8">
                  <c:v>2</c:v>
                </c:pt>
                <c:pt idx="9">
                  <c:v>1</c:v>
                </c:pt>
                <c:pt idx="10">
                  <c:v>1</c:v>
                </c:pt>
                <c:pt idx="11">
                  <c:v>1</c:v>
                </c:pt>
                <c:pt idx="12">
                  <c:v>1</c:v>
                </c:pt>
                <c:pt idx="13">
                  <c:v>1</c:v>
                </c:pt>
                <c:pt idx="14">
                  <c:v>1</c:v>
                </c:pt>
                <c:pt idx="15">
                  <c:v>1</c:v>
                </c:pt>
              </c:numCache>
            </c:numRef>
          </c:val>
          <c:extLst>
            <c:ext xmlns:c16="http://schemas.microsoft.com/office/drawing/2014/chart" uri="{C3380CC4-5D6E-409C-BE32-E72D297353CC}">
              <c16:uniqueId val="{00000000-8132-4321-981F-297A2516EF8C}"/>
            </c:ext>
          </c:extLst>
        </c:ser>
        <c:dLbls>
          <c:dLblPos val="inEnd"/>
          <c:showLegendKey val="0"/>
          <c:showVal val="1"/>
          <c:showCatName val="0"/>
          <c:showSerName val="0"/>
          <c:showPercent val="0"/>
          <c:showBubbleSize val="0"/>
        </c:dLbls>
        <c:gapWidth val="65"/>
        <c:axId val="1557009008"/>
        <c:axId val="1557010448"/>
      </c:barChart>
      <c:catAx>
        <c:axId val="15570090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57010448"/>
        <c:crosses val="autoZero"/>
        <c:auto val="1"/>
        <c:lblAlgn val="ctr"/>
        <c:lblOffset val="100"/>
        <c:noMultiLvlLbl val="0"/>
      </c:catAx>
      <c:valAx>
        <c:axId val="15570104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5700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Country Wise Supplier count and Product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9.6017497812773397E-2"/>
          <c:y val="0.23189814814814816"/>
          <c:w val="0.90286351706036749"/>
          <c:h val="0.61498432487605714"/>
        </c:manualLayout>
      </c:layout>
      <c:barChart>
        <c:barDir val="col"/>
        <c:grouping val="clustered"/>
        <c:varyColors val="0"/>
        <c:ser>
          <c:idx val="0"/>
          <c:order val="0"/>
          <c:tx>
            <c:strRef>
              <c:f>'Q12'!$M$9</c:f>
              <c:strCache>
                <c:ptCount val="1"/>
                <c:pt idx="0">
                  <c:v>supplier_count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'Q12'!$L$9:$L$25</c15:sqref>
                  </c15:fullRef>
                </c:ext>
              </c:extLst>
              <c:f>'Q12'!$L$10:$L$25</c:f>
              <c:strCache>
                <c:ptCount val="16"/>
                <c:pt idx="0">
                  <c:v>USA</c:v>
                </c:pt>
                <c:pt idx="1">
                  <c:v>France</c:v>
                </c:pt>
                <c:pt idx="2">
                  <c:v>Germany</c:v>
                </c:pt>
                <c:pt idx="3">
                  <c:v>Australia</c:v>
                </c:pt>
                <c:pt idx="4">
                  <c:v>Canada</c:v>
                </c:pt>
                <c:pt idx="5">
                  <c:v>Italy</c:v>
                </c:pt>
                <c:pt idx="6">
                  <c:v>Japan</c:v>
                </c:pt>
                <c:pt idx="7">
                  <c:v>Sweden </c:v>
                </c:pt>
                <c:pt idx="8">
                  <c:v>UK</c:v>
                </c:pt>
                <c:pt idx="9">
                  <c:v>Brazil</c:v>
                </c:pt>
                <c:pt idx="10">
                  <c:v>Denmark</c:v>
                </c:pt>
                <c:pt idx="11">
                  <c:v>Finland</c:v>
                </c:pt>
                <c:pt idx="12">
                  <c:v>Netherlands</c:v>
                </c:pt>
                <c:pt idx="13">
                  <c:v>Norway</c:v>
                </c:pt>
                <c:pt idx="14">
                  <c:v>Singapore</c:v>
                </c:pt>
                <c:pt idx="15">
                  <c:v>Spain</c:v>
                </c:pt>
              </c:strCache>
            </c:strRef>
          </c:cat>
          <c:val>
            <c:numRef>
              <c:extLst>
                <c:ext xmlns:c15="http://schemas.microsoft.com/office/drawing/2012/chart" uri="{02D57815-91ED-43cb-92C2-25804820EDAC}">
                  <c15:fullRef>
                    <c15:sqref>'Q12'!$M$10:$M$25</c15:sqref>
                  </c15:fullRef>
                </c:ext>
              </c:extLst>
              <c:f>'Q12'!$M$11:$M$25</c:f>
              <c:numCache>
                <c:formatCode>General</c:formatCode>
                <c:ptCount val="15"/>
                <c:pt idx="0">
                  <c:v>3</c:v>
                </c:pt>
                <c:pt idx="1">
                  <c:v>3</c:v>
                </c:pt>
                <c:pt idx="2">
                  <c:v>2</c:v>
                </c:pt>
                <c:pt idx="3">
                  <c:v>2</c:v>
                </c:pt>
                <c:pt idx="4">
                  <c:v>2</c:v>
                </c:pt>
                <c:pt idx="5">
                  <c:v>2</c:v>
                </c:pt>
                <c:pt idx="6">
                  <c:v>2</c:v>
                </c:pt>
                <c:pt idx="7">
                  <c:v>2</c:v>
                </c:pt>
                <c:pt idx="8">
                  <c:v>1</c:v>
                </c:pt>
                <c:pt idx="9">
                  <c:v>1</c:v>
                </c:pt>
                <c:pt idx="10">
                  <c:v>1</c:v>
                </c:pt>
                <c:pt idx="11">
                  <c:v>1</c:v>
                </c:pt>
                <c:pt idx="12">
                  <c:v>1</c:v>
                </c:pt>
                <c:pt idx="13">
                  <c:v>1</c:v>
                </c:pt>
                <c:pt idx="14">
                  <c:v>1</c:v>
                </c:pt>
              </c:numCache>
            </c:numRef>
          </c:val>
          <c:extLst>
            <c:ext xmlns:c16="http://schemas.microsoft.com/office/drawing/2014/chart" uri="{C3380CC4-5D6E-409C-BE32-E72D297353CC}">
              <c16:uniqueId val="{00000000-7683-4029-A15D-0CD9C92FEF03}"/>
            </c:ext>
          </c:extLst>
        </c:ser>
        <c:ser>
          <c:idx val="1"/>
          <c:order val="1"/>
          <c:tx>
            <c:strRef>
              <c:f>'Q12'!$N$9</c:f>
              <c:strCache>
                <c:ptCount val="1"/>
                <c:pt idx="0">
                  <c:v>product_count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'Q12'!$L$9:$L$25</c15:sqref>
                  </c15:fullRef>
                </c:ext>
              </c:extLst>
              <c:f>'Q12'!$L$10:$L$25</c:f>
              <c:strCache>
                <c:ptCount val="16"/>
                <c:pt idx="0">
                  <c:v>USA</c:v>
                </c:pt>
                <c:pt idx="1">
                  <c:v>France</c:v>
                </c:pt>
                <c:pt idx="2">
                  <c:v>Germany</c:v>
                </c:pt>
                <c:pt idx="3">
                  <c:v>Australia</c:v>
                </c:pt>
                <c:pt idx="4">
                  <c:v>Canada</c:v>
                </c:pt>
                <c:pt idx="5">
                  <c:v>Italy</c:v>
                </c:pt>
                <c:pt idx="6">
                  <c:v>Japan</c:v>
                </c:pt>
                <c:pt idx="7">
                  <c:v>Sweden </c:v>
                </c:pt>
                <c:pt idx="8">
                  <c:v>UK</c:v>
                </c:pt>
                <c:pt idx="9">
                  <c:v>Brazil</c:v>
                </c:pt>
                <c:pt idx="10">
                  <c:v>Denmark</c:v>
                </c:pt>
                <c:pt idx="11">
                  <c:v>Finland</c:v>
                </c:pt>
                <c:pt idx="12">
                  <c:v>Netherlands</c:v>
                </c:pt>
                <c:pt idx="13">
                  <c:v>Norway</c:v>
                </c:pt>
                <c:pt idx="14">
                  <c:v>Singapore</c:v>
                </c:pt>
                <c:pt idx="15">
                  <c:v>Spain</c:v>
                </c:pt>
              </c:strCache>
            </c:strRef>
          </c:cat>
          <c:val>
            <c:numRef>
              <c:extLst>
                <c:ext xmlns:c15="http://schemas.microsoft.com/office/drawing/2012/chart" uri="{02D57815-91ED-43cb-92C2-25804820EDAC}">
                  <c15:fullRef>
                    <c15:sqref>'Q12'!$N$10:$N$25</c15:sqref>
                  </c15:fullRef>
                </c:ext>
              </c:extLst>
              <c:f>'Q12'!$N$11:$N$25</c:f>
              <c:numCache>
                <c:formatCode>General</c:formatCode>
                <c:ptCount val="15"/>
                <c:pt idx="0">
                  <c:v>5</c:v>
                </c:pt>
                <c:pt idx="1">
                  <c:v>9</c:v>
                </c:pt>
                <c:pt idx="2">
                  <c:v>8</c:v>
                </c:pt>
                <c:pt idx="3">
                  <c:v>4</c:v>
                </c:pt>
                <c:pt idx="4">
                  <c:v>5</c:v>
                </c:pt>
                <c:pt idx="5">
                  <c:v>6</c:v>
                </c:pt>
                <c:pt idx="6">
                  <c:v>5</c:v>
                </c:pt>
                <c:pt idx="7">
                  <c:v>7</c:v>
                </c:pt>
                <c:pt idx="8">
                  <c:v>1</c:v>
                </c:pt>
                <c:pt idx="9">
                  <c:v>2</c:v>
                </c:pt>
                <c:pt idx="10">
                  <c:v>3</c:v>
                </c:pt>
                <c:pt idx="11">
                  <c:v>2</c:v>
                </c:pt>
                <c:pt idx="12">
                  <c:v>3</c:v>
                </c:pt>
                <c:pt idx="13">
                  <c:v>3</c:v>
                </c:pt>
                <c:pt idx="14">
                  <c:v>2</c:v>
                </c:pt>
              </c:numCache>
            </c:numRef>
          </c:val>
          <c:extLst>
            <c:ext xmlns:c16="http://schemas.microsoft.com/office/drawing/2014/chart" uri="{C3380CC4-5D6E-409C-BE32-E72D297353CC}">
              <c16:uniqueId val="{00000001-7683-4029-A15D-0CD9C92FEF03}"/>
            </c:ext>
          </c:extLst>
        </c:ser>
        <c:dLbls>
          <c:dLblPos val="inEnd"/>
          <c:showLegendKey val="0"/>
          <c:showVal val="1"/>
          <c:showCatName val="0"/>
          <c:showSerName val="0"/>
          <c:showPercent val="0"/>
          <c:showBubbleSize val="0"/>
        </c:dLbls>
        <c:gapWidth val="65"/>
        <c:axId val="1135883840"/>
        <c:axId val="1135881440"/>
      </c:barChart>
      <c:catAx>
        <c:axId val="11358838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35881440"/>
        <c:crosses val="autoZero"/>
        <c:auto val="1"/>
        <c:lblAlgn val="ctr"/>
        <c:lblOffset val="100"/>
        <c:noMultiLvlLbl val="0"/>
      </c:catAx>
      <c:valAx>
        <c:axId val="11358814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3588384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Country Wise  Avg_product_price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'Q12'!$O$9</c:f>
              <c:strCache>
                <c:ptCount val="1"/>
                <c:pt idx="0">
                  <c:v>avg_product_price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'Q12'!$L$10:$L$25</c:f>
              <c:strCache>
                <c:ptCount val="16"/>
                <c:pt idx="0">
                  <c:v>USA</c:v>
                </c:pt>
                <c:pt idx="1">
                  <c:v>France</c:v>
                </c:pt>
                <c:pt idx="2">
                  <c:v>Germany</c:v>
                </c:pt>
                <c:pt idx="3">
                  <c:v>Australia</c:v>
                </c:pt>
                <c:pt idx="4">
                  <c:v>Canada</c:v>
                </c:pt>
                <c:pt idx="5">
                  <c:v>Italy</c:v>
                </c:pt>
                <c:pt idx="6">
                  <c:v>Japan</c:v>
                </c:pt>
                <c:pt idx="7">
                  <c:v>Sweden </c:v>
                </c:pt>
                <c:pt idx="8">
                  <c:v>UK</c:v>
                </c:pt>
                <c:pt idx="9">
                  <c:v>Brazil</c:v>
                </c:pt>
                <c:pt idx="10">
                  <c:v>Denmark</c:v>
                </c:pt>
                <c:pt idx="11">
                  <c:v>Finland</c:v>
                </c:pt>
                <c:pt idx="12">
                  <c:v>Netherlands</c:v>
                </c:pt>
                <c:pt idx="13">
                  <c:v>Norway</c:v>
                </c:pt>
                <c:pt idx="14">
                  <c:v>Singapore</c:v>
                </c:pt>
                <c:pt idx="15">
                  <c:v>Spain</c:v>
                </c:pt>
              </c:strCache>
            </c:strRef>
          </c:cat>
          <c:val>
            <c:numRef>
              <c:f>'Q12'!$O$10:$O$25</c:f>
              <c:numCache>
                <c:formatCode>General</c:formatCode>
                <c:ptCount val="16"/>
                <c:pt idx="0">
                  <c:v>20.87</c:v>
                </c:pt>
                <c:pt idx="1">
                  <c:v>76.75</c:v>
                </c:pt>
                <c:pt idx="2">
                  <c:v>37.6</c:v>
                </c:pt>
                <c:pt idx="3">
                  <c:v>33.83</c:v>
                </c:pt>
                <c:pt idx="4">
                  <c:v>27.31</c:v>
                </c:pt>
                <c:pt idx="5">
                  <c:v>27.36</c:v>
                </c:pt>
                <c:pt idx="6">
                  <c:v>30.46</c:v>
                </c:pt>
                <c:pt idx="7">
                  <c:v>18</c:v>
                </c:pt>
                <c:pt idx="8">
                  <c:v>22.81</c:v>
                </c:pt>
                <c:pt idx="9">
                  <c:v>4.5</c:v>
                </c:pt>
                <c:pt idx="10">
                  <c:v>10.75</c:v>
                </c:pt>
                <c:pt idx="11">
                  <c:v>18.079999999999998</c:v>
                </c:pt>
                <c:pt idx="12">
                  <c:v>11.13</c:v>
                </c:pt>
                <c:pt idx="13">
                  <c:v>20</c:v>
                </c:pt>
                <c:pt idx="14">
                  <c:v>26.48</c:v>
                </c:pt>
                <c:pt idx="15">
                  <c:v>29.5</c:v>
                </c:pt>
              </c:numCache>
            </c:numRef>
          </c:val>
          <c:extLst>
            <c:ext xmlns:c16="http://schemas.microsoft.com/office/drawing/2014/chart" uri="{C3380CC4-5D6E-409C-BE32-E72D297353CC}">
              <c16:uniqueId val="{00000000-CAA2-4B30-A139-10462E3F2795}"/>
            </c:ext>
          </c:extLst>
        </c:ser>
        <c:dLbls>
          <c:dLblPos val="inEnd"/>
          <c:showLegendKey val="0"/>
          <c:showVal val="1"/>
          <c:showCatName val="0"/>
          <c:showSerName val="0"/>
          <c:showPercent val="0"/>
          <c:showBubbleSize val="0"/>
        </c:dLbls>
        <c:gapWidth val="65"/>
        <c:axId val="1190160368"/>
        <c:axId val="1190161808"/>
      </c:barChart>
      <c:catAx>
        <c:axId val="11901603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0161808"/>
        <c:crosses val="autoZero"/>
        <c:auto val="1"/>
        <c:lblAlgn val="ctr"/>
        <c:lblOffset val="100"/>
        <c:noMultiLvlLbl val="0"/>
      </c:catAx>
      <c:valAx>
        <c:axId val="1190161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901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Category Wise Suppliers count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'Q13'!$M$7</c:f>
              <c:strCache>
                <c:ptCount val="1"/>
                <c:pt idx="0">
                  <c:v>supplier_count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'Q13'!$L$8:$L$15</c:f>
              <c:strCache>
                <c:ptCount val="8"/>
                <c:pt idx="0">
                  <c:v>Beverages</c:v>
                </c:pt>
                <c:pt idx="1">
                  <c:v>Condiments</c:v>
                </c:pt>
                <c:pt idx="2">
                  <c:v>Seafood</c:v>
                </c:pt>
                <c:pt idx="3">
                  <c:v>Confections</c:v>
                </c:pt>
                <c:pt idx="4">
                  <c:v>Grains/Cereals</c:v>
                </c:pt>
                <c:pt idx="5">
                  <c:v>Meat/Poultry</c:v>
                </c:pt>
                <c:pt idx="6">
                  <c:v>Produce</c:v>
                </c:pt>
                <c:pt idx="7">
                  <c:v>Dairy Products</c:v>
                </c:pt>
              </c:strCache>
            </c:strRef>
          </c:cat>
          <c:val>
            <c:numRef>
              <c:f>'Q13'!$M$8:$M$15</c:f>
              <c:numCache>
                <c:formatCode>General</c:formatCode>
                <c:ptCount val="8"/>
                <c:pt idx="0">
                  <c:v>8</c:v>
                </c:pt>
                <c:pt idx="1">
                  <c:v>8</c:v>
                </c:pt>
                <c:pt idx="2">
                  <c:v>8</c:v>
                </c:pt>
                <c:pt idx="3">
                  <c:v>6</c:v>
                </c:pt>
                <c:pt idx="4">
                  <c:v>5</c:v>
                </c:pt>
                <c:pt idx="5">
                  <c:v>5</c:v>
                </c:pt>
                <c:pt idx="6">
                  <c:v>5</c:v>
                </c:pt>
                <c:pt idx="7">
                  <c:v>4</c:v>
                </c:pt>
              </c:numCache>
            </c:numRef>
          </c:val>
          <c:extLst>
            <c:ext xmlns:c16="http://schemas.microsoft.com/office/drawing/2014/chart" uri="{C3380CC4-5D6E-409C-BE32-E72D297353CC}">
              <c16:uniqueId val="{00000000-8DCF-4C3C-A5AC-C26F05F8A390}"/>
            </c:ext>
          </c:extLst>
        </c:ser>
        <c:dLbls>
          <c:showLegendKey val="0"/>
          <c:showVal val="0"/>
          <c:showCatName val="0"/>
          <c:showSerName val="0"/>
          <c:showPercent val="0"/>
          <c:showBubbleSize val="0"/>
        </c:dLbls>
        <c:gapWidth val="315"/>
        <c:overlap val="-40"/>
        <c:axId val="1173721936"/>
        <c:axId val="1565778944"/>
      </c:barChart>
      <c:catAx>
        <c:axId val="1173721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5778944"/>
        <c:crosses val="autoZero"/>
        <c:auto val="1"/>
        <c:lblAlgn val="ctr"/>
        <c:lblOffset val="100"/>
        <c:noMultiLvlLbl val="0"/>
      </c:catAx>
      <c:valAx>
        <c:axId val="15657789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372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Category Wise product_count</a:t>
            </a:r>
          </a:p>
        </c:rich>
      </c:tx>
      <c:layout>
        <c:manualLayout>
          <c:xMode val="edge"/>
          <c:yMode val="edge"/>
          <c:x val="0.25564474243976154"/>
          <c:y val="0"/>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'Q13'!$N$7</c:f>
              <c:strCache>
                <c:ptCount val="1"/>
                <c:pt idx="0">
                  <c:v>product_count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'Q13'!$L$8:$L$15</c:f>
              <c:strCache>
                <c:ptCount val="8"/>
                <c:pt idx="0">
                  <c:v>Beverages</c:v>
                </c:pt>
                <c:pt idx="1">
                  <c:v>Condiments</c:v>
                </c:pt>
                <c:pt idx="2">
                  <c:v>Seafood</c:v>
                </c:pt>
                <c:pt idx="3">
                  <c:v>Confections</c:v>
                </c:pt>
                <c:pt idx="4">
                  <c:v>Grains/Cereals</c:v>
                </c:pt>
                <c:pt idx="5">
                  <c:v>Meat/Poultry</c:v>
                </c:pt>
                <c:pt idx="6">
                  <c:v>Produce</c:v>
                </c:pt>
                <c:pt idx="7">
                  <c:v>Dairy Products</c:v>
                </c:pt>
              </c:strCache>
            </c:strRef>
          </c:cat>
          <c:val>
            <c:numRef>
              <c:f>'Q13'!$N$8:$N$15</c:f>
              <c:numCache>
                <c:formatCode>General</c:formatCode>
                <c:ptCount val="8"/>
                <c:pt idx="0">
                  <c:v>12</c:v>
                </c:pt>
                <c:pt idx="1">
                  <c:v>12</c:v>
                </c:pt>
                <c:pt idx="2">
                  <c:v>12</c:v>
                </c:pt>
                <c:pt idx="3">
                  <c:v>13</c:v>
                </c:pt>
                <c:pt idx="4">
                  <c:v>7</c:v>
                </c:pt>
                <c:pt idx="5">
                  <c:v>6</c:v>
                </c:pt>
                <c:pt idx="6">
                  <c:v>5</c:v>
                </c:pt>
                <c:pt idx="7">
                  <c:v>10</c:v>
                </c:pt>
              </c:numCache>
            </c:numRef>
          </c:val>
          <c:extLst>
            <c:ext xmlns:c16="http://schemas.microsoft.com/office/drawing/2014/chart" uri="{C3380CC4-5D6E-409C-BE32-E72D297353CC}">
              <c16:uniqueId val="{00000000-D099-4927-BFB6-424260B8722E}"/>
            </c:ext>
          </c:extLst>
        </c:ser>
        <c:dLbls>
          <c:showLegendKey val="0"/>
          <c:showVal val="0"/>
          <c:showCatName val="0"/>
          <c:showSerName val="0"/>
          <c:showPercent val="0"/>
          <c:showBubbleSize val="0"/>
        </c:dLbls>
        <c:gapWidth val="315"/>
        <c:overlap val="-40"/>
        <c:axId val="1443410688"/>
        <c:axId val="1443407328"/>
      </c:barChart>
      <c:catAx>
        <c:axId val="1443410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3407328"/>
        <c:crosses val="autoZero"/>
        <c:auto val="1"/>
        <c:lblAlgn val="ctr"/>
        <c:lblOffset val="100"/>
        <c:noMultiLvlLbl val="0"/>
      </c:catAx>
      <c:valAx>
        <c:axId val="14434073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341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Supplier VS  pricing</a:t>
            </a:r>
          </a:p>
        </c:rich>
      </c:tx>
      <c:layout>
        <c:manualLayout>
          <c:xMode val="edge"/>
          <c:yMode val="edge"/>
          <c:x val="0.33969815983697971"/>
          <c:y val="7.27045558062924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'Q13'!$O$7</c:f>
              <c:strCache>
                <c:ptCount val="1"/>
                <c:pt idx="0">
                  <c:v>avg_category_price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'Q13'!$M$8:$M$15</c:f>
              <c:numCache>
                <c:formatCode>General</c:formatCode>
                <c:ptCount val="8"/>
                <c:pt idx="0">
                  <c:v>8</c:v>
                </c:pt>
                <c:pt idx="1">
                  <c:v>8</c:v>
                </c:pt>
                <c:pt idx="2">
                  <c:v>8</c:v>
                </c:pt>
                <c:pt idx="3">
                  <c:v>6</c:v>
                </c:pt>
                <c:pt idx="4">
                  <c:v>5</c:v>
                </c:pt>
                <c:pt idx="5">
                  <c:v>5</c:v>
                </c:pt>
                <c:pt idx="6">
                  <c:v>5</c:v>
                </c:pt>
                <c:pt idx="7">
                  <c:v>4</c:v>
                </c:pt>
              </c:numCache>
            </c:numRef>
          </c:xVal>
          <c:yVal>
            <c:numRef>
              <c:f>'Q13'!$O$8:$O$15</c:f>
              <c:numCache>
                <c:formatCode>General</c:formatCode>
                <c:ptCount val="8"/>
                <c:pt idx="0">
                  <c:v>37.979999999999997</c:v>
                </c:pt>
                <c:pt idx="1">
                  <c:v>23.06</c:v>
                </c:pt>
                <c:pt idx="2">
                  <c:v>20.68</c:v>
                </c:pt>
                <c:pt idx="3">
                  <c:v>25.16</c:v>
                </c:pt>
                <c:pt idx="4">
                  <c:v>20.25</c:v>
                </c:pt>
                <c:pt idx="5">
                  <c:v>54.01</c:v>
                </c:pt>
                <c:pt idx="6">
                  <c:v>32.369999999999997</c:v>
                </c:pt>
                <c:pt idx="7">
                  <c:v>28.73</c:v>
                </c:pt>
              </c:numCache>
            </c:numRef>
          </c:yVal>
          <c:smooth val="0"/>
          <c:extLst>
            <c:ext xmlns:c16="http://schemas.microsoft.com/office/drawing/2014/chart" uri="{C3380CC4-5D6E-409C-BE32-E72D297353CC}">
              <c16:uniqueId val="{00000000-B4E3-4F94-A725-3DCA63DB00F9}"/>
            </c:ext>
          </c:extLst>
        </c:ser>
        <c:dLbls>
          <c:showLegendKey val="0"/>
          <c:showVal val="0"/>
          <c:showCatName val="0"/>
          <c:showSerName val="0"/>
          <c:showPercent val="0"/>
          <c:showBubbleSize val="0"/>
        </c:dLbls>
        <c:axId val="1743045552"/>
        <c:axId val="1743033552"/>
      </c:scatterChart>
      <c:valAx>
        <c:axId val="17430455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3033552"/>
        <c:crosses val="autoZero"/>
        <c:crossBetween val="midCat"/>
      </c:valAx>
      <c:valAx>
        <c:axId val="17430335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3045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Supplier</a:t>
            </a:r>
            <a:r>
              <a:rPr lang="en-IN" baseline="0"/>
              <a:t> Country Wise Avg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'Q14'!$S$9:$S$25</c:f>
              <c:strCache>
                <c:ptCount val="17"/>
                <c:pt idx="0">
                  <c:v>Australia</c:v>
                </c:pt>
                <c:pt idx="1">
                  <c:v>Brazil</c:v>
                </c:pt>
                <c:pt idx="2">
                  <c:v>Canada</c:v>
                </c:pt>
                <c:pt idx="3">
                  <c:v>Denmark</c:v>
                </c:pt>
                <c:pt idx="4">
                  <c:v>Finland</c:v>
                </c:pt>
                <c:pt idx="5">
                  <c:v>France</c:v>
                </c:pt>
                <c:pt idx="6">
                  <c:v>Germany</c:v>
                </c:pt>
                <c:pt idx="7">
                  <c:v>Italy</c:v>
                </c:pt>
                <c:pt idx="8">
                  <c:v>Japan</c:v>
                </c:pt>
                <c:pt idx="9">
                  <c:v>Netherlands</c:v>
                </c:pt>
                <c:pt idx="10">
                  <c:v>Norway</c:v>
                </c:pt>
                <c:pt idx="11">
                  <c:v>Singapore</c:v>
                </c:pt>
                <c:pt idx="12">
                  <c:v>Spain</c:v>
                </c:pt>
                <c:pt idx="13">
                  <c:v>Sweden</c:v>
                </c:pt>
                <c:pt idx="14">
                  <c:v>Sweden </c:v>
                </c:pt>
                <c:pt idx="15">
                  <c:v>UK</c:v>
                </c:pt>
                <c:pt idx="16">
                  <c:v>USA</c:v>
                </c:pt>
              </c:strCache>
            </c:strRef>
          </c:cat>
          <c:val>
            <c:numRef>
              <c:f>'Q14'!$T$9:$T$25</c:f>
              <c:numCache>
                <c:formatCode>General</c:formatCode>
                <c:ptCount val="17"/>
                <c:pt idx="0">
                  <c:v>234.75</c:v>
                </c:pt>
                <c:pt idx="1">
                  <c:v>4.5</c:v>
                </c:pt>
                <c:pt idx="2">
                  <c:v>93.53</c:v>
                </c:pt>
                <c:pt idx="3">
                  <c:v>10.75</c:v>
                </c:pt>
                <c:pt idx="4">
                  <c:v>36.129999999999995</c:v>
                </c:pt>
                <c:pt idx="5">
                  <c:v>198.5</c:v>
                </c:pt>
                <c:pt idx="6">
                  <c:v>278.99</c:v>
                </c:pt>
                <c:pt idx="7">
                  <c:v>55.18</c:v>
                </c:pt>
                <c:pt idx="8">
                  <c:v>147.63</c:v>
                </c:pt>
                <c:pt idx="9">
                  <c:v>11.13</c:v>
                </c:pt>
                <c:pt idx="10">
                  <c:v>20</c:v>
                </c:pt>
                <c:pt idx="11">
                  <c:v>79.45</c:v>
                </c:pt>
                <c:pt idx="12">
                  <c:v>29.5</c:v>
                </c:pt>
                <c:pt idx="13">
                  <c:v>20</c:v>
                </c:pt>
                <c:pt idx="14">
                  <c:v>15</c:v>
                </c:pt>
                <c:pt idx="15">
                  <c:v>56.68</c:v>
                </c:pt>
                <c:pt idx="16">
                  <c:v>83.76</c:v>
                </c:pt>
              </c:numCache>
            </c:numRef>
          </c:val>
          <c:extLst>
            <c:ext xmlns:c16="http://schemas.microsoft.com/office/drawing/2014/chart" uri="{C3380CC4-5D6E-409C-BE32-E72D297353CC}">
              <c16:uniqueId val="{00000000-1A04-4550-AD72-FBF11183287B}"/>
            </c:ext>
          </c:extLst>
        </c:ser>
        <c:dLbls>
          <c:dLblPos val="inEnd"/>
          <c:showLegendKey val="0"/>
          <c:showVal val="1"/>
          <c:showCatName val="0"/>
          <c:showSerName val="0"/>
          <c:showPercent val="0"/>
          <c:showBubbleSize val="0"/>
        </c:dLbls>
        <c:gapWidth val="65"/>
        <c:axId val="60620719"/>
        <c:axId val="60621199"/>
      </c:barChart>
      <c:catAx>
        <c:axId val="606207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0621199"/>
        <c:crosses val="autoZero"/>
        <c:auto val="1"/>
        <c:lblAlgn val="ctr"/>
        <c:lblOffset val="100"/>
        <c:noMultiLvlLbl val="0"/>
      </c:catAx>
      <c:valAx>
        <c:axId val="6062119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62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Category Name Wise Avg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'Q14'!$T$31</c:f>
              <c:strCache>
                <c:ptCount val="1"/>
                <c:pt idx="0">
                  <c:v>avg_price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'Q14'!$S$32:$S$39</c:f>
              <c:strCache>
                <c:ptCount val="8"/>
                <c:pt idx="0">
                  <c:v>Seafood</c:v>
                </c:pt>
                <c:pt idx="1">
                  <c:v>Produce</c:v>
                </c:pt>
                <c:pt idx="2">
                  <c:v>Condiments</c:v>
                </c:pt>
                <c:pt idx="3">
                  <c:v>Meat/Poultry</c:v>
                </c:pt>
                <c:pt idx="4">
                  <c:v>Confections</c:v>
                </c:pt>
                <c:pt idx="5">
                  <c:v>Beverages</c:v>
                </c:pt>
                <c:pt idx="6">
                  <c:v>Grains/Cereals</c:v>
                </c:pt>
                <c:pt idx="7">
                  <c:v>Dairy Products</c:v>
                </c:pt>
              </c:strCache>
            </c:strRef>
          </c:cat>
          <c:val>
            <c:numRef>
              <c:f>'Q14'!$T$32:$T$39</c:f>
              <c:numCache>
                <c:formatCode>General</c:formatCode>
                <c:ptCount val="8"/>
                <c:pt idx="0">
                  <c:v>164.92</c:v>
                </c:pt>
                <c:pt idx="1">
                  <c:v>145.22999999999999</c:v>
                </c:pt>
                <c:pt idx="2">
                  <c:v>154.75000000000003</c:v>
                </c:pt>
                <c:pt idx="3">
                  <c:v>272.42</c:v>
                </c:pt>
                <c:pt idx="4">
                  <c:v>153.9</c:v>
                </c:pt>
                <c:pt idx="5">
                  <c:v>265.83</c:v>
                </c:pt>
                <c:pt idx="6">
                  <c:v>98</c:v>
                </c:pt>
                <c:pt idx="7">
                  <c:v>120.43</c:v>
                </c:pt>
              </c:numCache>
            </c:numRef>
          </c:val>
          <c:extLst>
            <c:ext xmlns:c16="http://schemas.microsoft.com/office/drawing/2014/chart" uri="{C3380CC4-5D6E-409C-BE32-E72D297353CC}">
              <c16:uniqueId val="{00000000-7720-46DA-BC77-99080A99A659}"/>
            </c:ext>
          </c:extLst>
        </c:ser>
        <c:dLbls>
          <c:dLblPos val="inEnd"/>
          <c:showLegendKey val="0"/>
          <c:showVal val="1"/>
          <c:showCatName val="0"/>
          <c:showSerName val="0"/>
          <c:showPercent val="0"/>
          <c:showBubbleSize val="0"/>
        </c:dLbls>
        <c:gapWidth val="65"/>
        <c:axId val="272712783"/>
        <c:axId val="272714703"/>
        <c:extLst>
          <c:ext xmlns:c15="http://schemas.microsoft.com/office/drawing/2012/chart" uri="{02D57815-91ED-43cb-92C2-25804820EDAC}">
            <c15:filteredBarSeries>
              <c15:ser>
                <c:idx val="1"/>
                <c:order val="1"/>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val>
                  <c:numLit>
                    <c:formatCode>General</c:formatCode>
                    <c:ptCount val="1"/>
                    <c:pt idx="0">
                      <c:v>1</c:v>
                    </c:pt>
                  </c:numLit>
                </c:val>
                <c:extLst>
                  <c:ext xmlns:c16="http://schemas.microsoft.com/office/drawing/2014/chart" uri="{C3380CC4-5D6E-409C-BE32-E72D297353CC}">
                    <c16:uniqueId val="{00000001-7720-46DA-BC77-99080A99A659}"/>
                  </c:ext>
                </c:extLst>
              </c15:ser>
            </c15:filteredBarSeries>
          </c:ext>
        </c:extLst>
      </c:barChart>
      <c:catAx>
        <c:axId val="2727127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2714703"/>
        <c:crosses val="autoZero"/>
        <c:auto val="1"/>
        <c:lblAlgn val="ctr"/>
        <c:lblOffset val="100"/>
        <c:noMultiLvlLbl val="0"/>
      </c:catAx>
      <c:valAx>
        <c:axId val="27271470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271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0.xml"/><Relationship Id="rId1" Type="http://schemas.openxmlformats.org/officeDocument/2006/relationships/image" Target="../media/image1.png"/><Relationship Id="rId5" Type="http://schemas.openxmlformats.org/officeDocument/2006/relationships/chart" Target="../charts/chart12.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 Id="rId4" Type="http://schemas.openxmlformats.org/officeDocument/2006/relationships/chart" Target="../charts/chart2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chart" Target="../charts/chart29.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36.xml"/><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xdr:from>
      <xdr:col>14</xdr:col>
      <xdr:colOff>12700</xdr:colOff>
      <xdr:row>21</xdr:row>
      <xdr:rowOff>177799</xdr:rowOff>
    </xdr:from>
    <xdr:to>
      <xdr:col>24</xdr:col>
      <xdr:colOff>417015</xdr:colOff>
      <xdr:row>45</xdr:row>
      <xdr:rowOff>0</xdr:rowOff>
    </xdr:to>
    <xdr:graphicFrame macro="">
      <xdr:nvGraphicFramePr>
        <xdr:cNvPr id="2" name="Chart 1">
          <a:extLst>
            <a:ext uri="{FF2B5EF4-FFF2-40B4-BE49-F238E27FC236}">
              <a16:creationId xmlns:a16="http://schemas.microsoft.com/office/drawing/2014/main" id="{5F25DAD7-A4BF-81E2-90CD-5212B10E6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12320</xdr:colOff>
      <xdr:row>47</xdr:row>
      <xdr:rowOff>159035</xdr:rowOff>
    </xdr:from>
    <xdr:to>
      <xdr:col>21</xdr:col>
      <xdr:colOff>338350</xdr:colOff>
      <xdr:row>63</xdr:row>
      <xdr:rowOff>21041</xdr:rowOff>
    </xdr:to>
    <xdr:graphicFrame macro="">
      <xdr:nvGraphicFramePr>
        <xdr:cNvPr id="3" name="Chart 2">
          <a:extLst>
            <a:ext uri="{FF2B5EF4-FFF2-40B4-BE49-F238E27FC236}">
              <a16:creationId xmlns:a16="http://schemas.microsoft.com/office/drawing/2014/main" id="{C1FF91DB-734C-B20E-5F27-570144488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3342</xdr:colOff>
      <xdr:row>6</xdr:row>
      <xdr:rowOff>162425</xdr:rowOff>
    </xdr:from>
    <xdr:to>
      <xdr:col>20</xdr:col>
      <xdr:colOff>317500</xdr:colOff>
      <xdr:row>21</xdr:row>
      <xdr:rowOff>98257</xdr:rowOff>
    </xdr:to>
    <xdr:graphicFrame macro="">
      <xdr:nvGraphicFramePr>
        <xdr:cNvPr id="6" name="Chart 5">
          <a:extLst>
            <a:ext uri="{FF2B5EF4-FFF2-40B4-BE49-F238E27FC236}">
              <a16:creationId xmlns:a16="http://schemas.microsoft.com/office/drawing/2014/main" id="{B39D0D24-2752-03CD-5675-FC15FAE95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551448</xdr:colOff>
      <xdr:row>35</xdr:row>
      <xdr:rowOff>53474</xdr:rowOff>
    </xdr:from>
    <xdr:to>
      <xdr:col>18</xdr:col>
      <xdr:colOff>588211</xdr:colOff>
      <xdr:row>50</xdr:row>
      <xdr:rowOff>26737</xdr:rowOff>
    </xdr:to>
    <xdr:graphicFrame macro="">
      <xdr:nvGraphicFramePr>
        <xdr:cNvPr id="7" name="Chart 6">
          <a:extLst>
            <a:ext uri="{FF2B5EF4-FFF2-40B4-BE49-F238E27FC236}">
              <a16:creationId xmlns:a16="http://schemas.microsoft.com/office/drawing/2014/main" id="{4ABBEE1D-9A16-09CD-DD58-99D5E8001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137028</xdr:colOff>
      <xdr:row>6</xdr:row>
      <xdr:rowOff>127001</xdr:rowOff>
    </xdr:from>
    <xdr:to>
      <xdr:col>29</xdr:col>
      <xdr:colOff>465667</xdr:colOff>
      <xdr:row>21</xdr:row>
      <xdr:rowOff>147053</xdr:rowOff>
    </xdr:to>
    <xdr:graphicFrame macro="">
      <xdr:nvGraphicFramePr>
        <xdr:cNvPr id="8" name="Chart 7">
          <a:extLst>
            <a:ext uri="{FF2B5EF4-FFF2-40B4-BE49-F238E27FC236}">
              <a16:creationId xmlns:a16="http://schemas.microsoft.com/office/drawing/2014/main" id="{4E1A7346-CBA5-1F85-22E1-5A09F192E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161393</xdr:colOff>
      <xdr:row>6</xdr:row>
      <xdr:rowOff>137583</xdr:rowOff>
    </xdr:from>
    <xdr:to>
      <xdr:col>41</xdr:col>
      <xdr:colOff>328084</xdr:colOff>
      <xdr:row>21</xdr:row>
      <xdr:rowOff>127000</xdr:rowOff>
    </xdr:to>
    <xdr:graphicFrame macro="">
      <xdr:nvGraphicFramePr>
        <xdr:cNvPr id="11" name="Chart 10">
          <a:extLst>
            <a:ext uri="{FF2B5EF4-FFF2-40B4-BE49-F238E27FC236}">
              <a16:creationId xmlns:a16="http://schemas.microsoft.com/office/drawing/2014/main" id="{55261F61-C428-97CD-33AA-A96A91705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605118</xdr:colOff>
      <xdr:row>10</xdr:row>
      <xdr:rowOff>97118</xdr:rowOff>
    </xdr:from>
    <xdr:to>
      <xdr:col>27</xdr:col>
      <xdr:colOff>44825</xdr:colOff>
      <xdr:row>24</xdr:row>
      <xdr:rowOff>37353</xdr:rowOff>
    </xdr:to>
    <xdr:graphicFrame macro="">
      <xdr:nvGraphicFramePr>
        <xdr:cNvPr id="2" name="Chart 1">
          <a:extLst>
            <a:ext uri="{FF2B5EF4-FFF2-40B4-BE49-F238E27FC236}">
              <a16:creationId xmlns:a16="http://schemas.microsoft.com/office/drawing/2014/main" id="{CE176144-077F-48D2-4714-C0BE46636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82177</xdr:colOff>
      <xdr:row>26</xdr:row>
      <xdr:rowOff>141942</xdr:rowOff>
    </xdr:from>
    <xdr:to>
      <xdr:col>27</xdr:col>
      <xdr:colOff>373530</xdr:colOff>
      <xdr:row>41</xdr:row>
      <xdr:rowOff>127000</xdr:rowOff>
    </xdr:to>
    <xdr:graphicFrame macro="">
      <xdr:nvGraphicFramePr>
        <xdr:cNvPr id="5" name="Chart 4">
          <a:extLst>
            <a:ext uri="{FF2B5EF4-FFF2-40B4-BE49-F238E27FC236}">
              <a16:creationId xmlns:a16="http://schemas.microsoft.com/office/drawing/2014/main" id="{0D4992B4-B60B-9629-DC51-6AB2DC0BF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52295</xdr:colOff>
      <xdr:row>10</xdr:row>
      <xdr:rowOff>112059</xdr:rowOff>
    </xdr:from>
    <xdr:to>
      <xdr:col>36</xdr:col>
      <xdr:colOff>37354</xdr:colOff>
      <xdr:row>24</xdr:row>
      <xdr:rowOff>56777</xdr:rowOff>
    </xdr:to>
    <xdr:graphicFrame macro="">
      <xdr:nvGraphicFramePr>
        <xdr:cNvPr id="7" name="Chart 6">
          <a:extLst>
            <a:ext uri="{FF2B5EF4-FFF2-40B4-BE49-F238E27FC236}">
              <a16:creationId xmlns:a16="http://schemas.microsoft.com/office/drawing/2014/main" id="{03B6137F-59BC-3B1F-F0E4-2E977D9EE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6351</xdr:colOff>
      <xdr:row>7</xdr:row>
      <xdr:rowOff>47036</xdr:rowOff>
    </xdr:from>
    <xdr:to>
      <xdr:col>8</xdr:col>
      <xdr:colOff>506727</xdr:colOff>
      <xdr:row>22</xdr:row>
      <xdr:rowOff>114521</xdr:rowOff>
    </xdr:to>
    <xdr:pic>
      <xdr:nvPicPr>
        <xdr:cNvPr id="2" name="Picture 1">
          <a:extLst>
            <a:ext uri="{FF2B5EF4-FFF2-40B4-BE49-F238E27FC236}">
              <a16:creationId xmlns:a16="http://schemas.microsoft.com/office/drawing/2014/main" id="{3BEEC4CC-FB71-3BC9-B48D-B678FEF3F93F}"/>
            </a:ext>
          </a:extLst>
        </xdr:cNvPr>
        <xdr:cNvPicPr>
          <a:picLocks noChangeAspect="1"/>
        </xdr:cNvPicPr>
      </xdr:nvPicPr>
      <xdr:blipFill>
        <a:blip xmlns:r="http://schemas.openxmlformats.org/officeDocument/2006/relationships" r:embed="rId1"/>
        <a:stretch>
          <a:fillRect/>
        </a:stretch>
      </xdr:blipFill>
      <xdr:spPr>
        <a:xfrm>
          <a:off x="617832" y="1364073"/>
          <a:ext cx="4780747" cy="2889707"/>
        </a:xfrm>
        <a:prstGeom prst="rect">
          <a:avLst/>
        </a:prstGeom>
      </xdr:spPr>
    </xdr:pic>
    <xdr:clientData/>
  </xdr:twoCellAnchor>
  <xdr:twoCellAnchor>
    <xdr:from>
      <xdr:col>23</xdr:col>
      <xdr:colOff>500945</xdr:colOff>
      <xdr:row>6</xdr:row>
      <xdr:rowOff>45391</xdr:rowOff>
    </xdr:from>
    <xdr:to>
      <xdr:col>31</xdr:col>
      <xdr:colOff>181094</xdr:colOff>
      <xdr:row>20</xdr:row>
      <xdr:rowOff>154517</xdr:rowOff>
    </xdr:to>
    <xdr:graphicFrame macro="">
      <xdr:nvGraphicFramePr>
        <xdr:cNvPr id="4" name="Chart 3">
          <a:extLst>
            <a:ext uri="{FF2B5EF4-FFF2-40B4-BE49-F238E27FC236}">
              <a16:creationId xmlns:a16="http://schemas.microsoft.com/office/drawing/2014/main" id="{FFBFB958-B234-62AF-5204-67EBA2D64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599723</xdr:colOff>
      <xdr:row>28</xdr:row>
      <xdr:rowOff>35278</xdr:rowOff>
    </xdr:from>
    <xdr:to>
      <xdr:col>8</xdr:col>
      <xdr:colOff>470371</xdr:colOff>
      <xdr:row>48</xdr:row>
      <xdr:rowOff>22359</xdr:rowOff>
    </xdr:to>
    <xdr:pic>
      <xdr:nvPicPr>
        <xdr:cNvPr id="5" name="Picture 4">
          <a:extLst>
            <a:ext uri="{FF2B5EF4-FFF2-40B4-BE49-F238E27FC236}">
              <a16:creationId xmlns:a16="http://schemas.microsoft.com/office/drawing/2014/main" id="{46500B7F-118E-2E8B-9908-A516628FE87E}"/>
            </a:ext>
          </a:extLst>
        </xdr:cNvPr>
        <xdr:cNvPicPr>
          <a:picLocks noChangeAspect="1"/>
        </xdr:cNvPicPr>
      </xdr:nvPicPr>
      <xdr:blipFill>
        <a:blip xmlns:r="http://schemas.openxmlformats.org/officeDocument/2006/relationships" r:embed="rId3"/>
        <a:stretch>
          <a:fillRect/>
        </a:stretch>
      </xdr:blipFill>
      <xdr:spPr>
        <a:xfrm>
          <a:off x="599723" y="5115278"/>
          <a:ext cx="4762500" cy="3750044"/>
        </a:xfrm>
        <a:prstGeom prst="rect">
          <a:avLst/>
        </a:prstGeom>
      </xdr:spPr>
    </xdr:pic>
    <xdr:clientData/>
  </xdr:twoCellAnchor>
  <xdr:twoCellAnchor>
    <xdr:from>
      <xdr:col>31</xdr:col>
      <xdr:colOff>406870</xdr:colOff>
      <xdr:row>6</xdr:row>
      <xdr:rowOff>21871</xdr:rowOff>
    </xdr:from>
    <xdr:to>
      <xdr:col>39</xdr:col>
      <xdr:colOff>87018</xdr:colOff>
      <xdr:row>20</xdr:row>
      <xdr:rowOff>130997</xdr:rowOff>
    </xdr:to>
    <xdr:graphicFrame macro="">
      <xdr:nvGraphicFramePr>
        <xdr:cNvPr id="6" name="Chart 5">
          <a:extLst>
            <a:ext uri="{FF2B5EF4-FFF2-40B4-BE49-F238E27FC236}">
              <a16:creationId xmlns:a16="http://schemas.microsoft.com/office/drawing/2014/main" id="{F7D3F357-A1C0-D3F3-F68A-75E8DEDA5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305741</xdr:colOff>
      <xdr:row>29</xdr:row>
      <xdr:rowOff>115945</xdr:rowOff>
    </xdr:from>
    <xdr:to>
      <xdr:col>38</xdr:col>
      <xdr:colOff>341018</xdr:colOff>
      <xdr:row>52</xdr:row>
      <xdr:rowOff>105832</xdr:rowOff>
    </xdr:to>
    <xdr:graphicFrame macro="">
      <xdr:nvGraphicFramePr>
        <xdr:cNvPr id="7" name="Chart 6">
          <a:extLst>
            <a:ext uri="{FF2B5EF4-FFF2-40B4-BE49-F238E27FC236}">
              <a16:creationId xmlns:a16="http://schemas.microsoft.com/office/drawing/2014/main" id="{9FD415B3-9CCD-E083-71A7-5C1C11106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12699</xdr:colOff>
      <xdr:row>12</xdr:row>
      <xdr:rowOff>114300</xdr:rowOff>
    </xdr:from>
    <xdr:to>
      <xdr:col>13</xdr:col>
      <xdr:colOff>565150</xdr:colOff>
      <xdr:row>23</xdr:row>
      <xdr:rowOff>165100</xdr:rowOff>
    </xdr:to>
    <xdr:graphicFrame macro="">
      <xdr:nvGraphicFramePr>
        <xdr:cNvPr id="2" name="Chart 1">
          <a:extLst>
            <a:ext uri="{FF2B5EF4-FFF2-40B4-BE49-F238E27FC236}">
              <a16:creationId xmlns:a16="http://schemas.microsoft.com/office/drawing/2014/main" id="{BB506C4D-5C4B-ACD3-C9FB-5E5CF79CA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930275</xdr:colOff>
      <xdr:row>12</xdr:row>
      <xdr:rowOff>76200</xdr:rowOff>
    </xdr:from>
    <xdr:to>
      <xdr:col>16</xdr:col>
      <xdr:colOff>193675</xdr:colOff>
      <xdr:row>24</xdr:row>
      <xdr:rowOff>31750</xdr:rowOff>
    </xdr:to>
    <xdr:graphicFrame macro="">
      <xdr:nvGraphicFramePr>
        <xdr:cNvPr id="4" name="Chart 3">
          <a:extLst>
            <a:ext uri="{FF2B5EF4-FFF2-40B4-BE49-F238E27FC236}">
              <a16:creationId xmlns:a16="http://schemas.microsoft.com/office/drawing/2014/main" id="{BAAE3690-6E8D-AC14-BAF9-EC01532AA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596899</xdr:colOff>
      <xdr:row>13</xdr:row>
      <xdr:rowOff>133350</xdr:rowOff>
    </xdr:from>
    <xdr:to>
      <xdr:col>13</xdr:col>
      <xdr:colOff>596900</xdr:colOff>
      <xdr:row>27</xdr:row>
      <xdr:rowOff>69850</xdr:rowOff>
    </xdr:to>
    <xdr:graphicFrame macro="">
      <xdr:nvGraphicFramePr>
        <xdr:cNvPr id="2" name="Chart 1">
          <a:extLst>
            <a:ext uri="{FF2B5EF4-FFF2-40B4-BE49-F238E27FC236}">
              <a16:creationId xmlns:a16="http://schemas.microsoft.com/office/drawing/2014/main" id="{3D991BEC-0E1F-A9CD-0895-D74B6A7C5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273050</xdr:colOff>
      <xdr:row>13</xdr:row>
      <xdr:rowOff>82550</xdr:rowOff>
    </xdr:from>
    <xdr:to>
      <xdr:col>22</xdr:col>
      <xdr:colOff>476250</xdr:colOff>
      <xdr:row>26</xdr:row>
      <xdr:rowOff>139700</xdr:rowOff>
    </xdr:to>
    <xdr:graphicFrame macro="">
      <xdr:nvGraphicFramePr>
        <xdr:cNvPr id="3" name="Chart 2">
          <a:extLst>
            <a:ext uri="{FF2B5EF4-FFF2-40B4-BE49-F238E27FC236}">
              <a16:creationId xmlns:a16="http://schemas.microsoft.com/office/drawing/2014/main" id="{4232E4F1-18E8-EA85-7195-9E7A9C49E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25399</xdr:colOff>
      <xdr:row>7</xdr:row>
      <xdr:rowOff>0</xdr:rowOff>
    </xdr:from>
    <xdr:to>
      <xdr:col>20</xdr:col>
      <xdr:colOff>482864</xdr:colOff>
      <xdr:row>18</xdr:row>
      <xdr:rowOff>165100</xdr:rowOff>
    </xdr:to>
    <xdr:graphicFrame macro="">
      <xdr:nvGraphicFramePr>
        <xdr:cNvPr id="2" name="Chart 1">
          <a:extLst>
            <a:ext uri="{FF2B5EF4-FFF2-40B4-BE49-F238E27FC236}">
              <a16:creationId xmlns:a16="http://schemas.microsoft.com/office/drawing/2014/main" id="{1F40475D-DAAB-F023-E7C4-0EEAA08358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260349</xdr:colOff>
      <xdr:row>14</xdr:row>
      <xdr:rowOff>152400</xdr:rowOff>
    </xdr:from>
    <xdr:to>
      <xdr:col>10</xdr:col>
      <xdr:colOff>250824</xdr:colOff>
      <xdr:row>26</xdr:row>
      <xdr:rowOff>31750</xdr:rowOff>
    </xdr:to>
    <xdr:graphicFrame macro="">
      <xdr:nvGraphicFramePr>
        <xdr:cNvPr id="4" name="Chart 3">
          <a:extLst>
            <a:ext uri="{FF2B5EF4-FFF2-40B4-BE49-F238E27FC236}">
              <a16:creationId xmlns:a16="http://schemas.microsoft.com/office/drawing/2014/main" id="{959CD65D-85C7-E897-18AC-C15817098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146049</xdr:colOff>
      <xdr:row>14</xdr:row>
      <xdr:rowOff>0</xdr:rowOff>
    </xdr:from>
    <xdr:to>
      <xdr:col>17</xdr:col>
      <xdr:colOff>533400</xdr:colOff>
      <xdr:row>27</xdr:row>
      <xdr:rowOff>158750</xdr:rowOff>
    </xdr:to>
    <xdr:graphicFrame macro="">
      <xdr:nvGraphicFramePr>
        <xdr:cNvPr id="5" name="Chart 4">
          <a:extLst>
            <a:ext uri="{FF2B5EF4-FFF2-40B4-BE49-F238E27FC236}">
              <a16:creationId xmlns:a16="http://schemas.microsoft.com/office/drawing/2014/main" id="{0BE71BF1-AED2-793C-6DA2-A233AF663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18</xdr:col>
      <xdr:colOff>12699</xdr:colOff>
      <xdr:row>11</xdr:row>
      <xdr:rowOff>165100</xdr:rowOff>
    </xdr:from>
    <xdr:to>
      <xdr:col>24</xdr:col>
      <xdr:colOff>53974</xdr:colOff>
      <xdr:row>23</xdr:row>
      <xdr:rowOff>95250</xdr:rowOff>
    </xdr:to>
    <xdr:graphicFrame macro="">
      <xdr:nvGraphicFramePr>
        <xdr:cNvPr id="3" name="Chart 2">
          <a:extLst>
            <a:ext uri="{FF2B5EF4-FFF2-40B4-BE49-F238E27FC236}">
              <a16:creationId xmlns:a16="http://schemas.microsoft.com/office/drawing/2014/main" id="{99189C3E-7955-FB48-7CAB-9F2FA24D4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139699</xdr:colOff>
      <xdr:row>11</xdr:row>
      <xdr:rowOff>167217</xdr:rowOff>
    </xdr:from>
    <xdr:to>
      <xdr:col>33</xdr:col>
      <xdr:colOff>136524</xdr:colOff>
      <xdr:row>23</xdr:row>
      <xdr:rowOff>103717</xdr:rowOff>
    </xdr:to>
    <xdr:graphicFrame macro="">
      <xdr:nvGraphicFramePr>
        <xdr:cNvPr id="4" name="Chart 3">
          <a:extLst>
            <a:ext uri="{FF2B5EF4-FFF2-40B4-BE49-F238E27FC236}">
              <a16:creationId xmlns:a16="http://schemas.microsoft.com/office/drawing/2014/main" id="{5A9CCCEB-767C-6634-BF27-930C1F445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26002</xdr:colOff>
      <xdr:row>38</xdr:row>
      <xdr:rowOff>78462</xdr:rowOff>
    </xdr:from>
    <xdr:to>
      <xdr:col>24</xdr:col>
      <xdr:colOff>360836</xdr:colOff>
      <xdr:row>53</xdr:row>
      <xdr:rowOff>67514</xdr:rowOff>
    </xdr:to>
    <xdr:graphicFrame macro="">
      <xdr:nvGraphicFramePr>
        <xdr:cNvPr id="5" name="Chart 4">
          <a:extLst>
            <a:ext uri="{FF2B5EF4-FFF2-40B4-BE49-F238E27FC236}">
              <a16:creationId xmlns:a16="http://schemas.microsoft.com/office/drawing/2014/main" id="{D2C0D693-4E2F-A421-0C23-07BA646CC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51614</xdr:colOff>
      <xdr:row>36</xdr:row>
      <xdr:rowOff>139882</xdr:rowOff>
    </xdr:from>
    <xdr:to>
      <xdr:col>35</xdr:col>
      <xdr:colOff>379618</xdr:colOff>
      <xdr:row>52</xdr:row>
      <xdr:rowOff>36441</xdr:rowOff>
    </xdr:to>
    <xdr:graphicFrame macro="">
      <xdr:nvGraphicFramePr>
        <xdr:cNvPr id="7" name="Chart 6">
          <a:extLst>
            <a:ext uri="{FF2B5EF4-FFF2-40B4-BE49-F238E27FC236}">
              <a16:creationId xmlns:a16="http://schemas.microsoft.com/office/drawing/2014/main" id="{3C33C680-CDCD-1545-1EF3-67957FE3B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585107</xdr:colOff>
      <xdr:row>17</xdr:row>
      <xdr:rowOff>57150</xdr:rowOff>
    </xdr:from>
    <xdr:to>
      <xdr:col>25</xdr:col>
      <xdr:colOff>414866</xdr:colOff>
      <xdr:row>32</xdr:row>
      <xdr:rowOff>78922</xdr:rowOff>
    </xdr:to>
    <xdr:graphicFrame macro="">
      <xdr:nvGraphicFramePr>
        <xdr:cNvPr id="3" name="Chart 2">
          <a:extLst>
            <a:ext uri="{FF2B5EF4-FFF2-40B4-BE49-F238E27FC236}">
              <a16:creationId xmlns:a16="http://schemas.microsoft.com/office/drawing/2014/main" id="{A510E0FC-1305-BE68-477A-5FBF232B0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228600</xdr:colOff>
      <xdr:row>16</xdr:row>
      <xdr:rowOff>118533</xdr:rowOff>
    </xdr:from>
    <xdr:to>
      <xdr:col>36</xdr:col>
      <xdr:colOff>541867</xdr:colOff>
      <xdr:row>32</xdr:row>
      <xdr:rowOff>26005</xdr:rowOff>
    </xdr:to>
    <xdr:graphicFrame macro="">
      <xdr:nvGraphicFramePr>
        <xdr:cNvPr id="4" name="Chart 3">
          <a:extLst>
            <a:ext uri="{FF2B5EF4-FFF2-40B4-BE49-F238E27FC236}">
              <a16:creationId xmlns:a16="http://schemas.microsoft.com/office/drawing/2014/main" id="{4F059725-E57E-B3B7-F0CE-388F8FAA3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604762</xdr:colOff>
      <xdr:row>33</xdr:row>
      <xdr:rowOff>164496</xdr:rowOff>
    </xdr:from>
    <xdr:to>
      <xdr:col>25</xdr:col>
      <xdr:colOff>338667</xdr:colOff>
      <xdr:row>49</xdr:row>
      <xdr:rowOff>1059</xdr:rowOff>
    </xdr:to>
    <xdr:graphicFrame macro="">
      <xdr:nvGraphicFramePr>
        <xdr:cNvPr id="5" name="Chart 4">
          <a:extLst>
            <a:ext uri="{FF2B5EF4-FFF2-40B4-BE49-F238E27FC236}">
              <a16:creationId xmlns:a16="http://schemas.microsoft.com/office/drawing/2014/main" id="{206EAE43-1EEF-5497-95B6-9F2FF2BCE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199573</xdr:colOff>
      <xdr:row>33</xdr:row>
      <xdr:rowOff>145595</xdr:rowOff>
    </xdr:from>
    <xdr:to>
      <xdr:col>36</xdr:col>
      <xdr:colOff>540808</xdr:colOff>
      <xdr:row>50</xdr:row>
      <xdr:rowOff>211666</xdr:rowOff>
    </xdr:to>
    <xdr:graphicFrame macro="">
      <xdr:nvGraphicFramePr>
        <xdr:cNvPr id="6" name="Chart 5">
          <a:extLst>
            <a:ext uri="{FF2B5EF4-FFF2-40B4-BE49-F238E27FC236}">
              <a16:creationId xmlns:a16="http://schemas.microsoft.com/office/drawing/2014/main" id="{A9E22102-1837-8E8B-F1F3-F7FC629BC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898525</xdr:colOff>
      <xdr:row>15</xdr:row>
      <xdr:rowOff>177800</xdr:rowOff>
    </xdr:from>
    <xdr:to>
      <xdr:col>24</xdr:col>
      <xdr:colOff>257175</xdr:colOff>
      <xdr:row>30</xdr:row>
      <xdr:rowOff>158750</xdr:rowOff>
    </xdr:to>
    <xdr:graphicFrame macro="">
      <xdr:nvGraphicFramePr>
        <xdr:cNvPr id="2" name="Chart 1">
          <a:extLst>
            <a:ext uri="{FF2B5EF4-FFF2-40B4-BE49-F238E27FC236}">
              <a16:creationId xmlns:a16="http://schemas.microsoft.com/office/drawing/2014/main" id="{6DB4F296-FE90-7DA2-C1D5-8D86C80DF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18</xdr:col>
      <xdr:colOff>48869</xdr:colOff>
      <xdr:row>6</xdr:row>
      <xdr:rowOff>51837</xdr:rowOff>
    </xdr:from>
    <xdr:to>
      <xdr:col>27</xdr:col>
      <xdr:colOff>0</xdr:colOff>
      <xdr:row>27</xdr:row>
      <xdr:rowOff>168470</xdr:rowOff>
    </xdr:to>
    <xdr:graphicFrame macro="">
      <xdr:nvGraphicFramePr>
        <xdr:cNvPr id="2" name="Chart 1">
          <a:extLst>
            <a:ext uri="{FF2B5EF4-FFF2-40B4-BE49-F238E27FC236}">
              <a16:creationId xmlns:a16="http://schemas.microsoft.com/office/drawing/2014/main" id="{53CBEA9B-0CBC-7659-695F-F0B93F9A4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220306</xdr:colOff>
      <xdr:row>6</xdr:row>
      <xdr:rowOff>21513</xdr:rowOff>
    </xdr:from>
    <xdr:to>
      <xdr:col>41</xdr:col>
      <xdr:colOff>12959</xdr:colOff>
      <xdr:row>27</xdr:row>
      <xdr:rowOff>116633</xdr:rowOff>
    </xdr:to>
    <xdr:graphicFrame macro="">
      <xdr:nvGraphicFramePr>
        <xdr:cNvPr id="5" name="Chart 4">
          <a:extLst>
            <a:ext uri="{FF2B5EF4-FFF2-40B4-BE49-F238E27FC236}">
              <a16:creationId xmlns:a16="http://schemas.microsoft.com/office/drawing/2014/main" id="{89E2E8D2-25D9-1321-E89B-CA13A3A52D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33692</xdr:colOff>
      <xdr:row>31</xdr:row>
      <xdr:rowOff>38877</xdr:rowOff>
    </xdr:from>
    <xdr:to>
      <xdr:col>28</xdr:col>
      <xdr:colOff>362856</xdr:colOff>
      <xdr:row>50</xdr:row>
      <xdr:rowOff>129592</xdr:rowOff>
    </xdr:to>
    <xdr:graphicFrame macro="">
      <xdr:nvGraphicFramePr>
        <xdr:cNvPr id="6" name="Chart 5">
          <a:extLst>
            <a:ext uri="{FF2B5EF4-FFF2-40B4-BE49-F238E27FC236}">
              <a16:creationId xmlns:a16="http://schemas.microsoft.com/office/drawing/2014/main" id="{D3BB7DDD-CA1C-66AA-76A6-7AC95CAB1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152721</xdr:colOff>
      <xdr:row>15</xdr:row>
      <xdr:rowOff>124428</xdr:rowOff>
    </xdr:from>
    <xdr:to>
      <xdr:col>14</xdr:col>
      <xdr:colOff>1115631</xdr:colOff>
      <xdr:row>32</xdr:row>
      <xdr:rowOff>128608</xdr:rowOff>
    </xdr:to>
    <xdr:graphicFrame macro="">
      <xdr:nvGraphicFramePr>
        <xdr:cNvPr id="2" name="Chart 1">
          <a:extLst>
            <a:ext uri="{FF2B5EF4-FFF2-40B4-BE49-F238E27FC236}">
              <a16:creationId xmlns:a16="http://schemas.microsoft.com/office/drawing/2014/main" id="{4A4769D0-2CED-F8FF-06A0-0DF227BD9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208989</xdr:colOff>
      <xdr:row>14</xdr:row>
      <xdr:rowOff>144684</xdr:rowOff>
    </xdr:from>
    <xdr:to>
      <xdr:col>26</xdr:col>
      <xdr:colOff>64304</xdr:colOff>
      <xdr:row>32</xdr:row>
      <xdr:rowOff>1</xdr:rowOff>
    </xdr:to>
    <xdr:graphicFrame macro="">
      <xdr:nvGraphicFramePr>
        <xdr:cNvPr id="3" name="Chart 2">
          <a:extLst>
            <a:ext uri="{FF2B5EF4-FFF2-40B4-BE49-F238E27FC236}">
              <a16:creationId xmlns:a16="http://schemas.microsoft.com/office/drawing/2014/main" id="{B33146EA-6338-B369-0E88-4D3429DA2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249883</xdr:colOff>
      <xdr:row>14</xdr:row>
      <xdr:rowOff>112530</xdr:rowOff>
    </xdr:from>
    <xdr:to>
      <xdr:col>36</xdr:col>
      <xdr:colOff>538544</xdr:colOff>
      <xdr:row>31</xdr:row>
      <xdr:rowOff>152721</xdr:rowOff>
    </xdr:to>
    <xdr:graphicFrame macro="">
      <xdr:nvGraphicFramePr>
        <xdr:cNvPr id="4" name="Chart 3">
          <a:extLst>
            <a:ext uri="{FF2B5EF4-FFF2-40B4-BE49-F238E27FC236}">
              <a16:creationId xmlns:a16="http://schemas.microsoft.com/office/drawing/2014/main" id="{65F9D43C-A16F-41D3-E7DB-9CF5BBEC9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20</xdr:col>
      <xdr:colOff>514865</xdr:colOff>
      <xdr:row>6</xdr:row>
      <xdr:rowOff>137298</xdr:rowOff>
    </xdr:from>
    <xdr:to>
      <xdr:col>30</xdr:col>
      <xdr:colOff>197364</xdr:colOff>
      <xdr:row>27</xdr:row>
      <xdr:rowOff>118763</xdr:rowOff>
    </xdr:to>
    <xdr:graphicFrame macro="">
      <xdr:nvGraphicFramePr>
        <xdr:cNvPr id="7" name="Chart 6">
          <a:extLst>
            <a:ext uri="{FF2B5EF4-FFF2-40B4-BE49-F238E27FC236}">
              <a16:creationId xmlns:a16="http://schemas.microsoft.com/office/drawing/2014/main" id="{700AC8B9-3BC3-4F33-CAF8-092AD4AEA3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497704</xdr:colOff>
      <xdr:row>29</xdr:row>
      <xdr:rowOff>61440</xdr:rowOff>
    </xdr:from>
    <xdr:to>
      <xdr:col>30</xdr:col>
      <xdr:colOff>394730</xdr:colOff>
      <xdr:row>46</xdr:row>
      <xdr:rowOff>42906</xdr:rowOff>
    </xdr:to>
    <xdr:graphicFrame macro="">
      <xdr:nvGraphicFramePr>
        <xdr:cNvPr id="8" name="Chart 7">
          <a:extLst>
            <a:ext uri="{FF2B5EF4-FFF2-40B4-BE49-F238E27FC236}">
              <a16:creationId xmlns:a16="http://schemas.microsoft.com/office/drawing/2014/main" id="{08852BFD-3246-5EAA-4460-80F821BF8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tha" refreshedDate="45868.933245023145" createdVersion="8" refreshedVersion="8" minRefreshableVersion="3" recordCount="45" xr:uid="{5EF32228-A28C-44F8-8E07-5FFAA405942D}">
  <cacheSource type="worksheet">
    <worksheetSource name="Table27"/>
  </cacheSource>
  <cacheFields count="4">
    <cacheField name="# supplier_country" numFmtId="0">
      <sharedItems count="17">
        <s v="Australia"/>
        <s v="Brazil"/>
        <s v="Canada"/>
        <s v="Denmark"/>
        <s v="Finland"/>
        <s v="France"/>
        <s v="Germany"/>
        <s v="Italy"/>
        <s v="Japan"/>
        <s v="Netherlands"/>
        <s v="Norway"/>
        <s v="Singapore"/>
        <s v="Spain"/>
        <s v="Sweden"/>
        <s v="Sweden "/>
        <s v="UK"/>
        <s v="USA"/>
      </sharedItems>
    </cacheField>
    <cacheField name="CategoryName" numFmtId="0">
      <sharedItems count="8">
        <s v="Seafood"/>
        <s v="Produce"/>
        <s v="Condiments"/>
        <s v="Meat/Poultry"/>
        <s v="Confections"/>
        <s v="Beverages"/>
        <s v="Grains/Cereals"/>
        <s v="Dairy Products"/>
      </sharedItems>
    </cacheField>
    <cacheField name="product_count" numFmtId="0">
      <sharedItems containsSemiMixedTypes="0" containsString="0" containsNumber="1" containsInteger="1" minValue="1" maxValue="6"/>
    </cacheField>
    <cacheField name="avg_price" numFmtId="0">
      <sharedItems containsSemiMixedTypes="0" containsString="0" containsNumber="1" minValue="4.5" maxValue="140.7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tha" refreshedDate="45868.950107638891" createdVersion="8" refreshedVersion="8" minRefreshableVersion="3" recordCount="77" xr:uid="{305FB162-4FF4-4B3E-977F-FAADE59EFB09}">
  <cacheSource type="worksheet">
    <worksheetSource name="Table29"/>
  </cacheSource>
  <cacheFields count="7">
    <cacheField name="# ProductName" numFmtId="0">
      <sharedItems/>
    </cacheField>
    <cacheField name="UnitPrice" numFmtId="0">
      <sharedItems containsSemiMixedTypes="0" containsString="0" containsNumber="1" minValue="2.5" maxValue="263.5"/>
    </cacheField>
    <cacheField name="Discontinued" numFmtId="0">
      <sharedItems containsSemiMixedTypes="0" containsString="0" containsNumber="1" containsInteger="1" minValue="0" maxValue="1"/>
    </cacheField>
    <cacheField name="total_sold" numFmtId="0">
      <sharedItems containsSemiMixedTypes="0" containsString="0" containsNumber="1" containsInteger="1" minValue="95" maxValue="1577"/>
    </cacheField>
    <cacheField name="order_frequency" numFmtId="0">
      <sharedItems containsSemiMixedTypes="0" containsString="0" containsNumber="1" containsInteger="1" minValue="5" maxValue="54"/>
    </cacheField>
    <cacheField name="total_revenue" numFmtId="0">
      <sharedItems containsSemiMixedTypes="0" containsString="0" containsNumber="1" minValue="1368.71" maxValue="141396.73000000001" count="77">
        <n v="141396.73000000001"/>
        <n v="80368.67"/>
        <n v="71155.7"/>
        <n v="47234.97"/>
        <n v="46825.48"/>
        <n v="42593.06"/>
        <n v="41819.65"/>
        <n v="32698.38"/>
        <n v="29171.87"/>
        <n v="25696.639999999999"/>
        <n v="24900.13"/>
        <n v="23526.7"/>
        <n v="22563.360000000001"/>
        <n v="22044.3"/>
        <n v="21957.97"/>
        <n v="21942.36"/>
        <n v="20867.34"/>
        <n v="20574.169999999998"/>
        <n v="19849.14"/>
        <n v="19551.02"/>
        <n v="17910.63"/>
        <n v="17426.400000000001"/>
        <n v="17215.78"/>
        <n v="16701.09"/>
        <n v="16355.96"/>
        <n v="15760.44"/>
        <n v="15099.88"/>
        <n v="14920.87"/>
        <n v="14352.6"/>
        <n v="13869.89"/>
        <n v="13644"/>
        <n v="13458.46"/>
        <n v="13424.2"/>
        <n v="12901.77"/>
        <n v="12788.1"/>
        <n v="12772"/>
        <n v="12294.54"/>
        <n v="12257.66"/>
        <n v="10672.65"/>
        <n v="9915.94"/>
        <n v="9244.6"/>
        <n v="9171.6299999999992"/>
        <n v="9104"/>
        <n v="8714"/>
        <n v="8680.34"/>
        <n v="8575"/>
        <n v="8567.9"/>
        <n v="8404.16"/>
        <n v="8177.49"/>
        <n v="7991.49"/>
        <n v="7661.55"/>
        <n v="7226.5"/>
        <n v="7137"/>
        <n v="7122.36"/>
        <n v="6350.4"/>
        <n v="5883"/>
        <n v="5881.67"/>
        <n v="5862.62"/>
        <n v="5347.2"/>
        <n v="4960.4399999999996"/>
        <n v="4728.24"/>
        <n v="4601.7"/>
        <n v="4504.3599999999997"/>
        <n v="4338.17"/>
        <n v="3997.2"/>
        <n v="3958.08"/>
        <n v="3704.4"/>
        <n v="3437.69"/>
        <n v="3383"/>
        <n v="3232.95"/>
        <n v="3044"/>
        <n v="2688.4"/>
        <n v="2432.5"/>
        <n v="2396.8000000000002"/>
        <n v="1784.82"/>
        <n v="1648.12"/>
        <n v="1368.71"/>
      </sharedItems>
    </cacheField>
    <cacheField name="anomaly_type" numFmtId="0">
      <sharedItems count="5">
        <s v="Revenue Outlier"/>
        <s v="Discontinued High Performer"/>
        <s v="Low Price High Revenue"/>
        <s v="Normal"/>
        <s v="High Price Low Volum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n v="1"/>
    <n v="62.5"/>
  </r>
  <r>
    <x v="0"/>
    <x v="1"/>
    <n v="1"/>
    <n v="53"/>
  </r>
  <r>
    <x v="0"/>
    <x v="2"/>
    <n v="1"/>
    <n v="43.9"/>
  </r>
  <r>
    <x v="0"/>
    <x v="3"/>
    <n v="2"/>
    <n v="35.9"/>
  </r>
  <r>
    <x v="0"/>
    <x v="4"/>
    <n v="1"/>
    <n v="17.45"/>
  </r>
  <r>
    <x v="0"/>
    <x v="5"/>
    <n v="1"/>
    <n v="15"/>
  </r>
  <r>
    <x v="0"/>
    <x v="6"/>
    <n v="1"/>
    <n v="7"/>
  </r>
  <r>
    <x v="1"/>
    <x v="5"/>
    <n v="1"/>
    <n v="4.5"/>
  </r>
  <r>
    <x v="2"/>
    <x v="4"/>
    <n v="1"/>
    <n v="49.3"/>
  </r>
  <r>
    <x v="2"/>
    <x v="2"/>
    <n v="1"/>
    <n v="28.5"/>
  </r>
  <r>
    <x v="2"/>
    <x v="3"/>
    <n v="2"/>
    <n v="15.73"/>
  </r>
  <r>
    <x v="3"/>
    <x v="0"/>
    <n v="2"/>
    <n v="10.75"/>
  </r>
  <r>
    <x v="4"/>
    <x v="4"/>
    <n v="2"/>
    <n v="18.13"/>
  </r>
  <r>
    <x v="4"/>
    <x v="5"/>
    <n v="1"/>
    <n v="18"/>
  </r>
  <r>
    <x v="5"/>
    <x v="5"/>
    <n v="2"/>
    <n v="140.75"/>
  </r>
  <r>
    <x v="5"/>
    <x v="7"/>
    <n v="2"/>
    <n v="44.5"/>
  </r>
  <r>
    <x v="5"/>
    <x v="0"/>
    <n v="1"/>
    <n v="13.25"/>
  </r>
  <r>
    <x v="6"/>
    <x v="3"/>
    <n v="1"/>
    <n v="123.79"/>
  </r>
  <r>
    <x v="6"/>
    <x v="1"/>
    <n v="1"/>
    <n v="45.6"/>
  </r>
  <r>
    <x v="6"/>
    <x v="6"/>
    <n v="1"/>
    <n v="33.25"/>
  </r>
  <r>
    <x v="6"/>
    <x v="4"/>
    <n v="3"/>
    <n v="29.71"/>
  </r>
  <r>
    <x v="6"/>
    <x v="0"/>
    <n v="1"/>
    <n v="25.89"/>
  </r>
  <r>
    <x v="6"/>
    <x v="2"/>
    <n v="1"/>
    <n v="13"/>
  </r>
  <r>
    <x v="6"/>
    <x v="5"/>
    <n v="1"/>
    <n v="7.75"/>
  </r>
  <r>
    <x v="7"/>
    <x v="6"/>
    <n v="2"/>
    <n v="28.75"/>
  </r>
  <r>
    <x v="7"/>
    <x v="7"/>
    <n v="3"/>
    <n v="26.43"/>
  </r>
  <r>
    <x v="8"/>
    <x v="3"/>
    <n v="1"/>
    <n v="97"/>
  </r>
  <r>
    <x v="8"/>
    <x v="0"/>
    <n v="2"/>
    <n v="18.5"/>
  </r>
  <r>
    <x v="8"/>
    <x v="1"/>
    <n v="2"/>
    <n v="16.63"/>
  </r>
  <r>
    <x v="8"/>
    <x v="2"/>
    <n v="1"/>
    <n v="15.5"/>
  </r>
  <r>
    <x v="9"/>
    <x v="4"/>
    <n v="2"/>
    <n v="11.13"/>
  </r>
  <r>
    <x v="10"/>
    <x v="7"/>
    <n v="3"/>
    <n v="20"/>
  </r>
  <r>
    <x v="11"/>
    <x v="5"/>
    <n v="1"/>
    <n v="46"/>
  </r>
  <r>
    <x v="11"/>
    <x v="2"/>
    <n v="1"/>
    <n v="19.45"/>
  </r>
  <r>
    <x v="11"/>
    <x v="6"/>
    <n v="1"/>
    <n v="14"/>
  </r>
  <r>
    <x v="12"/>
    <x v="7"/>
    <n v="2"/>
    <n v="29.5"/>
  </r>
  <r>
    <x v="13"/>
    <x v="0"/>
    <n v="3"/>
    <n v="20"/>
  </r>
  <r>
    <x v="14"/>
    <x v="6"/>
    <n v="2"/>
    <n v="15"/>
  </r>
  <r>
    <x v="15"/>
    <x v="4"/>
    <n v="4"/>
    <n v="28.18"/>
  </r>
  <r>
    <x v="15"/>
    <x v="5"/>
    <n v="2"/>
    <n v="18.5"/>
  </r>
  <r>
    <x v="15"/>
    <x v="2"/>
    <n v="1"/>
    <n v="10"/>
  </r>
  <r>
    <x v="16"/>
    <x v="1"/>
    <n v="1"/>
    <n v="30"/>
  </r>
  <r>
    <x v="16"/>
    <x v="2"/>
    <n v="6"/>
    <n v="24.4"/>
  </r>
  <r>
    <x v="16"/>
    <x v="5"/>
    <n v="3"/>
    <n v="15.33"/>
  </r>
  <r>
    <x v="16"/>
    <x v="0"/>
    <n v="2"/>
    <n v="14.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s v="Côte de Blaye"/>
    <n v="263.5"/>
    <n v="0"/>
    <n v="623"/>
    <n v="24"/>
    <x v="0"/>
    <x v="0"/>
  </r>
  <r>
    <s v="Thüringer Rostbratwurst"/>
    <n v="123.79"/>
    <n v="1"/>
    <n v="746"/>
    <n v="32"/>
    <x v="1"/>
    <x v="1"/>
  </r>
  <r>
    <s v="Raclette Courdavault"/>
    <n v="55"/>
    <n v="0"/>
    <n v="1496"/>
    <n v="54"/>
    <x v="2"/>
    <x v="0"/>
  </r>
  <r>
    <s v="Tarte au sucre"/>
    <n v="49.3"/>
    <n v="0"/>
    <n v="1083"/>
    <n v="48"/>
    <x v="3"/>
    <x v="0"/>
  </r>
  <r>
    <s v="Camembert Pierrot"/>
    <n v="34"/>
    <n v="0"/>
    <n v="1577"/>
    <n v="51"/>
    <x v="4"/>
    <x v="0"/>
  </r>
  <r>
    <s v="Gnocchi di nonna Alice"/>
    <n v="38"/>
    <n v="0"/>
    <n v="1263"/>
    <n v="50"/>
    <x v="5"/>
    <x v="0"/>
  </r>
  <r>
    <s v="Manjimup Dried Apples"/>
    <n v="53"/>
    <n v="0"/>
    <n v="886"/>
    <n v="39"/>
    <x v="6"/>
    <x v="0"/>
  </r>
  <r>
    <s v="Alice Mutton"/>
    <n v="39"/>
    <n v="1"/>
    <n v="978"/>
    <n v="37"/>
    <x v="7"/>
    <x v="1"/>
  </r>
  <r>
    <s v="Carnarvon Tigers"/>
    <n v="62.5"/>
    <n v="0"/>
    <n v="539"/>
    <n v="27"/>
    <x v="8"/>
    <x v="0"/>
  </r>
  <r>
    <s v="Rössle Sauerkraut"/>
    <n v="45.6"/>
    <n v="1"/>
    <n v="640"/>
    <n v="33"/>
    <x v="9"/>
    <x v="1"/>
  </r>
  <r>
    <s v="Mozzarella di Giovanni"/>
    <n v="34.799999999999997"/>
    <n v="0"/>
    <n v="806"/>
    <n v="38"/>
    <x v="10"/>
    <x v="0"/>
  </r>
  <r>
    <s v="Ipoh Coffee"/>
    <n v="46"/>
    <n v="0"/>
    <n v="580"/>
    <n v="28"/>
    <x v="11"/>
    <x v="0"/>
  </r>
  <r>
    <s v="Sir Rodney's Marmalade"/>
    <n v="81"/>
    <n v="0"/>
    <n v="313"/>
    <n v="16"/>
    <x v="12"/>
    <x v="0"/>
  </r>
  <r>
    <s v="Uncle Bob's Organic Dried Pears"/>
    <n v="30"/>
    <n v="0"/>
    <n v="763"/>
    <n v="29"/>
    <x v="13"/>
    <x v="0"/>
  </r>
  <r>
    <s v="Wimmers gute Semmelknödel"/>
    <n v="33.25"/>
    <n v="0"/>
    <n v="740"/>
    <n v="30"/>
    <x v="14"/>
    <x v="0"/>
  </r>
  <r>
    <s v="Gudbrandsdalsost"/>
    <n v="36"/>
    <n v="0"/>
    <n v="714"/>
    <n v="31"/>
    <x v="15"/>
    <x v="0"/>
  </r>
  <r>
    <s v="Ikura"/>
    <n v="31"/>
    <n v="0"/>
    <n v="742"/>
    <n v="33"/>
    <x v="16"/>
    <x v="0"/>
  </r>
  <r>
    <s v="Perth Pasties"/>
    <n v="32.799999999999997"/>
    <n v="1"/>
    <n v="722"/>
    <n v="30"/>
    <x v="17"/>
    <x v="1"/>
  </r>
  <r>
    <s v="Gumbär Gummibärchen"/>
    <n v="31.23"/>
    <n v="0"/>
    <n v="753"/>
    <n v="32"/>
    <x v="18"/>
    <x v="0"/>
  </r>
  <r>
    <s v="Fløtemysost"/>
    <n v="21.5"/>
    <n v="0"/>
    <n v="1057"/>
    <n v="42"/>
    <x v="19"/>
    <x v="0"/>
  </r>
  <r>
    <s v="Boston Crab Meat"/>
    <n v="18.399999999999999"/>
    <n v="0"/>
    <n v="1103"/>
    <n v="41"/>
    <x v="20"/>
    <x v="0"/>
  </r>
  <r>
    <s v="Pâté chinois"/>
    <n v="24"/>
    <n v="0"/>
    <n v="903"/>
    <n v="33"/>
    <x v="21"/>
    <x v="0"/>
  </r>
  <r>
    <s v="Pavlova"/>
    <n v="17.45"/>
    <n v="0"/>
    <n v="1158"/>
    <n v="43"/>
    <x v="22"/>
    <x v="0"/>
  </r>
  <r>
    <s v="Vegie-spread"/>
    <n v="43.9"/>
    <n v="0"/>
    <n v="445"/>
    <n v="17"/>
    <x v="23"/>
    <x v="0"/>
  </r>
  <r>
    <s v="Chang"/>
    <n v="19"/>
    <n v="0"/>
    <n v="1057"/>
    <n v="44"/>
    <x v="24"/>
    <x v="0"/>
  </r>
  <r>
    <s v="Lakkalikööri"/>
    <n v="18"/>
    <n v="0"/>
    <n v="981"/>
    <n v="39"/>
    <x v="25"/>
    <x v="0"/>
  </r>
  <r>
    <s v="Schoggi Schokolade"/>
    <n v="43.9"/>
    <n v="0"/>
    <n v="365"/>
    <n v="9"/>
    <x v="26"/>
    <x v="0"/>
  </r>
  <r>
    <s v="Gorgonzola Telino"/>
    <n v="12.5"/>
    <n v="0"/>
    <n v="1397"/>
    <n v="51"/>
    <x v="27"/>
    <x v="2"/>
  </r>
  <r>
    <s v="Sirop d'érable"/>
    <n v="28.5"/>
    <n v="0"/>
    <n v="603"/>
    <n v="24"/>
    <x v="28"/>
    <x v="3"/>
  </r>
  <r>
    <s v="Louisiana Fiery Hot Pepper Sauce"/>
    <n v="21.05"/>
    <n v="0"/>
    <n v="745"/>
    <n v="32"/>
    <x v="29"/>
    <x v="3"/>
  </r>
  <r>
    <s v="Steeleye Stout"/>
    <n v="18"/>
    <n v="0"/>
    <n v="883"/>
    <n v="36"/>
    <x v="30"/>
    <x v="3"/>
  </r>
  <r>
    <s v="Inlagd Sill"/>
    <n v="19"/>
    <n v="0"/>
    <n v="805"/>
    <n v="31"/>
    <x v="31"/>
    <x v="3"/>
  </r>
  <r>
    <s v="Nord-Ost Matjeshering"/>
    <n v="25.89"/>
    <n v="0"/>
    <n v="612"/>
    <n v="32"/>
    <x v="32"/>
    <x v="3"/>
  </r>
  <r>
    <s v="Queso Cabrales"/>
    <n v="21"/>
    <n v="0"/>
    <n v="706"/>
    <n v="38"/>
    <x v="33"/>
    <x v="3"/>
  </r>
  <r>
    <s v="Chai"/>
    <n v="18"/>
    <n v="0"/>
    <n v="828"/>
    <n v="38"/>
    <x v="34"/>
    <x v="3"/>
  </r>
  <r>
    <s v="Northwoods Cranberry Sauce"/>
    <n v="40"/>
    <n v="0"/>
    <n v="372"/>
    <n v="13"/>
    <x v="35"/>
    <x v="3"/>
  </r>
  <r>
    <s v="Chartreuse verte"/>
    <n v="18"/>
    <n v="0"/>
    <n v="793"/>
    <n v="30"/>
    <x v="36"/>
    <x v="3"/>
  </r>
  <r>
    <s v="Queso Manchego La Pastora"/>
    <n v="38"/>
    <n v="0"/>
    <n v="344"/>
    <n v="14"/>
    <x v="37"/>
    <x v="3"/>
  </r>
  <r>
    <s v="Outback Lager"/>
    <n v="15"/>
    <n v="0"/>
    <n v="817"/>
    <n v="39"/>
    <x v="38"/>
    <x v="3"/>
  </r>
  <r>
    <s v="Gula Malacca"/>
    <n v="19.45"/>
    <n v="0"/>
    <n v="601"/>
    <n v="24"/>
    <x v="39"/>
    <x v="3"/>
  </r>
  <r>
    <s v="Maxilaku"/>
    <n v="20"/>
    <n v="0"/>
    <n v="520"/>
    <n v="21"/>
    <x v="40"/>
    <x v="3"/>
  </r>
  <r>
    <s v="Original Frankfurter grüne Soße"/>
    <n v="13"/>
    <n v="0"/>
    <n v="791"/>
    <n v="38"/>
    <x v="41"/>
    <x v="2"/>
  </r>
  <r>
    <s v="Sir Rodney's Scones"/>
    <n v="10"/>
    <n v="0"/>
    <n v="1016"/>
    <n v="39"/>
    <x v="42"/>
    <x v="2"/>
  </r>
  <r>
    <s v="Scottish Longbreads"/>
    <n v="12.5"/>
    <n v="0"/>
    <n v="799"/>
    <n v="34"/>
    <x v="43"/>
    <x v="2"/>
  </r>
  <r>
    <s v="Jack's New England Clam Chowder"/>
    <n v="9.65"/>
    <n v="0"/>
    <n v="981"/>
    <n v="47"/>
    <x v="44"/>
    <x v="2"/>
  </r>
  <r>
    <s v="Singaporean Hokkien Fried Mee"/>
    <n v="14"/>
    <n v="1"/>
    <n v="697"/>
    <n v="30"/>
    <x v="45"/>
    <x v="2"/>
  </r>
  <r>
    <s v="Chef Anton's Cajun Seasoning"/>
    <n v="22"/>
    <n v="0"/>
    <n v="453"/>
    <n v="20"/>
    <x v="46"/>
    <x v="3"/>
  </r>
  <r>
    <s v="Mascarpone Fabioli"/>
    <n v="32"/>
    <n v="0"/>
    <n v="297"/>
    <n v="15"/>
    <x v="47"/>
    <x v="3"/>
  </r>
  <r>
    <s v="Rhönbräu Klosterbier"/>
    <n v="7.75"/>
    <n v="0"/>
    <n v="1155"/>
    <n v="46"/>
    <x v="48"/>
    <x v="2"/>
  </r>
  <r>
    <s v="Tofu"/>
    <n v="23.25"/>
    <n v="0"/>
    <n v="404"/>
    <n v="22"/>
    <x v="49"/>
    <x v="3"/>
  </r>
  <r>
    <s v="Ravioli Angelo"/>
    <n v="19.5"/>
    <n v="0"/>
    <n v="434"/>
    <n v="23"/>
    <x v="50"/>
    <x v="3"/>
  </r>
  <r>
    <s v="Mishi Kobe Niku"/>
    <n v="97"/>
    <n v="1"/>
    <n v="95"/>
    <n v="5"/>
    <x v="51"/>
    <x v="4"/>
  </r>
  <r>
    <s v="Grandma's Boysenberry Spread"/>
    <n v="25"/>
    <n v="0"/>
    <n v="301"/>
    <n v="12"/>
    <x v="52"/>
    <x v="3"/>
  </r>
  <r>
    <s v="Gustaf's Knäckebröd"/>
    <n v="21"/>
    <n v="0"/>
    <n v="348"/>
    <n v="14"/>
    <x v="53"/>
    <x v="3"/>
  </r>
  <r>
    <s v="Sasquatch Ale"/>
    <n v="14"/>
    <n v="0"/>
    <n v="506"/>
    <n v="19"/>
    <x v="54"/>
    <x v="2"/>
  </r>
  <r>
    <s v="Spegesild"/>
    <n v="12"/>
    <n v="0"/>
    <n v="548"/>
    <n v="27"/>
    <x v="55"/>
    <x v="2"/>
  </r>
  <r>
    <s v="Escargots de Bourgogne"/>
    <n v="13.25"/>
    <n v="0"/>
    <n v="534"/>
    <n v="18"/>
    <x v="56"/>
    <x v="2"/>
  </r>
  <r>
    <s v="Teatime Chocolate Biscuits"/>
    <n v="9.1999999999999993"/>
    <n v="0"/>
    <n v="723"/>
    <n v="37"/>
    <x v="57"/>
    <x v="2"/>
  </r>
  <r>
    <s v="Chef Anton's Gumbo Mix"/>
    <n v="21.35"/>
    <n v="1"/>
    <n v="298"/>
    <n v="10"/>
    <x v="58"/>
    <x v="1"/>
  </r>
  <r>
    <s v="Konbu"/>
    <n v="6"/>
    <n v="0"/>
    <n v="891"/>
    <n v="40"/>
    <x v="59"/>
    <x v="3"/>
  </r>
  <r>
    <s v="Tourtière"/>
    <n v="7.45"/>
    <n v="0"/>
    <n v="755"/>
    <n v="36"/>
    <x v="60"/>
    <x v="3"/>
  </r>
  <r>
    <s v="Tunnbröd"/>
    <n v="9"/>
    <n v="0"/>
    <n v="580"/>
    <n v="20"/>
    <x v="61"/>
    <x v="3"/>
  </r>
  <r>
    <s v="Guaraná Fantástica"/>
    <n v="4.5"/>
    <n v="1"/>
    <n v="1125"/>
    <n v="51"/>
    <x v="62"/>
    <x v="1"/>
  </r>
  <r>
    <s v="Røgede sild"/>
    <n v="9.5"/>
    <n v="0"/>
    <n v="508"/>
    <n v="14"/>
    <x v="63"/>
    <x v="3"/>
  </r>
  <r>
    <s v="Röd Kaviar"/>
    <n v="15"/>
    <n v="0"/>
    <n v="293"/>
    <n v="14"/>
    <x v="64"/>
    <x v="3"/>
  </r>
  <r>
    <s v="Zaanse koeken"/>
    <n v="9.5"/>
    <n v="0"/>
    <n v="485"/>
    <n v="21"/>
    <x v="65"/>
    <x v="3"/>
  </r>
  <r>
    <s v="NuNuCa Nuß-Nougat-Creme"/>
    <n v="14"/>
    <n v="0"/>
    <n v="318"/>
    <n v="18"/>
    <x v="66"/>
    <x v="3"/>
  </r>
  <r>
    <s v="Valkoinen suklaa"/>
    <n v="16.25"/>
    <n v="0"/>
    <n v="235"/>
    <n v="10"/>
    <x v="67"/>
    <x v="3"/>
  </r>
  <r>
    <s v="Louisiana Hot Spiced Okra"/>
    <n v="17"/>
    <n v="0"/>
    <n v="239"/>
    <n v="8"/>
    <x v="68"/>
    <x v="3"/>
  </r>
  <r>
    <s v="Filo Mix"/>
    <n v="7"/>
    <n v="0"/>
    <n v="500"/>
    <n v="29"/>
    <x v="69"/>
    <x v="3"/>
  </r>
  <r>
    <s v="Aniseed Syrup"/>
    <n v="10"/>
    <n v="0"/>
    <n v="328"/>
    <n v="12"/>
    <x v="70"/>
    <x v="3"/>
  </r>
  <r>
    <s v="Gravad lax"/>
    <n v="26"/>
    <n v="0"/>
    <n v="125"/>
    <n v="6"/>
    <x v="71"/>
    <x v="3"/>
  </r>
  <r>
    <s v="Longlife Tofu"/>
    <n v="10"/>
    <n v="0"/>
    <n v="297"/>
    <n v="13"/>
    <x v="72"/>
    <x v="3"/>
  </r>
  <r>
    <s v="Laughing Lumberjack Lager"/>
    <n v="14"/>
    <n v="0"/>
    <n v="184"/>
    <n v="10"/>
    <x v="73"/>
    <x v="3"/>
  </r>
  <r>
    <s v="Genen Shouyu"/>
    <n v="15.5"/>
    <n v="0"/>
    <n v="122"/>
    <n v="6"/>
    <x v="74"/>
    <x v="3"/>
  </r>
  <r>
    <s v="Geitost"/>
    <n v="2.5"/>
    <n v="0"/>
    <n v="755"/>
    <n v="32"/>
    <x v="75"/>
    <x v="3"/>
  </r>
  <r>
    <s v="Chocolade"/>
    <n v="12.75"/>
    <n v="0"/>
    <n v="138"/>
    <n v="6"/>
    <x v="7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20E1AE-496C-4819-8DFF-3022626D7185}"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nomaly_type">
  <location ref="U8:V14" firstHeaderRow="1" firstDataRow="1" firstDataCol="1"/>
  <pivotFields count="7">
    <pivotField showAll="0"/>
    <pivotField showAll="0"/>
    <pivotField showAll="0"/>
    <pivotField showAll="0"/>
    <pivotField showAll="0"/>
    <pivotField dataField="1"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6">
        <item x="1"/>
        <item x="4"/>
        <item x="2"/>
        <item x="3"/>
        <item x="0"/>
        <item t="default"/>
      </items>
    </pivotField>
  </pivotFields>
  <rowFields count="1">
    <field x="6"/>
  </rowFields>
  <rowItems count="6">
    <i>
      <x/>
    </i>
    <i>
      <x v="1"/>
    </i>
    <i>
      <x v="2"/>
    </i>
    <i>
      <x v="3"/>
    </i>
    <i>
      <x v="4"/>
    </i>
    <i t="grand">
      <x/>
    </i>
  </rowItems>
  <colItems count="1">
    <i/>
  </colItems>
  <dataFields count="1">
    <dataField name="Sum of total_revenue" fld="5"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6D8400-BCF7-4BDD-8539-EEC49997BB4C}"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P8:Q71" firstHeaderRow="1" firstDataRow="1" firstDataCol="1"/>
  <pivotFields count="4">
    <pivotField axis="axisRow" showAll="0">
      <items count="18">
        <item x="0"/>
        <item x="1"/>
        <item x="2"/>
        <item x="3"/>
        <item x="4"/>
        <item x="5"/>
        <item x="6"/>
        <item x="7"/>
        <item x="8"/>
        <item x="9"/>
        <item x="10"/>
        <item x="11"/>
        <item x="12"/>
        <item x="13"/>
        <item x="14"/>
        <item x="15"/>
        <item x="16"/>
        <item t="default"/>
      </items>
    </pivotField>
    <pivotField axis="axisRow" showAll="0">
      <items count="9">
        <item x="5"/>
        <item x="2"/>
        <item x="4"/>
        <item x="7"/>
        <item x="6"/>
        <item x="3"/>
        <item x="1"/>
        <item x="0"/>
        <item t="default"/>
      </items>
    </pivotField>
    <pivotField showAll="0"/>
    <pivotField dataField="1" showAll="0"/>
  </pivotFields>
  <rowFields count="2">
    <field x="0"/>
    <field x="1"/>
  </rowFields>
  <rowItems count="63">
    <i>
      <x/>
    </i>
    <i r="1">
      <x/>
    </i>
    <i r="1">
      <x v="1"/>
    </i>
    <i r="1">
      <x v="2"/>
    </i>
    <i r="1">
      <x v="4"/>
    </i>
    <i r="1">
      <x v="5"/>
    </i>
    <i r="1">
      <x v="6"/>
    </i>
    <i r="1">
      <x v="7"/>
    </i>
    <i>
      <x v="1"/>
    </i>
    <i r="1">
      <x/>
    </i>
    <i>
      <x v="2"/>
    </i>
    <i r="1">
      <x v="1"/>
    </i>
    <i r="1">
      <x v="2"/>
    </i>
    <i r="1">
      <x v="5"/>
    </i>
    <i>
      <x v="3"/>
    </i>
    <i r="1">
      <x v="7"/>
    </i>
    <i>
      <x v="4"/>
    </i>
    <i r="1">
      <x/>
    </i>
    <i r="1">
      <x v="2"/>
    </i>
    <i>
      <x v="5"/>
    </i>
    <i r="1">
      <x/>
    </i>
    <i r="1">
      <x v="3"/>
    </i>
    <i r="1">
      <x v="7"/>
    </i>
    <i>
      <x v="6"/>
    </i>
    <i r="1">
      <x/>
    </i>
    <i r="1">
      <x v="1"/>
    </i>
    <i r="1">
      <x v="2"/>
    </i>
    <i r="1">
      <x v="4"/>
    </i>
    <i r="1">
      <x v="5"/>
    </i>
    <i r="1">
      <x v="6"/>
    </i>
    <i r="1">
      <x v="7"/>
    </i>
    <i>
      <x v="7"/>
    </i>
    <i r="1">
      <x v="3"/>
    </i>
    <i r="1">
      <x v="4"/>
    </i>
    <i>
      <x v="8"/>
    </i>
    <i r="1">
      <x v="1"/>
    </i>
    <i r="1">
      <x v="5"/>
    </i>
    <i r="1">
      <x v="6"/>
    </i>
    <i r="1">
      <x v="7"/>
    </i>
    <i>
      <x v="9"/>
    </i>
    <i r="1">
      <x v="2"/>
    </i>
    <i>
      <x v="10"/>
    </i>
    <i r="1">
      <x v="3"/>
    </i>
    <i>
      <x v="11"/>
    </i>
    <i r="1">
      <x/>
    </i>
    <i r="1">
      <x v="1"/>
    </i>
    <i r="1">
      <x v="4"/>
    </i>
    <i>
      <x v="12"/>
    </i>
    <i r="1">
      <x v="3"/>
    </i>
    <i>
      <x v="13"/>
    </i>
    <i r="1">
      <x v="7"/>
    </i>
    <i>
      <x v="14"/>
    </i>
    <i r="1">
      <x v="4"/>
    </i>
    <i>
      <x v="15"/>
    </i>
    <i r="1">
      <x/>
    </i>
    <i r="1">
      <x v="1"/>
    </i>
    <i r="1">
      <x v="2"/>
    </i>
    <i>
      <x v="16"/>
    </i>
    <i r="1">
      <x/>
    </i>
    <i r="1">
      <x v="1"/>
    </i>
    <i r="1">
      <x v="6"/>
    </i>
    <i r="1">
      <x v="7"/>
    </i>
    <i t="grand">
      <x/>
    </i>
  </rowItems>
  <colItems count="1">
    <i/>
  </colItems>
  <dataFields count="1">
    <dataField name="Sum of avg_pric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BDE258-A2E3-4F92-819D-9BA362CDE0F9}" name="Table3" displayName="Table3" ref="I6:I7" totalsRowShown="0">
  <autoFilter ref="I6:I7" xr:uid="{64BDE258-A2E3-4F92-819D-9BA362CDE0F9}"/>
  <tableColumns count="1">
    <tableColumn id="1" xr3:uid="{610E5B55-F5D1-47E2-82EB-F2EFF41516F8}" name=" average_ord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9BBF3B-B1AB-40AB-ACF2-056E7999EA04}" name="Table4" displayName="Table4" ref="J23:M33" totalsRowShown="0">
  <autoFilter ref="J23:M33" xr:uid="{679BBF3B-B1AB-40AB-ACF2-056E7999EA04}"/>
  <tableColumns count="4">
    <tableColumn id="1" xr3:uid="{8397546A-87AC-432E-97CB-025957E95F5C}" name="# CustomerID"/>
    <tableColumn id="2" xr3:uid="{1EFBE81B-31B5-4DFF-994C-2885D31AD590}" name="CompanyName"/>
    <tableColumn id="3" xr3:uid="{A3DEE684-AB1B-4251-ADB0-8F55206C2944}" name="TotalOrders"/>
    <tableColumn id="4" xr3:uid="{CA2C375A-DECE-43D7-8073-DB2D4CECC8C5}" name="TotalSpen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166D70F-C387-402B-9DA7-ABBE2149023F}" name="Table9" displayName="Table9" ref="K49:L70" totalsRowShown="0">
  <autoFilter ref="K49:L70" xr:uid="{1166D70F-C387-402B-9DA7-ABBE2149023F}"/>
  <tableColumns count="2">
    <tableColumn id="1" xr3:uid="{5ABF79C6-16AD-4C59-A1DC-6EA14381055A}" name="order_count"/>
    <tableColumn id="2" xr3:uid="{3B42F6FD-5060-4FFD-B2E1-D1CBF0B87481}" name="customers_with_this_many_order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3E00105-89A0-4711-8E71-4207B3728965}" name="Table12" displayName="Table12" ref="G35:K55" totalsRowShown="0">
  <autoFilter ref="G35:K55" xr:uid="{F3E00105-89A0-4711-8E71-4207B3728965}"/>
  <tableColumns count="5">
    <tableColumn id="1" xr3:uid="{0E7D0914-5DA4-414A-A04A-D926B6FC9EF5}" name="# City"/>
    <tableColumn id="2" xr3:uid="{26D96EB4-7836-4425-A255-F10E3B54CBAA}" name="Country"/>
    <tableColumn id="3" xr3:uid="{F6BBAAAD-9430-463E-8ED8-66A615ED87E0}" name="customer_count"/>
    <tableColumn id="4" xr3:uid="{B7129925-363B-49F0-9E5F-C71C820C9719}" name="total_orders"/>
    <tableColumn id="5" xr3:uid="{15F13BD1-5453-41C6-ABBE-1B2046F8624D}" name="total_reven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99B9F4E-3382-4867-83BB-A3852EB74559}" name="Table13" displayName="Table13" ref="G8:L29" totalsRowShown="0">
  <autoFilter ref="G8:L29" xr:uid="{B99B9F4E-3382-4867-83BB-A3852EB74559}"/>
  <tableColumns count="6">
    <tableColumn id="1" xr3:uid="{80F7AC57-3A3F-4BEB-A9C5-8F67C6317DC4}" name="# Country"/>
    <tableColumn id="2" xr3:uid="{5903F644-75C1-4B0F-8862-92D11348B8D2}" name="customer_count"/>
    <tableColumn id="3" xr3:uid="{6C34B949-C66B-446B-A6D3-08D0438CB9C1}" name="total_orders"/>
    <tableColumn id="4" xr3:uid="{DDB1DD14-D8B7-4E67-8CDE-F931D8522983}" name="total_revenue"/>
    <tableColumn id="5" xr3:uid="{F11C2C98-64DB-4C75-80B1-90EF26CFB09B}" name="avg_order_value"/>
    <tableColumn id="6" xr3:uid="{0922533E-4093-49FC-9150-EEE42DE352FD}" name="avg_orders_per_custome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0E47C14-9A95-4FD0-8A45-2F7C7C442B28}" name="Table14" displayName="Table14" ref="M7:S98" totalsRowShown="0">
  <autoFilter ref="M7:S98" xr:uid="{C0E47C14-9A95-4FD0-8A45-2F7C7C442B28}"/>
  <tableColumns count="7">
    <tableColumn id="1" xr3:uid="{87288E84-47DC-45E4-B7AC-3D73490209B9}" name="# CustomerID"/>
    <tableColumn id="2" xr3:uid="{972F1278-08D6-4692-8EDE-E7E6CDE5BAA0}" name="CompanyName"/>
    <tableColumn id="3" xr3:uid="{18FC2B2D-CFC5-48A0-8001-3A3838A397DE}" name="Country"/>
    <tableColumn id="4" xr3:uid="{C645A5D1-19F3-4D3F-BFC5-6B6A12BE02B2}" name="order_count"/>
    <tableColumn id="5" xr3:uid="{250BDF10-1C29-473B-92D1-C8BCF1E87BD2}" name="total_spend"/>
    <tableColumn id="6" xr3:uid="{E84548C8-5055-4208-8820-C98EAD054272}" name="avg_order_value"/>
    <tableColumn id="7" xr3:uid="{837D3A76-953C-4CB1-A852-3E1A8FA325A9}" name="customer_cluster"/>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1B0140A-E34E-4441-806B-DB5B3727A48A}" name="Table17" displayName="Table17" ref="V6:W9" totalsRowShown="0">
  <autoFilter ref="V6:W9" xr:uid="{21B0140A-E34E-4441-806B-DB5B3727A48A}"/>
  <tableColumns count="2">
    <tableColumn id="1" xr3:uid="{902D952D-7775-44ED-B5C2-B2B1C0566686}" name="customer_cluster" dataDxfId="7"/>
    <tableColumn id="3" xr3:uid="{5DF650E4-9104-47E2-BFF4-1B231489211A}" name="count">
      <calculatedColumnFormula>COUNTIF(Table14[customer_cluster],V7)</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D6316E-F420-4855-B49C-8DA922C1716E}" name="Table18" displayName="Table18" ref="S8:W16" totalsRowShown="0">
  <autoFilter ref="S8:W16" xr:uid="{E1D6316E-F420-4855-B49C-8DA922C1716E}"/>
  <tableColumns count="5">
    <tableColumn id="1" xr3:uid="{4F000EE3-B6FE-480C-8273-5138B3D58207}" name="# CategoryName"/>
    <tableColumn id="2" xr3:uid="{FE9E3BDF-BB4E-4051-9155-63B8F7DA4365}" name="product_count"/>
    <tableColumn id="3" xr3:uid="{2B6273D9-FACB-4CE3-87FB-E427D8A83ABB}" name="total_quantity_sold"/>
    <tableColumn id="4" xr3:uid="{1EAEB039-5BE1-4FF9-9E40-01B1786C24C2}" name="total_revenue"/>
    <tableColumn id="5" xr3:uid="{9E1084DE-A3A6-4DFB-A0B6-45710E99B27E}" name="avg_line_valu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E3EC51B-D2AC-4D42-B425-70B5B9F62890}" name="Table19" displayName="Table19" ref="S29:V44" totalsRowShown="0">
  <autoFilter ref="S29:V44" xr:uid="{3E3EC51B-D2AC-4D42-B425-70B5B9F62890}"/>
  <tableColumns count="4">
    <tableColumn id="1" xr3:uid="{CD7EC7F7-017B-401A-977B-CC9D5BD711BD}" name="# ProductName"/>
    <tableColumn id="2" xr3:uid="{E69942AF-C618-4C30-8C7D-3DB7F77D4DB0}" name="CategoryName"/>
    <tableColumn id="3" xr3:uid="{E8A846CF-1819-4D75-8EAC-41753892A91E}" name="total_quantity_sold"/>
    <tableColumn id="4" xr3:uid="{78113B50-B5C5-4575-866C-1866CA3CA31E}" name="total_revenu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2846134-48D9-4421-AFC8-1CBB95B7681A}" name="Table10" displayName="Table10" ref="K8:P11" totalsRowShown="0">
  <autoFilter ref="K8:P11" xr:uid="{D2846134-48D9-4421-AFC8-1CBB95B7681A}"/>
  <tableColumns count="6">
    <tableColumn id="1" xr3:uid="{BF149042-0DA1-4520-A7EA-6D1C8F653DF2}" name="# customer_cluster"/>
    <tableColumn id="2" xr3:uid="{BDB7293D-F2AD-477E-AC84-0A07F5327F2F}" name="customers_in_segment"/>
    <tableColumn id="3" xr3:uid="{231C24D2-CA45-477A-B2FD-F79071E96BC2}" name="avg_orders_per_customer"/>
    <tableColumn id="4" xr3:uid="{DAE4B0A2-183C-4060-998B-7AD2E289DCD0}" name="avg_spend_per_customer"/>
    <tableColumn id="5" xr3:uid="{36189FD8-F583-4D5F-B8F3-CB8CF4269422}" name="total_segment_revenue"/>
    <tableColumn id="6" xr3:uid="{6B7B80CD-2C07-44C1-80AA-63E97E5D5AAC}" name="avg_order_value_per_segmen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B3D8E12-7CCC-4E97-82C1-BE143614E749}" name="Table11" displayName="Table11" ref="J7:M12" totalsRowShown="0">
  <autoFilter ref="J7:M12" xr:uid="{BB3D8E12-7CCC-4E97-82C1-BE143614E749}"/>
  <tableColumns count="4">
    <tableColumn id="1" xr3:uid="{99D33C73-18A1-434E-85E8-0AC922ADF015}" name="# Country"/>
    <tableColumn id="2" xr3:uid="{45E9E3FE-6632-4717-B82F-B56671A17450}" name="Title"/>
    <tableColumn id="3" xr3:uid="{272A3F01-9725-44B1-8CB8-B2DCEB39EA83}" name="employee_count"/>
    <tableColumn id="4" xr3:uid="{909A1469-2937-4B37-893D-CB884CF9BDA8}" name="avg_years_servi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B3A23A-FEFE-40F7-A1EB-D73D5F40ADFD}" name="Table7" displayName="Table7" ref="H8:J14" totalsRowShown="0">
  <autoFilter ref="H8:J14" xr:uid="{8DB3A23A-FEFE-40F7-A1EB-D73D5F40ADFD}"/>
  <tableColumns count="3">
    <tableColumn id="1" xr3:uid="{7B3DA0DA-04C3-4BEE-BF28-DD75785D5844}" name="# Title"/>
    <tableColumn id="2" xr3:uid="{F1C912C2-BC7B-402E-B2D3-B74D52B09888}" name="HireYear"/>
    <tableColumn id="3" xr3:uid="{F8FA3C95-B557-4593-A829-4849CBC9C645}" name="Hir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D84088-27B6-44E6-A43D-F2AD41D1F8EE}" name="Table8" displayName="Table8" ref="H7:J13" totalsRowShown="0">
  <autoFilter ref="H7:J13" xr:uid="{CAD84088-27B6-44E6-A43D-F2AD41D1F8EE}"/>
  <tableColumns count="3">
    <tableColumn id="1" xr3:uid="{DBB227DA-E72C-4EB8-A007-0FD3F0FACE0F}" name=" Title"/>
    <tableColumn id="2" xr3:uid="{B97E5BA3-479B-4E37-A3E2-BEEC3B956250}" name="TitleOfCourtesy"/>
    <tableColumn id="3" xr3:uid="{FF1F36F4-D41B-4FF2-BB7D-C947ABB06BBB}" name="EmployeeCount"/>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9689CA-D370-4BEE-93A0-9CC65959CD9A}" name="Table15" displayName="Table15" ref="L7:M11" totalsRowShown="0" headerRowDxfId="6" headerRowBorderDxfId="5" tableBorderDxfId="4">
  <autoFilter ref="L7:M11" xr:uid="{5B9689CA-D370-4BEE-93A0-9CC65959CD9A}"/>
  <tableColumns count="2">
    <tableColumn id="1" xr3:uid="{463C7FB0-129D-41C3-97F5-1925E53F1D19}" name="TitleOfCourtesy"/>
    <tableColumn id="2" xr3:uid="{33A832E1-4963-4414-B531-89B946AD9977}" name="EmployeeCount">
      <calculatedColumnFormula>COUNTIF(Table8[TitleOfCourtesy],L8)</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4A5A5BF-37FF-4F7F-939A-95AD8A1C2309}" name="Table1117" displayName="Table1117" ref="P6:Q10" totalsRowShown="0">
  <autoFilter ref="P6:Q10" xr:uid="{E4A5A5BF-37FF-4F7F-939A-95AD8A1C2309}"/>
  <tableColumns count="2">
    <tableColumn id="1" xr3:uid="{9E7FE899-A07E-4F4A-831F-8D070C71E3C0}" name="Courtesy Title"/>
    <tableColumn id="2" xr3:uid="{D2206E3C-D2F0-417E-8054-813CEC878CED}" name="Count"/>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59D2A27-CA24-4002-93C7-759F735C7151}" name="Table20" displayName="Table20" ref="K7:Q84" totalsRowShown="0">
  <autoFilter ref="K7:Q84" xr:uid="{659D2A27-CA24-4002-93C7-759F735C7151}"/>
  <tableColumns count="7">
    <tableColumn id="1" xr3:uid="{D4045D02-3A2B-43DF-A067-8A33762EFDA5}" name="# ProductName"/>
    <tableColumn id="2" xr3:uid="{EC114EA7-A8DC-4786-8F6A-5D6723C174B2}" name="UnitPrice"/>
    <tableColumn id="3" xr3:uid="{1C989E77-4DF7-45B9-85AC-8A6B65B800F6}" name="UnitsInStock"/>
    <tableColumn id="4" xr3:uid="{DEE23138-2478-4D7C-8070-C047455F0CCF}" name="Discontinued"/>
    <tableColumn id="5" xr3:uid="{966A9868-4A92-45F0-87FF-E1A7FC113E1C}" name="total_quantity_sold"/>
    <tableColumn id="6" xr3:uid="{1CAFA56E-B941-435B-A7C1-D7A08DE50EF5}" name="total_revenue"/>
    <tableColumn id="7" xr3:uid="{1BF8D910-4667-4BA6-B257-9BC844B122A4}" name="price_category"/>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AF9443C-7430-4C05-92DC-DCDC2A64CE6A}" name="Table1922" displayName="Table1922" ref="S7:T10" totalsRowShown="0">
  <autoFilter ref="S7:T10" xr:uid="{1AF9443C-7430-4C05-92DC-DCDC2A64CE6A}"/>
  <tableColumns count="2">
    <tableColumn id="1" xr3:uid="{10B4C9A1-D854-43C5-82E7-D2D69CE23786}" name="Price Category"/>
    <tableColumn id="2" xr3:uid="{D281E327-6AEE-4B9E-BE1E-250AB814691E}" name="total_revenu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78894C1-7BDF-409B-B121-07C7C91EA6BE}" name="Table22" displayName="Table22" ref="K7:Q30" totalsRowShown="0">
  <autoFilter ref="K7:Q30" xr:uid="{A78894C1-7BDF-409B-B121-07C7C91EA6BE}"/>
  <tableColumns count="7">
    <tableColumn id="1" xr3:uid="{E478F023-B2EA-4606-8455-57A9318B347A}" name="# order_year"/>
    <tableColumn id="2" xr3:uid="{F64C89E1-AC9F-4F7E-8DCB-5BB8508ECA05}" name="order_month"/>
    <tableColumn id="3" xr3:uid="{FDF3BB97-A164-41CB-9C9F-A885689A642B}" name="month_name"/>
    <tableColumn id="4" xr3:uid="{B8BC2050-1308-4B9D-8A26-8C7C47E26423}" name="season"/>
    <tableColumn id="5" xr3:uid="{8004EC81-0A73-428A-B69D-9AC3FC5F357E}" name="order_count"/>
    <tableColumn id="6" xr3:uid="{5261EFA2-3CEA-4B48-85A8-6FDEE31C0DFA}" name="total_quantity"/>
    <tableColumn id="7" xr3:uid="{094B5A87-4521-4E9A-8941-3A14D5FC9487}" name="total_revenu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E6264-8862-410C-93AF-5083DA6010F0}" name="Table24" displayName="Table24" ref="S12:T16" totalsRowShown="0" headerRowDxfId="3" headerRowBorderDxfId="2">
  <autoFilter ref="S12:T16" xr:uid="{94CE6264-8862-410C-93AF-5083DA6010F0}"/>
  <tableColumns count="2">
    <tableColumn id="1" xr3:uid="{A98150EF-AD1E-480C-B8DC-C52226FFB930}" name="Row Labels" dataDxfId="1"/>
    <tableColumn id="2" xr3:uid="{7B15C620-7782-4012-9C40-D2D76797C63D}" name="Sum of total_revenue" dataDxfId="0">
      <calculatedColumnFormula>SUMIFS(Table22[[#All],[total_revenue]],Table22[[#All],[season]],S13)</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0ACB11E-EF1E-40CB-830D-FC0A21187FCA}" name="Table29" displayName="Table29" ref="M8:S85" totalsRowShown="0">
  <autoFilter ref="M8:S85" xr:uid="{30ACB11E-EF1E-40CB-830D-FC0A21187FCA}"/>
  <tableColumns count="7">
    <tableColumn id="1" xr3:uid="{09E503D5-BCA4-4A78-A91F-4ECCF3E2392D}" name="# ProductName"/>
    <tableColumn id="2" xr3:uid="{F464FC55-FA75-49C3-83F3-CA54E9B0EC9D}" name="UnitPrice"/>
    <tableColumn id="3" xr3:uid="{3D719F8B-9656-4E41-8E20-CE3704093BA4}" name="Discontinued"/>
    <tableColumn id="4" xr3:uid="{F595DF6B-08D4-457D-A643-2DA0DD2D99EC}" name="total_sold"/>
    <tableColumn id="5" xr3:uid="{9040D633-8B87-4966-A485-167C4CB3B146}" name="order_frequency"/>
    <tableColumn id="6" xr3:uid="{A2D786B9-DACD-490B-800C-877329B886DA}" name="total_revenue"/>
    <tableColumn id="7" xr3:uid="{05E526AA-6E73-4131-969F-55A815A2E4A1}" name="anomaly_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18A4EC3-E1EB-4D3D-B784-AE45D60B171D}" name="Table25" displayName="Table25" ref="L9:Q25" totalsRowShown="0">
  <autoFilter ref="L9:Q25" xr:uid="{618A4EC3-E1EB-4D3D-B784-AE45D60B171D}"/>
  <tableColumns count="6">
    <tableColumn id="1" xr3:uid="{CC2E1887-37C4-4026-B315-DDF150E2E7D8}" name="# supplier_country"/>
    <tableColumn id="2" xr3:uid="{2AE16A35-009D-4697-9AC2-AADDCCA0D59D}" name="supplier_count"/>
    <tableColumn id="3" xr3:uid="{10E1BD9F-9779-4756-B912-C216107513C0}" name="product_count"/>
    <tableColumn id="4" xr3:uid="{417CE349-F612-47E3-AF94-494CDBF148AC}" name="avg_product_price"/>
    <tableColumn id="5" xr3:uid="{680818D3-5BF4-4D47-9C66-B2EB20E6EE5D}" name="min_price"/>
    <tableColumn id="6" xr3:uid="{7759FC9B-75FE-45F1-9518-5690AF11E09C}" name="max_pric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B77E0BF-0A0F-4D46-8563-F436AD384052}" name="Table26" displayName="Table26" ref="L7:O15" totalsRowShown="0">
  <autoFilter ref="L7:O15" xr:uid="{7B77E0BF-0A0F-4D46-8563-F436AD384052}"/>
  <tableColumns count="4">
    <tableColumn id="1" xr3:uid="{2263E22C-17BA-4677-89C8-BA1D5230F4CE}" name="# CategoryName"/>
    <tableColumn id="2" xr3:uid="{07F241FF-39AF-403C-8E97-F94A399E354D}" name="supplier_count"/>
    <tableColumn id="3" xr3:uid="{D4183C51-85B0-4E1C-B77D-4873B9332201}" name="product_count"/>
    <tableColumn id="4" xr3:uid="{B9E7F60F-7B74-4CF7-A31D-3213D11371BC}" name="avg_category_pric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E92A398-BEC6-47EB-A6AF-F529DA755596}" name="Table27" displayName="Table27" ref="K8:N53" totalsRowShown="0">
  <autoFilter ref="K8:N53" xr:uid="{3E92A398-BEC6-47EB-A6AF-F529DA755596}"/>
  <tableColumns count="4">
    <tableColumn id="1" xr3:uid="{0180026D-C004-4568-87A8-FED1260E2A08}" name="# supplier_country"/>
    <tableColumn id="2" xr3:uid="{1B9E6596-B3BE-45DA-9965-909D532F7BD6}" name="CategoryName"/>
    <tableColumn id="3" xr3:uid="{85691A17-4BF8-4D64-A77F-DBFDC1AC619D}" name="product_count"/>
    <tableColumn id="4" xr3:uid="{2C24FBF7-E7C3-4DE5-AA2D-FB41D8E62E59}" name="avg_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9.xml"/><Relationship Id="rId1" Type="http://schemas.openxmlformats.org/officeDocument/2006/relationships/printerSettings" Target="../printerSettings/printerSettings1.bin"/><Relationship Id="rId4"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1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14.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607A6-8D23-4136-A9AE-5E0C02268191}">
  <dimension ref="B2:M70"/>
  <sheetViews>
    <sheetView tabSelected="1" zoomScale="67" workbookViewId="0">
      <selection activeCell="I11" sqref="I11"/>
    </sheetView>
  </sheetViews>
  <sheetFormatPr defaultRowHeight="14.5" x14ac:dyDescent="0.35"/>
  <cols>
    <col min="9" max="9" width="17.26953125" customWidth="1"/>
    <col min="10" max="10" width="14.26953125" customWidth="1"/>
    <col min="11" max="11" width="15.6328125" customWidth="1"/>
    <col min="12" max="12" width="32.26953125" customWidth="1"/>
    <col min="13" max="13" width="12.26953125" customWidth="1"/>
  </cols>
  <sheetData>
    <row r="2" spans="2:12" x14ac:dyDescent="0.35">
      <c r="B2" s="31" t="s">
        <v>0</v>
      </c>
      <c r="C2" s="31"/>
      <c r="D2" s="31"/>
      <c r="E2" s="31"/>
      <c r="F2" s="31"/>
      <c r="G2" s="31"/>
      <c r="H2" s="31"/>
      <c r="I2" s="31"/>
      <c r="J2" s="31"/>
      <c r="K2" s="31"/>
      <c r="L2" s="31"/>
    </row>
    <row r="3" spans="2:12" x14ac:dyDescent="0.35">
      <c r="B3" s="31"/>
      <c r="C3" s="31"/>
      <c r="D3" s="31"/>
      <c r="E3" s="31"/>
      <c r="F3" s="31"/>
      <c r="G3" s="31"/>
      <c r="H3" s="31"/>
      <c r="I3" s="31"/>
      <c r="J3" s="31"/>
      <c r="K3" s="31"/>
      <c r="L3" s="31"/>
    </row>
    <row r="6" spans="2:12" x14ac:dyDescent="0.35">
      <c r="B6" s="32" t="s">
        <v>41</v>
      </c>
      <c r="C6" s="33"/>
      <c r="D6" s="33"/>
      <c r="E6" s="33"/>
      <c r="F6" s="33"/>
      <c r="G6" s="33"/>
      <c r="I6" t="s">
        <v>42</v>
      </c>
    </row>
    <row r="7" spans="2:12" x14ac:dyDescent="0.35">
      <c r="B7" s="33"/>
      <c r="C7" s="33"/>
      <c r="D7" s="33"/>
      <c r="E7" s="33"/>
      <c r="F7" s="33"/>
      <c r="G7" s="33"/>
      <c r="I7">
        <v>9.33</v>
      </c>
    </row>
    <row r="8" spans="2:12" x14ac:dyDescent="0.35">
      <c r="B8" s="33"/>
      <c r="C8" s="33"/>
      <c r="D8" s="33"/>
      <c r="E8" s="33"/>
      <c r="F8" s="33"/>
      <c r="G8" s="33"/>
    </row>
    <row r="9" spans="2:12" x14ac:dyDescent="0.35">
      <c r="B9" s="33"/>
      <c r="C9" s="33"/>
      <c r="D9" s="33"/>
      <c r="E9" s="33"/>
      <c r="F9" s="33"/>
      <c r="G9" s="33"/>
    </row>
    <row r="10" spans="2:12" x14ac:dyDescent="0.35">
      <c r="B10" s="33"/>
      <c r="C10" s="33"/>
      <c r="D10" s="33"/>
      <c r="E10" s="33"/>
      <c r="F10" s="33"/>
      <c r="G10" s="33"/>
    </row>
    <row r="11" spans="2:12" x14ac:dyDescent="0.35">
      <c r="B11" s="33"/>
      <c r="C11" s="33"/>
      <c r="D11" s="33"/>
      <c r="E11" s="33"/>
      <c r="F11" s="33"/>
      <c r="G11" s="33"/>
    </row>
    <row r="12" spans="2:12" x14ac:dyDescent="0.35">
      <c r="B12" s="33"/>
      <c r="C12" s="33"/>
      <c r="D12" s="33"/>
      <c r="E12" s="33"/>
      <c r="F12" s="33"/>
      <c r="G12" s="33"/>
    </row>
    <row r="13" spans="2:12" x14ac:dyDescent="0.35">
      <c r="B13" s="33"/>
      <c r="C13" s="33"/>
      <c r="D13" s="33"/>
      <c r="E13" s="33"/>
      <c r="F13" s="33"/>
      <c r="G13" s="33"/>
    </row>
    <row r="14" spans="2:12" x14ac:dyDescent="0.35">
      <c r="B14" s="33"/>
      <c r="C14" s="33"/>
      <c r="D14" s="33"/>
      <c r="E14" s="33"/>
      <c r="F14" s="33"/>
      <c r="G14" s="33"/>
    </row>
    <row r="15" spans="2:12" x14ac:dyDescent="0.35">
      <c r="B15" s="33"/>
      <c r="C15" s="33"/>
      <c r="D15" s="33"/>
      <c r="E15" s="33"/>
      <c r="F15" s="33"/>
      <c r="G15" s="33"/>
    </row>
    <row r="16" spans="2:12" x14ac:dyDescent="0.35">
      <c r="B16" s="33"/>
      <c r="C16" s="33"/>
      <c r="D16" s="33"/>
      <c r="E16" s="33"/>
      <c r="F16" s="33"/>
      <c r="G16" s="33"/>
      <c r="K16" s="2"/>
    </row>
    <row r="17" spans="2:13" x14ac:dyDescent="0.35">
      <c r="B17" s="33"/>
      <c r="C17" s="33"/>
      <c r="D17" s="33"/>
      <c r="E17" s="33"/>
      <c r="F17" s="33"/>
      <c r="G17" s="33"/>
    </row>
    <row r="18" spans="2:13" x14ac:dyDescent="0.35">
      <c r="B18" s="33"/>
      <c r="C18" s="33"/>
      <c r="D18" s="33"/>
      <c r="E18" s="33"/>
      <c r="F18" s="33"/>
      <c r="G18" s="33"/>
    </row>
    <row r="19" spans="2:13" x14ac:dyDescent="0.35">
      <c r="B19" s="33"/>
      <c r="C19" s="33"/>
      <c r="D19" s="33"/>
      <c r="E19" s="33"/>
      <c r="F19" s="33"/>
      <c r="G19" s="33"/>
    </row>
    <row r="23" spans="2:13" x14ac:dyDescent="0.35">
      <c r="B23" s="32" t="s">
        <v>49</v>
      </c>
      <c r="C23" s="33"/>
      <c r="D23" s="33"/>
      <c r="E23" s="33"/>
      <c r="F23" s="33"/>
      <c r="G23" s="33"/>
      <c r="H23" s="33"/>
      <c r="J23" t="s">
        <v>43</v>
      </c>
      <c r="K23" t="s">
        <v>44</v>
      </c>
      <c r="L23" t="s">
        <v>45</v>
      </c>
      <c r="M23" t="s">
        <v>46</v>
      </c>
    </row>
    <row r="24" spans="2:13" x14ac:dyDescent="0.35">
      <c r="B24" s="33"/>
      <c r="C24" s="33"/>
      <c r="D24" s="33"/>
      <c r="E24" s="33"/>
      <c r="F24" s="33"/>
      <c r="G24" s="33"/>
      <c r="H24" s="33"/>
      <c r="J24" t="s">
        <v>47</v>
      </c>
      <c r="K24" t="s">
        <v>48</v>
      </c>
      <c r="L24">
        <v>30</v>
      </c>
      <c r="M24">
        <v>104874.98</v>
      </c>
    </row>
    <row r="25" spans="2:13" x14ac:dyDescent="0.35">
      <c r="B25" s="33"/>
      <c r="C25" s="33"/>
      <c r="D25" s="33"/>
      <c r="E25" s="33"/>
      <c r="F25" s="33"/>
      <c r="G25" s="33"/>
      <c r="H25" s="33"/>
      <c r="J25" t="s">
        <v>50</v>
      </c>
      <c r="K25" t="s">
        <v>51</v>
      </c>
      <c r="L25">
        <v>19</v>
      </c>
      <c r="M25">
        <v>29567.56</v>
      </c>
    </row>
    <row r="26" spans="2:13" x14ac:dyDescent="0.35">
      <c r="B26" s="33"/>
      <c r="C26" s="33"/>
      <c r="D26" s="33"/>
      <c r="E26" s="33"/>
      <c r="F26" s="33"/>
      <c r="G26" s="33"/>
      <c r="H26" s="33"/>
      <c r="J26" t="s">
        <v>52</v>
      </c>
      <c r="K26" t="s">
        <v>53</v>
      </c>
      <c r="L26">
        <v>14</v>
      </c>
      <c r="M26">
        <v>32841.370000000003</v>
      </c>
    </row>
    <row r="27" spans="2:13" x14ac:dyDescent="0.35">
      <c r="B27" s="33"/>
      <c r="C27" s="33"/>
      <c r="D27" s="33"/>
      <c r="E27" s="33"/>
      <c r="F27" s="33"/>
      <c r="G27" s="33"/>
      <c r="H27" s="33"/>
      <c r="I27" s="1"/>
      <c r="J27" t="s">
        <v>54</v>
      </c>
      <c r="K27" t="s">
        <v>55</v>
      </c>
      <c r="L27">
        <v>19</v>
      </c>
      <c r="M27">
        <v>49979.9</v>
      </c>
    </row>
    <row r="28" spans="2:13" x14ac:dyDescent="0.35">
      <c r="B28" s="33"/>
      <c r="C28" s="33"/>
      <c r="D28" s="33"/>
      <c r="E28" s="33"/>
      <c r="F28" s="33"/>
      <c r="G28" s="33"/>
      <c r="H28" s="33"/>
      <c r="J28" t="s">
        <v>56</v>
      </c>
      <c r="K28" t="s">
        <v>57</v>
      </c>
      <c r="L28">
        <v>14</v>
      </c>
      <c r="M28">
        <v>30908.38</v>
      </c>
    </row>
    <row r="29" spans="2:13" x14ac:dyDescent="0.35">
      <c r="B29" s="33"/>
      <c r="C29" s="33"/>
      <c r="D29" s="33"/>
      <c r="E29" s="33"/>
      <c r="F29" s="33"/>
      <c r="G29" s="33"/>
      <c r="H29" s="33"/>
      <c r="J29" t="s">
        <v>58</v>
      </c>
      <c r="K29" t="s">
        <v>59</v>
      </c>
      <c r="L29">
        <v>13</v>
      </c>
      <c r="M29">
        <v>28872.19</v>
      </c>
    </row>
    <row r="30" spans="2:13" x14ac:dyDescent="0.35">
      <c r="B30" s="33"/>
      <c r="C30" s="33"/>
      <c r="D30" s="33"/>
      <c r="E30" s="33"/>
      <c r="F30" s="33"/>
      <c r="G30" s="33"/>
      <c r="H30" s="33"/>
      <c r="J30" t="s">
        <v>60</v>
      </c>
      <c r="K30" t="s">
        <v>61</v>
      </c>
      <c r="L30">
        <v>28</v>
      </c>
      <c r="M30">
        <v>110277.3</v>
      </c>
    </row>
    <row r="31" spans="2:13" x14ac:dyDescent="0.35">
      <c r="B31" s="33"/>
      <c r="C31" s="33"/>
      <c r="D31" s="33"/>
      <c r="E31" s="33"/>
      <c r="F31" s="33"/>
      <c r="G31" s="33"/>
      <c r="H31" s="33"/>
      <c r="J31" t="s">
        <v>62</v>
      </c>
      <c r="K31" t="s">
        <v>63</v>
      </c>
      <c r="L31">
        <v>18</v>
      </c>
      <c r="M31">
        <v>51097.8</v>
      </c>
    </row>
    <row r="32" spans="2:13" x14ac:dyDescent="0.35">
      <c r="B32" s="33"/>
      <c r="C32" s="33"/>
      <c r="D32" s="33"/>
      <c r="E32" s="33"/>
      <c r="F32" s="33"/>
      <c r="G32" s="33"/>
      <c r="H32" s="33"/>
      <c r="J32" t="s">
        <v>64</v>
      </c>
      <c r="K32" t="s">
        <v>65</v>
      </c>
      <c r="L32">
        <v>31</v>
      </c>
      <c r="M32">
        <v>104361.95</v>
      </c>
    </row>
    <row r="33" spans="2:13" x14ac:dyDescent="0.35">
      <c r="B33" s="33"/>
      <c r="C33" s="33"/>
      <c r="D33" s="33"/>
      <c r="E33" s="33"/>
      <c r="F33" s="33"/>
      <c r="G33" s="33"/>
      <c r="H33" s="33"/>
      <c r="J33" t="s">
        <v>66</v>
      </c>
      <c r="K33" t="s">
        <v>67</v>
      </c>
      <c r="L33">
        <v>14</v>
      </c>
      <c r="M33">
        <v>27363.599999999999</v>
      </c>
    </row>
    <row r="34" spans="2:13" x14ac:dyDescent="0.35">
      <c r="B34" s="33"/>
      <c r="C34" s="33"/>
      <c r="D34" s="33"/>
      <c r="E34" s="33"/>
      <c r="F34" s="33"/>
      <c r="G34" s="33"/>
      <c r="H34" s="33"/>
    </row>
    <row r="35" spans="2:13" x14ac:dyDescent="0.35">
      <c r="B35" s="33"/>
      <c r="C35" s="33"/>
      <c r="D35" s="33"/>
      <c r="E35" s="33"/>
      <c r="F35" s="33"/>
      <c r="G35" s="33"/>
      <c r="H35" s="33"/>
    </row>
    <row r="36" spans="2:13" x14ac:dyDescent="0.35">
      <c r="B36" s="33"/>
      <c r="C36" s="33"/>
      <c r="D36" s="33"/>
      <c r="E36" s="33"/>
      <c r="F36" s="33"/>
      <c r="G36" s="33"/>
      <c r="H36" s="33"/>
    </row>
    <row r="37" spans="2:13" x14ac:dyDescent="0.35">
      <c r="B37" s="33"/>
      <c r="C37" s="33"/>
      <c r="D37" s="33"/>
      <c r="E37" s="33"/>
      <c r="F37" s="33"/>
      <c r="G37" s="33"/>
      <c r="H37" s="33"/>
    </row>
    <row r="38" spans="2:13" x14ac:dyDescent="0.35">
      <c r="B38" s="33"/>
      <c r="C38" s="33"/>
      <c r="D38" s="33"/>
      <c r="E38" s="33"/>
      <c r="F38" s="33"/>
      <c r="G38" s="33"/>
      <c r="H38" s="33"/>
    </row>
    <row r="39" spans="2:13" x14ac:dyDescent="0.35">
      <c r="B39" s="33"/>
      <c r="C39" s="33"/>
      <c r="D39" s="33"/>
      <c r="E39" s="33"/>
      <c r="F39" s="33"/>
      <c r="G39" s="33"/>
      <c r="H39" s="33"/>
    </row>
    <row r="40" spans="2:13" x14ac:dyDescent="0.35">
      <c r="B40" s="33"/>
      <c r="C40" s="33"/>
      <c r="D40" s="33"/>
      <c r="E40" s="33"/>
      <c r="F40" s="33"/>
      <c r="G40" s="33"/>
      <c r="H40" s="33"/>
    </row>
    <row r="41" spans="2:13" x14ac:dyDescent="0.35">
      <c r="B41" s="33"/>
      <c r="C41" s="33"/>
      <c r="D41" s="33"/>
      <c r="E41" s="33"/>
      <c r="F41" s="33"/>
      <c r="G41" s="33"/>
      <c r="H41" s="33"/>
    </row>
    <row r="42" spans="2:13" x14ac:dyDescent="0.35">
      <c r="B42" s="33"/>
      <c r="C42" s="33"/>
      <c r="D42" s="33"/>
      <c r="E42" s="33"/>
      <c r="F42" s="33"/>
      <c r="G42" s="33"/>
      <c r="H42" s="33"/>
    </row>
    <row r="43" spans="2:13" x14ac:dyDescent="0.35">
      <c r="B43" s="33"/>
      <c r="C43" s="33"/>
      <c r="D43" s="33"/>
      <c r="E43" s="33"/>
      <c r="F43" s="33"/>
      <c r="G43" s="33"/>
      <c r="H43" s="33"/>
    </row>
    <row r="49" spans="2:12" x14ac:dyDescent="0.35">
      <c r="B49" s="34" t="s">
        <v>114</v>
      </c>
      <c r="C49" s="33"/>
      <c r="D49" s="33"/>
      <c r="E49" s="33"/>
      <c r="F49" s="33"/>
      <c r="G49" s="33"/>
      <c r="H49" s="33"/>
      <c r="I49" s="33"/>
      <c r="K49" t="s">
        <v>116</v>
      </c>
      <c r="L49" t="s">
        <v>115</v>
      </c>
    </row>
    <row r="50" spans="2:12" x14ac:dyDescent="0.35">
      <c r="B50" s="33"/>
      <c r="C50" s="33"/>
      <c r="D50" s="33"/>
      <c r="E50" s="33"/>
      <c r="F50" s="33"/>
      <c r="G50" s="33"/>
      <c r="H50" s="33"/>
      <c r="I50" s="33"/>
      <c r="K50">
        <v>1</v>
      </c>
      <c r="L50">
        <v>1</v>
      </c>
    </row>
    <row r="51" spans="2:12" x14ac:dyDescent="0.35">
      <c r="B51" s="33"/>
      <c r="C51" s="33"/>
      <c r="D51" s="33"/>
      <c r="E51" s="33"/>
      <c r="F51" s="33"/>
      <c r="G51" s="33"/>
      <c r="H51" s="33"/>
      <c r="I51" s="33"/>
      <c r="K51">
        <v>2</v>
      </c>
      <c r="L51">
        <v>2</v>
      </c>
    </row>
    <row r="52" spans="2:12" x14ac:dyDescent="0.35">
      <c r="B52" s="33"/>
      <c r="C52" s="33"/>
      <c r="D52" s="33"/>
      <c r="E52" s="33"/>
      <c r="F52" s="33"/>
      <c r="G52" s="33"/>
      <c r="H52" s="33"/>
      <c r="I52" s="33"/>
      <c r="K52">
        <v>3</v>
      </c>
      <c r="L52">
        <v>7</v>
      </c>
    </row>
    <row r="53" spans="2:12" x14ac:dyDescent="0.35">
      <c r="B53" s="33"/>
      <c r="C53" s="33"/>
      <c r="D53" s="33"/>
      <c r="E53" s="33"/>
      <c r="F53" s="33"/>
      <c r="G53" s="33"/>
      <c r="H53" s="33"/>
      <c r="I53" s="33"/>
      <c r="K53">
        <v>4</v>
      </c>
      <c r="L53">
        <v>6</v>
      </c>
    </row>
    <row r="54" spans="2:12" x14ac:dyDescent="0.35">
      <c r="B54" s="33"/>
      <c r="C54" s="33"/>
      <c r="D54" s="33"/>
      <c r="E54" s="33"/>
      <c r="F54" s="33"/>
      <c r="G54" s="33"/>
      <c r="H54" s="33"/>
      <c r="I54" s="33"/>
      <c r="K54">
        <v>5</v>
      </c>
      <c r="L54">
        <v>10</v>
      </c>
    </row>
    <row r="55" spans="2:12" x14ac:dyDescent="0.35">
      <c r="B55" s="33"/>
      <c r="C55" s="33"/>
      <c r="D55" s="33"/>
      <c r="E55" s="33"/>
      <c r="F55" s="33"/>
      <c r="G55" s="33"/>
      <c r="H55" s="33"/>
      <c r="I55" s="33"/>
      <c r="K55">
        <v>6</v>
      </c>
      <c r="L55">
        <v>8</v>
      </c>
    </row>
    <row r="56" spans="2:12" x14ac:dyDescent="0.35">
      <c r="B56" s="33"/>
      <c r="C56" s="33"/>
      <c r="D56" s="33"/>
      <c r="E56" s="33"/>
      <c r="F56" s="33"/>
      <c r="G56" s="33"/>
      <c r="H56" s="33"/>
      <c r="I56" s="33"/>
      <c r="K56">
        <v>7</v>
      </c>
      <c r="L56">
        <v>7</v>
      </c>
    </row>
    <row r="57" spans="2:12" x14ac:dyDescent="0.35">
      <c r="B57" s="33"/>
      <c r="C57" s="33"/>
      <c r="D57" s="33"/>
      <c r="E57" s="33"/>
      <c r="F57" s="33"/>
      <c r="G57" s="33"/>
      <c r="H57" s="33"/>
      <c r="I57" s="33"/>
      <c r="K57">
        <v>8</v>
      </c>
      <c r="L57">
        <v>4</v>
      </c>
    </row>
    <row r="58" spans="2:12" x14ac:dyDescent="0.35">
      <c r="B58" s="33"/>
      <c r="C58" s="33"/>
      <c r="D58" s="33"/>
      <c r="E58" s="33"/>
      <c r="F58" s="33"/>
      <c r="G58" s="33"/>
      <c r="H58" s="33"/>
      <c r="I58" s="33"/>
      <c r="K58">
        <v>9</v>
      </c>
      <c r="L58">
        <v>5</v>
      </c>
    </row>
    <row r="59" spans="2:12" x14ac:dyDescent="0.35">
      <c r="B59" s="33"/>
      <c r="C59" s="33"/>
      <c r="D59" s="33"/>
      <c r="E59" s="33"/>
      <c r="F59" s="33"/>
      <c r="G59" s="33"/>
      <c r="H59" s="33"/>
      <c r="I59" s="33"/>
      <c r="K59">
        <v>10</v>
      </c>
      <c r="L59">
        <v>11</v>
      </c>
    </row>
    <row r="60" spans="2:12" x14ac:dyDescent="0.35">
      <c r="B60" s="33"/>
      <c r="C60" s="33"/>
      <c r="D60" s="33"/>
      <c r="E60" s="33"/>
      <c r="F60" s="33"/>
      <c r="G60" s="33"/>
      <c r="H60" s="33"/>
      <c r="I60" s="33"/>
      <c r="K60">
        <v>11</v>
      </c>
      <c r="L60">
        <v>4</v>
      </c>
    </row>
    <row r="61" spans="2:12" x14ac:dyDescent="0.35">
      <c r="B61" s="33"/>
      <c r="C61" s="33"/>
      <c r="D61" s="33"/>
      <c r="E61" s="33"/>
      <c r="F61" s="33"/>
      <c r="G61" s="33"/>
      <c r="H61" s="33"/>
      <c r="I61" s="33"/>
      <c r="K61">
        <v>12</v>
      </c>
      <c r="L61">
        <v>3</v>
      </c>
    </row>
    <row r="62" spans="2:12" x14ac:dyDescent="0.35">
      <c r="B62" s="33"/>
      <c r="C62" s="33"/>
      <c r="D62" s="33"/>
      <c r="E62" s="33"/>
      <c r="F62" s="33"/>
      <c r="G62" s="33"/>
      <c r="H62" s="33"/>
      <c r="I62" s="33"/>
      <c r="K62">
        <v>13</v>
      </c>
      <c r="L62">
        <v>3</v>
      </c>
    </row>
    <row r="63" spans="2:12" x14ac:dyDescent="0.35">
      <c r="B63" s="33"/>
      <c r="C63" s="33"/>
      <c r="D63" s="33"/>
      <c r="E63" s="33"/>
      <c r="F63" s="33"/>
      <c r="G63" s="33"/>
      <c r="H63" s="33"/>
      <c r="I63" s="33"/>
      <c r="K63">
        <v>14</v>
      </c>
      <c r="L63">
        <v>6</v>
      </c>
    </row>
    <row r="64" spans="2:12" x14ac:dyDescent="0.35">
      <c r="B64" s="33"/>
      <c r="C64" s="33"/>
      <c r="D64" s="33"/>
      <c r="E64" s="33"/>
      <c r="F64" s="33"/>
      <c r="G64" s="33"/>
      <c r="H64" s="33"/>
      <c r="I64" s="33"/>
      <c r="K64">
        <v>15</v>
      </c>
      <c r="L64">
        <v>3</v>
      </c>
    </row>
    <row r="65" spans="2:12" x14ac:dyDescent="0.35">
      <c r="B65" s="33"/>
      <c r="C65" s="33"/>
      <c r="D65" s="33"/>
      <c r="E65" s="33"/>
      <c r="F65" s="33"/>
      <c r="G65" s="33"/>
      <c r="H65" s="33"/>
      <c r="I65" s="33"/>
      <c r="K65">
        <v>17</v>
      </c>
      <c r="L65">
        <v>1</v>
      </c>
    </row>
    <row r="66" spans="2:12" x14ac:dyDescent="0.35">
      <c r="B66" s="33"/>
      <c r="C66" s="33"/>
      <c r="D66" s="33"/>
      <c r="E66" s="33"/>
      <c r="F66" s="33"/>
      <c r="G66" s="33"/>
      <c r="H66" s="33"/>
      <c r="I66" s="33"/>
      <c r="K66">
        <v>18</v>
      </c>
      <c r="L66">
        <v>3</v>
      </c>
    </row>
    <row r="67" spans="2:12" x14ac:dyDescent="0.35">
      <c r="B67" s="33"/>
      <c r="C67" s="33"/>
      <c r="D67" s="33"/>
      <c r="E67" s="33"/>
      <c r="F67" s="33"/>
      <c r="G67" s="33"/>
      <c r="H67" s="33"/>
      <c r="I67" s="33"/>
      <c r="K67">
        <v>19</v>
      </c>
      <c r="L67">
        <v>2</v>
      </c>
    </row>
    <row r="68" spans="2:12" x14ac:dyDescent="0.35">
      <c r="B68" s="33"/>
      <c r="C68" s="33"/>
      <c r="D68" s="33"/>
      <c r="E68" s="33"/>
      <c r="F68" s="33"/>
      <c r="G68" s="33"/>
      <c r="H68" s="33"/>
      <c r="I68" s="33"/>
      <c r="K68">
        <v>28</v>
      </c>
      <c r="L68">
        <v>1</v>
      </c>
    </row>
    <row r="69" spans="2:12" x14ac:dyDescent="0.35">
      <c r="B69" s="33"/>
      <c r="C69" s="33"/>
      <c r="D69" s="33"/>
      <c r="E69" s="33"/>
      <c r="F69" s="33"/>
      <c r="G69" s="33"/>
      <c r="H69" s="33"/>
      <c r="I69" s="33"/>
      <c r="K69">
        <v>30</v>
      </c>
      <c r="L69">
        <v>1</v>
      </c>
    </row>
    <row r="70" spans="2:12" x14ac:dyDescent="0.35">
      <c r="B70" s="33"/>
      <c r="C70" s="33"/>
      <c r="D70" s="33"/>
      <c r="E70" s="33"/>
      <c r="F70" s="33"/>
      <c r="G70" s="33"/>
      <c r="H70" s="33"/>
      <c r="I70" s="33"/>
      <c r="K70">
        <v>31</v>
      </c>
      <c r="L70">
        <v>1</v>
      </c>
    </row>
  </sheetData>
  <mergeCells count="4">
    <mergeCell ref="B2:L3"/>
    <mergeCell ref="B6:G19"/>
    <mergeCell ref="B23:H43"/>
    <mergeCell ref="B49:I70"/>
  </mergeCells>
  <pageMargins left="0.7" right="0.7" top="0.75" bottom="0.75" header="0.3" footer="0.3"/>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19BC-14D8-4A8B-B53C-FE2A2BDA9F9E}">
  <dimension ref="B2:T88"/>
  <sheetViews>
    <sheetView topLeftCell="K1" zoomScale="62" zoomScaleNormal="62" workbookViewId="0">
      <selection activeCell="Q30" sqref="Q30"/>
    </sheetView>
  </sheetViews>
  <sheetFormatPr defaultRowHeight="14.5" x14ac:dyDescent="0.35"/>
  <cols>
    <col min="2" max="2" width="11" customWidth="1"/>
    <col min="3" max="3" width="16.54296875" customWidth="1"/>
    <col min="4" max="4" width="13.26953125" customWidth="1"/>
    <col min="5" max="5" width="14.6328125" customWidth="1"/>
    <col min="6" max="6" width="6.26953125" customWidth="1"/>
    <col min="7" max="7" width="24.81640625" customWidth="1"/>
    <col min="8" max="9" width="16.26953125" customWidth="1"/>
    <col min="10" max="10" width="14.54296875" customWidth="1"/>
    <col min="11" max="11" width="16.6328125" customWidth="1"/>
    <col min="12" max="12" width="24.36328125" customWidth="1"/>
  </cols>
  <sheetData>
    <row r="2" spans="2:12" x14ac:dyDescent="0.35">
      <c r="B2" s="43" t="s">
        <v>1</v>
      </c>
      <c r="C2" s="43"/>
      <c r="D2" s="43"/>
      <c r="E2" s="43"/>
      <c r="F2" s="43"/>
      <c r="G2" s="43"/>
      <c r="H2" s="43"/>
    </row>
    <row r="3" spans="2:12" x14ac:dyDescent="0.35">
      <c r="B3" s="43"/>
      <c r="C3" s="43"/>
      <c r="D3" s="43"/>
      <c r="E3" s="43"/>
      <c r="F3" s="43"/>
      <c r="G3" s="43"/>
      <c r="H3" s="43"/>
    </row>
    <row r="7" spans="2:12" x14ac:dyDescent="0.35">
      <c r="B7" s="46" t="s">
        <v>126</v>
      </c>
      <c r="C7" s="46"/>
      <c r="D7" s="46"/>
      <c r="E7" s="46"/>
    </row>
    <row r="8" spans="2:12" x14ac:dyDescent="0.35">
      <c r="B8" s="32" t="s">
        <v>122</v>
      </c>
      <c r="C8" s="33"/>
      <c r="D8" s="33"/>
      <c r="E8" s="33"/>
      <c r="G8" t="s">
        <v>14</v>
      </c>
      <c r="H8" t="s">
        <v>117</v>
      </c>
      <c r="I8" t="s">
        <v>118</v>
      </c>
      <c r="J8" t="s">
        <v>119</v>
      </c>
      <c r="K8" t="s">
        <v>120</v>
      </c>
      <c r="L8" t="s">
        <v>121</v>
      </c>
    </row>
    <row r="9" spans="2:12" x14ac:dyDescent="0.35">
      <c r="B9" s="33"/>
      <c r="C9" s="33"/>
      <c r="D9" s="33"/>
      <c r="E9" s="33"/>
      <c r="G9" t="s">
        <v>40</v>
      </c>
      <c r="H9">
        <v>13</v>
      </c>
      <c r="I9">
        <v>352</v>
      </c>
      <c r="J9">
        <v>245584.61</v>
      </c>
      <c r="K9">
        <v>697.68</v>
      </c>
      <c r="L9">
        <v>27.08</v>
      </c>
    </row>
    <row r="10" spans="2:12" x14ac:dyDescent="0.35">
      <c r="B10" s="33"/>
      <c r="C10" s="33"/>
      <c r="D10" s="33"/>
      <c r="E10" s="33"/>
      <c r="G10" t="s">
        <v>30</v>
      </c>
      <c r="H10">
        <v>11</v>
      </c>
      <c r="I10">
        <v>328</v>
      </c>
      <c r="J10">
        <v>230284.63</v>
      </c>
      <c r="K10">
        <v>702.09</v>
      </c>
      <c r="L10">
        <v>29.82</v>
      </c>
    </row>
    <row r="11" spans="2:12" x14ac:dyDescent="0.35">
      <c r="B11" s="33"/>
      <c r="C11" s="33"/>
      <c r="D11" s="33"/>
      <c r="E11" s="33"/>
      <c r="G11" t="s">
        <v>24</v>
      </c>
      <c r="H11">
        <v>9</v>
      </c>
      <c r="I11">
        <v>203</v>
      </c>
      <c r="J11">
        <v>106925.78</v>
      </c>
      <c r="K11">
        <v>526.73</v>
      </c>
      <c r="L11">
        <v>22.56</v>
      </c>
    </row>
    <row r="12" spans="2:12" x14ac:dyDescent="0.35">
      <c r="B12" s="33"/>
      <c r="C12" s="33"/>
      <c r="D12" s="33"/>
      <c r="E12" s="33"/>
      <c r="G12" t="s">
        <v>28</v>
      </c>
      <c r="H12">
        <v>10</v>
      </c>
      <c r="I12">
        <v>184</v>
      </c>
      <c r="J12">
        <v>81358.320000000007</v>
      </c>
      <c r="K12">
        <v>442.16</v>
      </c>
      <c r="L12">
        <v>18.399999999999999</v>
      </c>
    </row>
    <row r="13" spans="2:12" x14ac:dyDescent="0.35">
      <c r="B13" s="33"/>
      <c r="C13" s="33"/>
      <c r="D13" s="33"/>
      <c r="E13" s="33"/>
      <c r="G13" t="s">
        <v>39</v>
      </c>
      <c r="H13">
        <v>7</v>
      </c>
      <c r="I13">
        <v>135</v>
      </c>
      <c r="J13">
        <v>58971.31</v>
      </c>
      <c r="K13">
        <v>436.82</v>
      </c>
      <c r="L13">
        <v>19.29</v>
      </c>
    </row>
    <row r="14" spans="2:12" x14ac:dyDescent="0.35">
      <c r="B14" s="33"/>
      <c r="C14" s="33"/>
      <c r="D14" s="33"/>
      <c r="E14" s="33"/>
      <c r="G14" t="s">
        <v>68</v>
      </c>
      <c r="H14">
        <v>2</v>
      </c>
      <c r="I14">
        <v>125</v>
      </c>
      <c r="J14">
        <v>128003.84</v>
      </c>
      <c r="K14">
        <v>1024.03</v>
      </c>
      <c r="L14">
        <v>62.5</v>
      </c>
    </row>
    <row r="15" spans="2:12" x14ac:dyDescent="0.35">
      <c r="B15" s="33"/>
      <c r="C15" s="33"/>
      <c r="D15" s="33"/>
      <c r="E15" s="33"/>
      <c r="G15" t="s">
        <v>70</v>
      </c>
      <c r="H15">
        <v>4</v>
      </c>
      <c r="I15">
        <v>118</v>
      </c>
      <c r="J15">
        <v>56810.63</v>
      </c>
      <c r="K15">
        <v>481.45</v>
      </c>
      <c r="L15">
        <v>29.5</v>
      </c>
    </row>
    <row r="16" spans="2:12" x14ac:dyDescent="0.35">
      <c r="B16" s="33"/>
      <c r="C16" s="33"/>
      <c r="D16" s="33"/>
      <c r="E16" s="33"/>
      <c r="G16" t="s">
        <v>37</v>
      </c>
      <c r="H16">
        <v>2</v>
      </c>
      <c r="I16">
        <v>97</v>
      </c>
      <c r="J16">
        <v>54495.14</v>
      </c>
      <c r="K16">
        <v>561.80999999999995</v>
      </c>
      <c r="L16">
        <v>48.5</v>
      </c>
    </row>
    <row r="17" spans="2:20" x14ac:dyDescent="0.35">
      <c r="B17" s="33"/>
      <c r="C17" s="33"/>
      <c r="D17" s="33"/>
      <c r="E17" s="33"/>
      <c r="G17" t="s">
        <v>25</v>
      </c>
      <c r="H17">
        <v>3</v>
      </c>
      <c r="I17">
        <v>75</v>
      </c>
      <c r="J17">
        <v>50196.29</v>
      </c>
      <c r="K17">
        <v>669.28</v>
      </c>
      <c r="L17">
        <v>25</v>
      </c>
    </row>
    <row r="18" spans="2:20" x14ac:dyDescent="0.35">
      <c r="B18" s="33"/>
      <c r="C18" s="33"/>
      <c r="D18" s="33"/>
      <c r="E18" s="33"/>
      <c r="G18" t="s">
        <v>75</v>
      </c>
      <c r="H18">
        <v>5</v>
      </c>
      <c r="I18">
        <v>72</v>
      </c>
      <c r="J18">
        <v>23582.080000000002</v>
      </c>
      <c r="K18">
        <v>327.52999999999997</v>
      </c>
      <c r="L18">
        <v>14.4</v>
      </c>
    </row>
    <row r="19" spans="2:20" x14ac:dyDescent="0.35">
      <c r="B19" s="33"/>
      <c r="C19" s="33"/>
      <c r="D19" s="33"/>
      <c r="E19" s="33"/>
      <c r="G19" t="s">
        <v>71</v>
      </c>
      <c r="H19">
        <v>2</v>
      </c>
      <c r="I19">
        <v>56</v>
      </c>
      <c r="J19">
        <v>33824.85</v>
      </c>
      <c r="K19">
        <v>604.02</v>
      </c>
      <c r="L19">
        <v>28</v>
      </c>
    </row>
    <row r="20" spans="2:20" x14ac:dyDescent="0.35">
      <c r="B20" s="33"/>
      <c r="C20" s="33"/>
      <c r="D20" s="33"/>
      <c r="E20" s="33"/>
      <c r="G20" t="s">
        <v>69</v>
      </c>
      <c r="H20">
        <v>1</v>
      </c>
      <c r="I20">
        <v>55</v>
      </c>
      <c r="J20">
        <v>49979.9</v>
      </c>
      <c r="K20">
        <v>908.73</v>
      </c>
      <c r="L20">
        <v>55</v>
      </c>
    </row>
    <row r="21" spans="2:20" x14ac:dyDescent="0.35">
      <c r="B21" s="33"/>
      <c r="C21" s="33"/>
      <c r="D21" s="33"/>
      <c r="E21" s="33"/>
      <c r="G21" t="s">
        <v>27</v>
      </c>
      <c r="H21">
        <v>2</v>
      </c>
      <c r="I21">
        <v>54</v>
      </c>
      <c r="J21">
        <v>18810.05</v>
      </c>
      <c r="K21">
        <v>348.33</v>
      </c>
      <c r="L21">
        <v>27</v>
      </c>
    </row>
    <row r="22" spans="2:20" x14ac:dyDescent="0.35">
      <c r="B22" s="33"/>
      <c r="C22" s="33"/>
      <c r="D22" s="33"/>
      <c r="E22" s="33"/>
      <c r="G22" t="s">
        <v>36</v>
      </c>
      <c r="H22">
        <v>4</v>
      </c>
      <c r="I22">
        <v>54</v>
      </c>
      <c r="J22">
        <v>17983.2</v>
      </c>
      <c r="K22">
        <v>333.02</v>
      </c>
      <c r="L22">
        <v>13.5</v>
      </c>
    </row>
    <row r="23" spans="2:20" x14ac:dyDescent="0.35">
      <c r="B23" s="33"/>
      <c r="C23" s="33"/>
      <c r="D23" s="33"/>
      <c r="E23" s="33"/>
      <c r="G23" t="s">
        <v>31</v>
      </c>
      <c r="H23">
        <v>3</v>
      </c>
      <c r="I23">
        <v>53</v>
      </c>
      <c r="J23">
        <v>15770.15</v>
      </c>
      <c r="K23">
        <v>297.55</v>
      </c>
      <c r="L23">
        <v>17.670000000000002</v>
      </c>
      <c r="N23" s="36" t="s">
        <v>128</v>
      </c>
      <c r="O23" s="36"/>
      <c r="P23" s="36"/>
      <c r="Q23" s="36"/>
      <c r="R23" s="36"/>
      <c r="S23" s="36"/>
      <c r="T23" s="36"/>
    </row>
    <row r="24" spans="2:20" x14ac:dyDescent="0.35">
      <c r="B24" s="33"/>
      <c r="C24" s="33"/>
      <c r="D24" s="33"/>
      <c r="E24" s="33"/>
      <c r="G24" t="s">
        <v>72</v>
      </c>
      <c r="H24">
        <v>2</v>
      </c>
      <c r="I24">
        <v>52</v>
      </c>
      <c r="J24">
        <v>31692.66</v>
      </c>
      <c r="K24">
        <v>609.47</v>
      </c>
      <c r="L24">
        <v>26</v>
      </c>
      <c r="N24" s="36"/>
      <c r="O24" s="36"/>
      <c r="P24" s="36"/>
      <c r="Q24" s="36"/>
      <c r="R24" s="36"/>
      <c r="S24" s="36"/>
      <c r="T24" s="36"/>
    </row>
    <row r="25" spans="2:20" x14ac:dyDescent="0.35">
      <c r="B25" s="33"/>
      <c r="C25" s="33"/>
      <c r="D25" s="33"/>
      <c r="E25" s="33"/>
      <c r="G25" t="s">
        <v>26</v>
      </c>
      <c r="H25">
        <v>2</v>
      </c>
      <c r="I25">
        <v>46</v>
      </c>
      <c r="J25">
        <v>32661.02</v>
      </c>
      <c r="K25">
        <v>710.02</v>
      </c>
      <c r="L25">
        <v>23</v>
      </c>
      <c r="N25" s="36"/>
      <c r="O25" s="36"/>
      <c r="P25" s="36"/>
      <c r="Q25" s="36"/>
      <c r="R25" s="36"/>
      <c r="S25" s="36"/>
      <c r="T25" s="36"/>
    </row>
    <row r="26" spans="2:20" x14ac:dyDescent="0.35">
      <c r="B26" s="33"/>
      <c r="C26" s="33"/>
      <c r="D26" s="33"/>
      <c r="E26" s="33"/>
      <c r="G26" t="s">
        <v>76</v>
      </c>
      <c r="H26">
        <v>3</v>
      </c>
      <c r="I26">
        <v>34</v>
      </c>
      <c r="J26">
        <v>8119.1</v>
      </c>
      <c r="K26">
        <v>238.8</v>
      </c>
      <c r="L26">
        <v>11.33</v>
      </c>
    </row>
    <row r="27" spans="2:20" x14ac:dyDescent="0.35">
      <c r="G27" t="s">
        <v>74</v>
      </c>
      <c r="H27">
        <v>2</v>
      </c>
      <c r="I27">
        <v>30</v>
      </c>
      <c r="J27">
        <v>11472.36</v>
      </c>
      <c r="K27">
        <v>382.41</v>
      </c>
      <c r="L27">
        <v>15</v>
      </c>
    </row>
    <row r="28" spans="2:20" x14ac:dyDescent="0.35">
      <c r="G28" t="s">
        <v>34</v>
      </c>
      <c r="H28">
        <v>1</v>
      </c>
      <c r="I28">
        <v>16</v>
      </c>
      <c r="J28">
        <v>5735.15</v>
      </c>
      <c r="K28">
        <v>358.45</v>
      </c>
      <c r="L28">
        <v>16</v>
      </c>
    </row>
    <row r="29" spans="2:20" x14ac:dyDescent="0.35">
      <c r="G29" t="s">
        <v>73</v>
      </c>
      <c r="H29">
        <v>1</v>
      </c>
      <c r="I29">
        <v>16</v>
      </c>
      <c r="J29">
        <v>3531.95</v>
      </c>
      <c r="K29">
        <v>220.75</v>
      </c>
      <c r="L29">
        <v>16</v>
      </c>
    </row>
    <row r="34" spans="2:11" x14ac:dyDescent="0.35">
      <c r="B34" s="46" t="s">
        <v>127</v>
      </c>
      <c r="C34" s="46"/>
      <c r="D34" s="46"/>
      <c r="E34" s="46"/>
    </row>
    <row r="35" spans="2:11" x14ac:dyDescent="0.35">
      <c r="B35" s="44" t="s">
        <v>123</v>
      </c>
      <c r="C35" s="45"/>
      <c r="D35" s="45"/>
      <c r="E35" s="45"/>
      <c r="G35" t="s">
        <v>124</v>
      </c>
      <c r="H35" t="s">
        <v>125</v>
      </c>
      <c r="I35" t="s">
        <v>117</v>
      </c>
      <c r="J35" t="s">
        <v>118</v>
      </c>
      <c r="K35" t="s">
        <v>119</v>
      </c>
    </row>
    <row r="36" spans="2:11" x14ac:dyDescent="0.35">
      <c r="B36" s="45"/>
      <c r="C36" s="45"/>
      <c r="D36" s="45"/>
      <c r="E36" s="45"/>
      <c r="G36" t="s">
        <v>79</v>
      </c>
      <c r="H36" t="s">
        <v>40</v>
      </c>
      <c r="I36">
        <v>1</v>
      </c>
      <c r="J36">
        <v>116</v>
      </c>
      <c r="K36">
        <v>104361.95</v>
      </c>
    </row>
    <row r="37" spans="2:11" x14ac:dyDescent="0.35">
      <c r="B37" s="45"/>
      <c r="C37" s="45"/>
      <c r="D37" s="45"/>
      <c r="E37" s="45"/>
      <c r="G37" t="s">
        <v>82</v>
      </c>
      <c r="H37" t="s">
        <v>39</v>
      </c>
      <c r="I37">
        <v>6</v>
      </c>
      <c r="J37">
        <v>112</v>
      </c>
      <c r="K37">
        <v>52825.01</v>
      </c>
    </row>
    <row r="38" spans="2:11" x14ac:dyDescent="0.35">
      <c r="B38" s="45"/>
      <c r="C38" s="45"/>
      <c r="D38" s="45"/>
      <c r="E38" s="45"/>
      <c r="G38" t="s">
        <v>96</v>
      </c>
      <c r="H38" t="s">
        <v>68</v>
      </c>
      <c r="I38">
        <v>1</v>
      </c>
      <c r="J38">
        <v>102</v>
      </c>
      <c r="K38">
        <v>104874.98</v>
      </c>
    </row>
    <row r="39" spans="2:11" x14ac:dyDescent="0.35">
      <c r="B39" s="45"/>
      <c r="C39" s="45"/>
      <c r="D39" s="45"/>
      <c r="E39" s="45"/>
      <c r="G39" t="s">
        <v>87</v>
      </c>
      <c r="H39" t="s">
        <v>30</v>
      </c>
      <c r="I39">
        <v>1</v>
      </c>
      <c r="J39">
        <v>86</v>
      </c>
      <c r="K39">
        <v>110277.3</v>
      </c>
    </row>
    <row r="40" spans="2:11" x14ac:dyDescent="0.35">
      <c r="B40" s="45"/>
      <c r="C40" s="45"/>
      <c r="D40" s="45"/>
      <c r="E40" s="45"/>
      <c r="G40" t="s">
        <v>93</v>
      </c>
      <c r="H40" t="s">
        <v>24</v>
      </c>
      <c r="I40">
        <v>3</v>
      </c>
      <c r="J40">
        <v>83</v>
      </c>
      <c r="K40">
        <v>51956.98</v>
      </c>
    </row>
    <row r="41" spans="2:11" x14ac:dyDescent="0.35">
      <c r="B41" s="45"/>
      <c r="C41" s="45"/>
      <c r="D41" s="45"/>
      <c r="E41" s="45"/>
      <c r="G41" t="s">
        <v>94</v>
      </c>
      <c r="H41" t="s">
        <v>24</v>
      </c>
      <c r="I41">
        <v>4</v>
      </c>
      <c r="J41">
        <v>82</v>
      </c>
      <c r="K41">
        <v>40486.46</v>
      </c>
    </row>
    <row r="42" spans="2:11" x14ac:dyDescent="0.35">
      <c r="B42" s="45"/>
      <c r="C42" s="45"/>
      <c r="D42" s="45"/>
      <c r="E42" s="45"/>
      <c r="G42" t="s">
        <v>85</v>
      </c>
      <c r="H42" t="s">
        <v>75</v>
      </c>
      <c r="I42">
        <v>5</v>
      </c>
      <c r="J42">
        <v>72</v>
      </c>
      <c r="K42">
        <v>23582.080000000002</v>
      </c>
    </row>
    <row r="43" spans="2:11" x14ac:dyDescent="0.35">
      <c r="B43" s="45"/>
      <c r="C43" s="45"/>
      <c r="D43" s="45"/>
      <c r="E43" s="45"/>
      <c r="G43" t="s">
        <v>80</v>
      </c>
      <c r="H43" t="s">
        <v>40</v>
      </c>
      <c r="I43">
        <v>1</v>
      </c>
      <c r="J43">
        <v>71</v>
      </c>
      <c r="K43">
        <v>51097.8</v>
      </c>
    </row>
    <row r="44" spans="2:11" x14ac:dyDescent="0.35">
      <c r="B44" s="45"/>
      <c r="C44" s="45"/>
      <c r="D44" s="45"/>
      <c r="E44" s="45"/>
      <c r="G44" t="s">
        <v>86</v>
      </c>
      <c r="H44" t="s">
        <v>69</v>
      </c>
      <c r="I44">
        <v>1</v>
      </c>
      <c r="J44">
        <v>55</v>
      </c>
      <c r="K44">
        <v>49979.9</v>
      </c>
    </row>
    <row r="45" spans="2:11" x14ac:dyDescent="0.35">
      <c r="B45" s="45"/>
      <c r="C45" s="45"/>
      <c r="D45" s="45"/>
      <c r="E45" s="45"/>
      <c r="G45" t="s">
        <v>84</v>
      </c>
      <c r="H45" t="s">
        <v>37</v>
      </c>
      <c r="I45">
        <v>1</v>
      </c>
      <c r="J45">
        <v>52</v>
      </c>
      <c r="K45">
        <v>24927.58</v>
      </c>
    </row>
    <row r="46" spans="2:11" x14ac:dyDescent="0.35">
      <c r="B46" s="45"/>
      <c r="C46" s="45"/>
      <c r="D46" s="45"/>
      <c r="E46" s="45"/>
      <c r="G46" t="s">
        <v>88</v>
      </c>
      <c r="H46" t="s">
        <v>30</v>
      </c>
      <c r="I46">
        <v>1</v>
      </c>
      <c r="J46">
        <v>48</v>
      </c>
      <c r="K46">
        <v>26656.560000000001</v>
      </c>
    </row>
    <row r="47" spans="2:11" x14ac:dyDescent="0.35">
      <c r="B47" s="45"/>
      <c r="C47" s="45"/>
      <c r="D47" s="45"/>
      <c r="E47" s="45"/>
      <c r="G47" t="s">
        <v>77</v>
      </c>
      <c r="H47" t="s">
        <v>70</v>
      </c>
      <c r="I47">
        <v>1</v>
      </c>
      <c r="J47">
        <v>45</v>
      </c>
      <c r="K47">
        <v>22768.76</v>
      </c>
    </row>
    <row r="48" spans="2:11" x14ac:dyDescent="0.35">
      <c r="B48" s="45"/>
      <c r="C48" s="45"/>
      <c r="D48" s="45"/>
      <c r="E48" s="45"/>
      <c r="G48" t="s">
        <v>83</v>
      </c>
      <c r="H48" t="s">
        <v>37</v>
      </c>
      <c r="I48">
        <v>1</v>
      </c>
      <c r="J48">
        <v>45</v>
      </c>
      <c r="K48">
        <v>29567.56</v>
      </c>
    </row>
    <row r="49" spans="2:19" x14ac:dyDescent="0.35">
      <c r="B49" s="45"/>
      <c r="C49" s="45"/>
      <c r="D49" s="45"/>
      <c r="E49" s="45"/>
      <c r="G49" t="s">
        <v>91</v>
      </c>
      <c r="H49" t="s">
        <v>28</v>
      </c>
      <c r="I49">
        <v>1</v>
      </c>
      <c r="J49">
        <v>44</v>
      </c>
      <c r="K49">
        <v>21963.25</v>
      </c>
    </row>
    <row r="50" spans="2:19" x14ac:dyDescent="0.35">
      <c r="B50" s="45"/>
      <c r="C50" s="45"/>
      <c r="D50" s="45"/>
      <c r="E50" s="45"/>
      <c r="G50" t="s">
        <v>81</v>
      </c>
      <c r="H50" t="s">
        <v>40</v>
      </c>
      <c r="I50">
        <v>1</v>
      </c>
      <c r="J50">
        <v>40</v>
      </c>
      <c r="K50">
        <v>27363.599999999999</v>
      </c>
    </row>
    <row r="51" spans="2:19" x14ac:dyDescent="0.35">
      <c r="B51" s="45"/>
      <c r="C51" s="45"/>
      <c r="D51" s="45"/>
      <c r="E51" s="45"/>
      <c r="G51" t="s">
        <v>89</v>
      </c>
      <c r="H51" t="s">
        <v>30</v>
      </c>
      <c r="I51">
        <v>1</v>
      </c>
      <c r="J51">
        <v>39</v>
      </c>
      <c r="K51">
        <v>19261.41</v>
      </c>
    </row>
    <row r="52" spans="2:19" x14ac:dyDescent="0.35">
      <c r="B52" s="45"/>
      <c r="C52" s="45"/>
      <c r="D52" s="45"/>
      <c r="E52" s="45"/>
      <c r="G52" t="s">
        <v>90</v>
      </c>
      <c r="H52" t="s">
        <v>30</v>
      </c>
      <c r="I52">
        <v>1</v>
      </c>
      <c r="J52">
        <v>39</v>
      </c>
      <c r="K52">
        <v>30908.38</v>
      </c>
      <c r="M52" s="7"/>
      <c r="N52" s="7"/>
      <c r="O52" s="7"/>
      <c r="P52" s="7"/>
      <c r="Q52" s="7"/>
      <c r="R52" s="7"/>
      <c r="S52" s="7"/>
    </row>
    <row r="53" spans="2:19" x14ac:dyDescent="0.35">
      <c r="B53" s="45"/>
      <c r="C53" s="45"/>
      <c r="D53" s="45"/>
      <c r="E53" s="45"/>
      <c r="G53" t="s">
        <v>95</v>
      </c>
      <c r="H53" t="s">
        <v>71</v>
      </c>
      <c r="I53">
        <v>1</v>
      </c>
      <c r="J53">
        <v>39</v>
      </c>
      <c r="K53">
        <v>24088.78</v>
      </c>
      <c r="M53" s="7"/>
      <c r="N53" s="7"/>
      <c r="O53" s="7"/>
      <c r="P53" s="7"/>
      <c r="Q53" s="7"/>
      <c r="R53" s="7"/>
      <c r="S53" s="7"/>
    </row>
    <row r="54" spans="2:19" x14ac:dyDescent="0.35">
      <c r="B54" s="45"/>
      <c r="C54" s="45"/>
      <c r="D54" s="45"/>
      <c r="E54" s="45"/>
      <c r="G54" t="s">
        <v>92</v>
      </c>
      <c r="H54" t="s">
        <v>27</v>
      </c>
      <c r="I54">
        <v>1</v>
      </c>
      <c r="J54">
        <v>37</v>
      </c>
      <c r="K54">
        <v>15648.7</v>
      </c>
      <c r="M54" s="7"/>
      <c r="N54" s="7"/>
      <c r="O54" s="7"/>
      <c r="P54" s="7"/>
      <c r="Q54" s="7"/>
      <c r="R54" s="7"/>
      <c r="S54" s="7"/>
    </row>
    <row r="55" spans="2:19" x14ac:dyDescent="0.35">
      <c r="B55" s="45"/>
      <c r="C55" s="45"/>
      <c r="D55" s="45"/>
      <c r="E55" s="45"/>
      <c r="G55" t="s">
        <v>78</v>
      </c>
      <c r="H55" t="s">
        <v>70</v>
      </c>
      <c r="I55">
        <v>1</v>
      </c>
      <c r="J55">
        <v>35</v>
      </c>
      <c r="K55">
        <v>16476.560000000001</v>
      </c>
      <c r="M55" s="7"/>
      <c r="N55" s="7"/>
      <c r="O55" s="7"/>
      <c r="P55" s="7"/>
      <c r="Q55" s="7"/>
      <c r="R55" s="7"/>
      <c r="S55" s="7"/>
    </row>
    <row r="56" spans="2:19" x14ac:dyDescent="0.35">
      <c r="M56" s="7"/>
      <c r="N56" s="7"/>
      <c r="O56" s="7"/>
      <c r="P56" s="7"/>
      <c r="Q56" s="7"/>
      <c r="R56" s="7"/>
      <c r="S56" s="7"/>
    </row>
    <row r="62" spans="2:19" ht="14.5" customHeight="1" x14ac:dyDescent="0.35">
      <c r="B62" s="5"/>
      <c r="C62" s="6"/>
      <c r="D62" s="6"/>
      <c r="E62" s="6"/>
      <c r="F62" s="6"/>
      <c r="G62" s="6"/>
      <c r="H62" s="6"/>
      <c r="I62" s="6"/>
      <c r="J62" s="6"/>
      <c r="K62" s="6"/>
    </row>
    <row r="63" spans="2:19" x14ac:dyDescent="0.35">
      <c r="B63" s="47" t="s">
        <v>129</v>
      </c>
      <c r="C63" s="47"/>
      <c r="D63" s="47"/>
      <c r="E63" s="47"/>
      <c r="F63" s="47"/>
      <c r="G63" s="6"/>
      <c r="H63" s="6"/>
      <c r="I63" s="6"/>
      <c r="J63" s="6"/>
      <c r="K63" s="6"/>
    </row>
    <row r="64" spans="2:19" x14ac:dyDescent="0.35">
      <c r="B64" s="47"/>
      <c r="C64" s="47"/>
      <c r="D64" s="47"/>
      <c r="E64" s="47"/>
      <c r="F64" s="47"/>
      <c r="G64" s="6"/>
      <c r="H64" s="6"/>
      <c r="I64" s="6"/>
      <c r="J64" s="6"/>
      <c r="K64" s="6"/>
    </row>
    <row r="65" spans="2:11" x14ac:dyDescent="0.35">
      <c r="B65" s="47"/>
      <c r="C65" s="47"/>
      <c r="D65" s="47"/>
      <c r="E65" s="47"/>
      <c r="F65" s="47"/>
      <c r="G65" s="6"/>
      <c r="H65" s="6"/>
      <c r="I65" s="6"/>
      <c r="J65" s="6"/>
      <c r="K65" s="6"/>
    </row>
    <row r="66" spans="2:11" x14ac:dyDescent="0.35">
      <c r="B66" s="47"/>
      <c r="C66" s="47"/>
      <c r="D66" s="47"/>
      <c r="E66" s="47"/>
      <c r="F66" s="47"/>
      <c r="G66" s="6"/>
      <c r="H66" s="6"/>
      <c r="I66" s="6"/>
      <c r="J66" s="6"/>
      <c r="K66" s="6"/>
    </row>
    <row r="67" spans="2:11" x14ac:dyDescent="0.35">
      <c r="B67" s="6"/>
      <c r="C67" s="6"/>
      <c r="D67" s="6"/>
      <c r="E67" s="6"/>
      <c r="F67" s="6"/>
      <c r="G67" s="6"/>
      <c r="H67" s="6"/>
      <c r="I67" s="6"/>
      <c r="J67" s="6"/>
      <c r="K67" s="6"/>
    </row>
    <row r="68" spans="2:11" x14ac:dyDescent="0.35">
      <c r="B68" s="37" t="s">
        <v>128</v>
      </c>
      <c r="C68" s="37"/>
      <c r="D68" s="37"/>
      <c r="E68" s="37"/>
      <c r="F68" s="37"/>
      <c r="G68" s="6"/>
      <c r="H68" s="6"/>
      <c r="I68" s="6"/>
      <c r="J68" s="6"/>
      <c r="K68" s="6"/>
    </row>
    <row r="69" spans="2:11" x14ac:dyDescent="0.35">
      <c r="B69" s="37"/>
      <c r="C69" s="37"/>
      <c r="D69" s="37"/>
      <c r="E69" s="37"/>
      <c r="F69" s="37"/>
      <c r="G69" s="6"/>
      <c r="H69" s="6"/>
      <c r="I69" s="6"/>
      <c r="J69" s="6"/>
      <c r="K69" s="6"/>
    </row>
    <row r="70" spans="2:11" x14ac:dyDescent="0.35">
      <c r="B70" s="6"/>
      <c r="C70" s="6"/>
      <c r="D70" s="6"/>
      <c r="E70" s="6"/>
      <c r="F70" s="6"/>
      <c r="G70" s="6"/>
      <c r="H70" s="6"/>
      <c r="I70" s="6"/>
      <c r="J70" s="6"/>
      <c r="K70" s="6"/>
    </row>
    <row r="71" spans="2:11" x14ac:dyDescent="0.35">
      <c r="B71" s="38" t="s">
        <v>130</v>
      </c>
      <c r="C71" s="38"/>
      <c r="D71" s="38"/>
      <c r="E71" s="38"/>
      <c r="F71" s="38"/>
      <c r="G71" s="6"/>
      <c r="H71" s="6"/>
      <c r="I71" s="6"/>
      <c r="J71" s="6"/>
      <c r="K71" s="6"/>
    </row>
    <row r="72" spans="2:11" x14ac:dyDescent="0.35">
      <c r="B72" s="38"/>
      <c r="C72" s="38"/>
      <c r="D72" s="38"/>
      <c r="E72" s="38"/>
      <c r="F72" s="38"/>
      <c r="G72" s="6"/>
      <c r="H72" s="6"/>
      <c r="I72" s="6"/>
      <c r="J72" s="6"/>
      <c r="K72" s="6"/>
    </row>
    <row r="73" spans="2:11" x14ac:dyDescent="0.35">
      <c r="B73" s="6"/>
      <c r="C73" s="6"/>
      <c r="D73" s="6"/>
      <c r="E73" s="6"/>
      <c r="F73" s="6"/>
      <c r="G73" s="6"/>
      <c r="H73" s="6"/>
      <c r="I73" s="6"/>
      <c r="J73" s="6"/>
      <c r="K73" s="6"/>
    </row>
    <row r="74" spans="2:11" x14ac:dyDescent="0.35">
      <c r="B74" s="39" t="s">
        <v>131</v>
      </c>
      <c r="C74" s="39"/>
      <c r="D74" s="39"/>
      <c r="E74" s="39"/>
      <c r="F74" s="39"/>
      <c r="G74" s="6"/>
      <c r="H74" s="6"/>
      <c r="I74" s="6"/>
      <c r="J74" s="6"/>
      <c r="K74" s="6"/>
    </row>
    <row r="75" spans="2:11" x14ac:dyDescent="0.35">
      <c r="B75" s="39"/>
      <c r="C75" s="39"/>
      <c r="D75" s="39"/>
      <c r="E75" s="39"/>
      <c r="F75" s="39"/>
      <c r="G75" s="6"/>
      <c r="H75" s="6"/>
      <c r="I75" s="6"/>
      <c r="J75" s="6"/>
      <c r="K75" s="6"/>
    </row>
    <row r="76" spans="2:11" x14ac:dyDescent="0.35">
      <c r="B76" s="6"/>
      <c r="C76" s="6"/>
      <c r="D76" s="6"/>
      <c r="E76" s="6"/>
      <c r="F76" s="6"/>
      <c r="G76" s="6"/>
      <c r="H76" s="6"/>
      <c r="I76" s="6"/>
      <c r="J76" s="6"/>
      <c r="K76" s="6"/>
    </row>
    <row r="77" spans="2:11" x14ac:dyDescent="0.35">
      <c r="B77" s="40" t="s">
        <v>132</v>
      </c>
      <c r="C77" s="41"/>
      <c r="D77" s="41"/>
      <c r="E77" s="41"/>
      <c r="F77" s="41"/>
      <c r="G77" s="6"/>
      <c r="H77" s="6"/>
      <c r="I77" s="6"/>
      <c r="J77" s="6"/>
      <c r="K77" s="6"/>
    </row>
    <row r="78" spans="2:11" x14ac:dyDescent="0.35">
      <c r="B78" s="41"/>
      <c r="C78" s="41"/>
      <c r="D78" s="41"/>
      <c r="E78" s="41"/>
      <c r="F78" s="41"/>
      <c r="G78" s="6"/>
      <c r="H78" s="6"/>
      <c r="I78" s="6"/>
      <c r="J78" s="6"/>
      <c r="K78" s="6"/>
    </row>
    <row r="79" spans="2:11" x14ac:dyDescent="0.35">
      <c r="B79" s="6"/>
      <c r="C79" s="6"/>
      <c r="D79" s="6"/>
      <c r="E79" s="6"/>
      <c r="F79" s="6"/>
      <c r="G79" s="6"/>
      <c r="H79" s="6"/>
      <c r="I79" s="6"/>
      <c r="J79" s="6"/>
      <c r="K79" s="6"/>
    </row>
    <row r="80" spans="2:11" x14ac:dyDescent="0.35">
      <c r="B80" s="42" t="s">
        <v>133</v>
      </c>
      <c r="C80" s="41"/>
      <c r="D80" s="41"/>
      <c r="E80" s="41"/>
      <c r="F80" s="41"/>
      <c r="G80" s="6"/>
      <c r="H80" s="6"/>
      <c r="I80" s="6"/>
      <c r="J80" s="6"/>
      <c r="K80" s="6"/>
    </row>
    <row r="81" spans="2:11" x14ac:dyDescent="0.35">
      <c r="B81" s="41"/>
      <c r="C81" s="41"/>
      <c r="D81" s="41"/>
      <c r="E81" s="41"/>
      <c r="F81" s="41"/>
      <c r="G81" s="6"/>
      <c r="H81" s="6"/>
      <c r="I81" s="6"/>
      <c r="J81" s="6"/>
      <c r="K81" s="6"/>
    </row>
    <row r="82" spans="2:11" x14ac:dyDescent="0.35">
      <c r="B82" s="6"/>
      <c r="C82" s="6"/>
      <c r="D82" s="6"/>
      <c r="E82" s="6"/>
      <c r="F82" s="6"/>
      <c r="G82" s="6"/>
      <c r="H82" s="6"/>
      <c r="I82" s="6"/>
      <c r="J82" s="6"/>
      <c r="K82" s="6"/>
    </row>
    <row r="83" spans="2:11" x14ac:dyDescent="0.35">
      <c r="B83" s="6"/>
      <c r="C83" s="6"/>
      <c r="D83" s="6"/>
      <c r="E83" s="6"/>
      <c r="F83" s="6"/>
      <c r="G83" s="6"/>
      <c r="H83" s="6"/>
      <c r="I83" s="6"/>
      <c r="J83" s="6"/>
      <c r="K83" s="6"/>
    </row>
    <row r="84" spans="2:11" x14ac:dyDescent="0.35">
      <c r="B84" s="6"/>
      <c r="C84" s="6"/>
      <c r="D84" s="6"/>
      <c r="E84" s="6"/>
      <c r="F84" s="6"/>
      <c r="G84" s="6"/>
      <c r="H84" s="6"/>
      <c r="I84" s="6"/>
      <c r="J84" s="6"/>
      <c r="K84" s="6"/>
    </row>
    <row r="85" spans="2:11" x14ac:dyDescent="0.35">
      <c r="B85" s="6"/>
      <c r="C85" s="6"/>
      <c r="D85" s="6"/>
      <c r="E85" s="6"/>
      <c r="F85" s="6"/>
      <c r="G85" s="6"/>
      <c r="H85" s="6"/>
      <c r="I85" s="6"/>
      <c r="J85" s="6"/>
      <c r="K85" s="6"/>
    </row>
    <row r="86" spans="2:11" x14ac:dyDescent="0.35">
      <c r="B86" s="6"/>
      <c r="C86" s="6"/>
      <c r="D86" s="6"/>
      <c r="E86" s="6"/>
      <c r="F86" s="6"/>
      <c r="G86" s="6"/>
      <c r="H86" s="6"/>
      <c r="I86" s="6"/>
      <c r="J86" s="6"/>
      <c r="K86" s="6"/>
    </row>
    <row r="87" spans="2:11" x14ac:dyDescent="0.35">
      <c r="B87" s="6"/>
      <c r="C87" s="6"/>
      <c r="D87" s="6"/>
      <c r="E87" s="6"/>
      <c r="F87" s="6"/>
      <c r="G87" s="6"/>
      <c r="H87" s="6"/>
      <c r="I87" s="6"/>
      <c r="J87" s="6"/>
      <c r="K87" s="6"/>
    </row>
    <row r="88" spans="2:11" x14ac:dyDescent="0.35">
      <c r="B88" s="6"/>
      <c r="C88" s="6"/>
      <c r="D88" s="6"/>
      <c r="E88" s="6"/>
      <c r="F88" s="6"/>
      <c r="G88" s="6"/>
      <c r="H88" s="6"/>
      <c r="I88" s="6"/>
      <c r="J88" s="6"/>
      <c r="K88" s="6"/>
    </row>
  </sheetData>
  <mergeCells count="12">
    <mergeCell ref="B80:F81"/>
    <mergeCell ref="B2:H3"/>
    <mergeCell ref="B35:E55"/>
    <mergeCell ref="B7:E7"/>
    <mergeCell ref="B34:E34"/>
    <mergeCell ref="B63:F66"/>
    <mergeCell ref="N23:T25"/>
    <mergeCell ref="B68:F69"/>
    <mergeCell ref="B71:F72"/>
    <mergeCell ref="B74:F75"/>
    <mergeCell ref="B77:F78"/>
    <mergeCell ref="B8:E26"/>
  </mergeCells>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D8065-2ECE-4A60-A281-7187ADAB9C8E}">
  <dimension ref="B2:AB98"/>
  <sheetViews>
    <sheetView zoomScale="25" zoomScaleNormal="25" workbookViewId="0">
      <selection activeCell="AE47" sqref="AE47"/>
    </sheetView>
  </sheetViews>
  <sheetFormatPr defaultRowHeight="14.5" x14ac:dyDescent="0.35"/>
  <cols>
    <col min="13" max="13" width="13.6328125" customWidth="1"/>
    <col min="14" max="14" width="15.1796875" customWidth="1"/>
    <col min="15" max="15" width="9.1796875" customWidth="1"/>
    <col min="16" max="16" width="12.7265625" customWidth="1"/>
    <col min="17" max="17" width="12.453125" customWidth="1"/>
    <col min="18" max="18" width="16.26953125" customWidth="1"/>
    <col min="19" max="19" width="18.90625" customWidth="1"/>
    <col min="22" max="22" width="17.7265625" customWidth="1"/>
  </cols>
  <sheetData>
    <row r="2" spans="2:23" x14ac:dyDescent="0.35">
      <c r="B2" s="50" t="s">
        <v>2</v>
      </c>
      <c r="C2" s="31"/>
      <c r="D2" s="31"/>
      <c r="E2" s="31"/>
      <c r="F2" s="31"/>
      <c r="G2" s="31"/>
      <c r="H2" s="31"/>
      <c r="I2" s="31"/>
      <c r="J2" s="31"/>
      <c r="K2" s="31"/>
      <c r="L2" s="31"/>
      <c r="M2" s="31"/>
    </row>
    <row r="3" spans="2:23" x14ac:dyDescent="0.35">
      <c r="B3" s="31"/>
      <c r="C3" s="31"/>
      <c r="D3" s="31"/>
      <c r="E3" s="31"/>
      <c r="F3" s="31"/>
      <c r="G3" s="31"/>
      <c r="H3" s="31"/>
      <c r="I3" s="31"/>
      <c r="J3" s="31"/>
      <c r="K3" s="31"/>
      <c r="L3" s="31"/>
      <c r="M3" s="31"/>
    </row>
    <row r="4" spans="2:23" x14ac:dyDescent="0.35">
      <c r="B4" s="31"/>
      <c r="C4" s="31"/>
      <c r="D4" s="31"/>
      <c r="E4" s="31"/>
      <c r="F4" s="31"/>
      <c r="G4" s="31"/>
      <c r="H4" s="31"/>
      <c r="I4" s="31"/>
      <c r="J4" s="31"/>
      <c r="K4" s="31"/>
      <c r="L4" s="31"/>
      <c r="M4" s="31"/>
    </row>
    <row r="6" spans="2:23" x14ac:dyDescent="0.35">
      <c r="V6" t="s">
        <v>136</v>
      </c>
      <c r="W6" t="s">
        <v>302</v>
      </c>
    </row>
    <row r="7" spans="2:23" x14ac:dyDescent="0.35">
      <c r="B7" s="34" t="s">
        <v>134</v>
      </c>
      <c r="C7" s="34"/>
      <c r="D7" s="34"/>
      <c r="E7" s="34"/>
      <c r="F7" s="34"/>
      <c r="G7" s="34"/>
      <c r="H7" s="34"/>
      <c r="I7" s="34"/>
      <c r="J7" s="34"/>
      <c r="K7" s="34"/>
      <c r="M7" t="s">
        <v>43</v>
      </c>
      <c r="N7" t="s">
        <v>44</v>
      </c>
      <c r="O7" t="s">
        <v>125</v>
      </c>
      <c r="P7" t="s">
        <v>116</v>
      </c>
      <c r="Q7" t="s">
        <v>135</v>
      </c>
      <c r="R7" t="s">
        <v>120</v>
      </c>
      <c r="S7" t="s">
        <v>136</v>
      </c>
      <c r="V7" s="8" t="s">
        <v>137</v>
      </c>
      <c r="W7">
        <f>COUNTIF(Table14[customer_cluster],V7)</f>
        <v>28</v>
      </c>
    </row>
    <row r="8" spans="2:23" x14ac:dyDescent="0.35">
      <c r="B8" s="34"/>
      <c r="C8" s="34"/>
      <c r="D8" s="34"/>
      <c r="E8" s="34"/>
      <c r="F8" s="34"/>
      <c r="G8" s="34"/>
      <c r="H8" s="34"/>
      <c r="I8" s="34"/>
      <c r="J8" s="34"/>
      <c r="K8" s="34"/>
      <c r="M8" t="s">
        <v>60</v>
      </c>
      <c r="N8" t="s">
        <v>61</v>
      </c>
      <c r="O8" t="s">
        <v>30</v>
      </c>
      <c r="P8">
        <v>86</v>
      </c>
      <c r="Q8">
        <v>110277.3</v>
      </c>
      <c r="R8">
        <v>1282.29</v>
      </c>
      <c r="S8" t="s">
        <v>137</v>
      </c>
      <c r="V8" s="8" t="s">
        <v>164</v>
      </c>
      <c r="W8">
        <f>COUNTIF(Table14[customer_cluster],V8)</f>
        <v>27</v>
      </c>
    </row>
    <row r="9" spans="2:23" x14ac:dyDescent="0.35">
      <c r="B9" s="34"/>
      <c r="C9" s="34"/>
      <c r="D9" s="34"/>
      <c r="E9" s="34"/>
      <c r="F9" s="34"/>
      <c r="G9" s="34"/>
      <c r="H9" s="34"/>
      <c r="I9" s="34"/>
      <c r="J9" s="34"/>
      <c r="K9" s="34"/>
      <c r="M9" t="s">
        <v>47</v>
      </c>
      <c r="N9" t="s">
        <v>48</v>
      </c>
      <c r="O9" t="s">
        <v>68</v>
      </c>
      <c r="P9">
        <v>102</v>
      </c>
      <c r="Q9">
        <v>104874.98</v>
      </c>
      <c r="R9">
        <v>1028.19</v>
      </c>
      <c r="S9" t="s">
        <v>137</v>
      </c>
      <c r="V9" s="8" t="s">
        <v>231</v>
      </c>
      <c r="W9">
        <f>COUNTIF(Table14[customer_cluster],V9)</f>
        <v>36</v>
      </c>
    </row>
    <row r="10" spans="2:23" x14ac:dyDescent="0.35">
      <c r="B10" s="34"/>
      <c r="C10" s="34"/>
      <c r="D10" s="34"/>
      <c r="E10" s="34"/>
      <c r="F10" s="34"/>
      <c r="G10" s="34"/>
      <c r="H10" s="34"/>
      <c r="I10" s="34"/>
      <c r="J10" s="34"/>
      <c r="K10" s="34"/>
      <c r="M10" t="s">
        <v>64</v>
      </c>
      <c r="N10" t="s">
        <v>65</v>
      </c>
      <c r="O10" t="s">
        <v>40</v>
      </c>
      <c r="P10">
        <v>116</v>
      </c>
      <c r="Q10">
        <v>104361.95</v>
      </c>
      <c r="R10">
        <v>899.67</v>
      </c>
      <c r="S10" t="s">
        <v>137</v>
      </c>
    </row>
    <row r="11" spans="2:23" x14ac:dyDescent="0.35">
      <c r="B11" s="34"/>
      <c r="C11" s="34"/>
      <c r="D11" s="34"/>
      <c r="E11" s="34"/>
      <c r="F11" s="34"/>
      <c r="G11" s="34"/>
      <c r="H11" s="34"/>
      <c r="I11" s="34"/>
      <c r="J11" s="34"/>
      <c r="K11" s="34"/>
      <c r="M11" t="s">
        <v>62</v>
      </c>
      <c r="N11" t="s">
        <v>63</v>
      </c>
      <c r="O11" t="s">
        <v>40</v>
      </c>
      <c r="P11">
        <v>71</v>
      </c>
      <c r="Q11">
        <v>51097.8</v>
      </c>
      <c r="R11">
        <v>719.69</v>
      </c>
      <c r="S11" t="s">
        <v>137</v>
      </c>
    </row>
    <row r="12" spans="2:23" x14ac:dyDescent="0.35">
      <c r="B12" s="34"/>
      <c r="C12" s="34"/>
      <c r="D12" s="34"/>
      <c r="E12" s="34"/>
      <c r="F12" s="34"/>
      <c r="G12" s="34"/>
      <c r="H12" s="34"/>
      <c r="I12" s="34"/>
      <c r="J12" s="34"/>
      <c r="K12" s="34"/>
      <c r="M12" t="s">
        <v>54</v>
      </c>
      <c r="N12" t="s">
        <v>55</v>
      </c>
      <c r="O12" t="s">
        <v>69</v>
      </c>
      <c r="P12">
        <v>55</v>
      </c>
      <c r="Q12">
        <v>49979.9</v>
      </c>
      <c r="R12">
        <v>908.73</v>
      </c>
      <c r="S12" t="s">
        <v>137</v>
      </c>
    </row>
    <row r="13" spans="2:23" x14ac:dyDescent="0.35">
      <c r="B13" s="34"/>
      <c r="C13" s="34"/>
      <c r="D13" s="34"/>
      <c r="E13" s="34"/>
      <c r="F13" s="34"/>
      <c r="G13" s="34"/>
      <c r="H13" s="34"/>
      <c r="I13" s="34"/>
      <c r="J13" s="34"/>
      <c r="K13" s="34"/>
      <c r="M13" t="s">
        <v>52</v>
      </c>
      <c r="N13" t="s">
        <v>53</v>
      </c>
      <c r="O13" t="s">
        <v>24</v>
      </c>
      <c r="P13">
        <v>32</v>
      </c>
      <c r="Q13">
        <v>32841.370000000003</v>
      </c>
      <c r="R13">
        <v>1026.29</v>
      </c>
      <c r="S13" t="s">
        <v>137</v>
      </c>
    </row>
    <row r="14" spans="2:23" x14ac:dyDescent="0.35">
      <c r="B14" s="34"/>
      <c r="C14" s="34"/>
      <c r="D14" s="34"/>
      <c r="E14" s="34"/>
      <c r="F14" s="34"/>
      <c r="G14" s="34"/>
      <c r="H14" s="34"/>
      <c r="I14" s="34"/>
      <c r="J14" s="34"/>
      <c r="K14" s="34"/>
      <c r="M14" t="s">
        <v>56</v>
      </c>
      <c r="N14" t="s">
        <v>57</v>
      </c>
      <c r="O14" t="s">
        <v>30</v>
      </c>
      <c r="P14">
        <v>39</v>
      </c>
      <c r="Q14">
        <v>30908.38</v>
      </c>
      <c r="R14">
        <v>792.52</v>
      </c>
      <c r="S14" t="s">
        <v>137</v>
      </c>
    </row>
    <row r="15" spans="2:23" x14ac:dyDescent="0.35">
      <c r="B15" s="34"/>
      <c r="C15" s="34"/>
      <c r="D15" s="34"/>
      <c r="E15" s="34"/>
      <c r="F15" s="34"/>
      <c r="G15" s="34"/>
      <c r="H15" s="34"/>
      <c r="I15" s="34"/>
      <c r="J15" s="34"/>
      <c r="K15" s="34"/>
      <c r="M15" t="s">
        <v>50</v>
      </c>
      <c r="N15" t="s">
        <v>51</v>
      </c>
      <c r="O15" t="s">
        <v>37</v>
      </c>
      <c r="P15">
        <v>45</v>
      </c>
      <c r="Q15">
        <v>29567.56</v>
      </c>
      <c r="R15">
        <v>657.06</v>
      </c>
      <c r="S15" t="s">
        <v>137</v>
      </c>
    </row>
    <row r="16" spans="2:23" x14ac:dyDescent="0.35">
      <c r="B16" s="34"/>
      <c r="C16" s="34"/>
      <c r="D16" s="34"/>
      <c r="E16" s="34"/>
      <c r="F16" s="34"/>
      <c r="G16" s="34"/>
      <c r="H16" s="34"/>
      <c r="I16" s="34"/>
      <c r="J16" s="34"/>
      <c r="K16" s="34"/>
      <c r="M16" t="s">
        <v>58</v>
      </c>
      <c r="N16" t="s">
        <v>59</v>
      </c>
      <c r="O16" t="s">
        <v>25</v>
      </c>
      <c r="P16">
        <v>32</v>
      </c>
      <c r="Q16">
        <v>28872.19</v>
      </c>
      <c r="R16">
        <v>902.26</v>
      </c>
      <c r="S16" t="s">
        <v>137</v>
      </c>
    </row>
    <row r="17" spans="2:19" x14ac:dyDescent="0.35">
      <c r="B17" s="34"/>
      <c r="C17" s="34"/>
      <c r="D17" s="34"/>
      <c r="E17" s="34"/>
      <c r="F17" s="34"/>
      <c r="G17" s="34"/>
      <c r="H17" s="34"/>
      <c r="I17" s="34"/>
      <c r="J17" s="34"/>
      <c r="K17" s="34"/>
      <c r="M17" t="s">
        <v>66</v>
      </c>
      <c r="N17" t="s">
        <v>67</v>
      </c>
      <c r="O17" t="s">
        <v>40</v>
      </c>
      <c r="P17">
        <v>40</v>
      </c>
      <c r="Q17">
        <v>27363.599999999999</v>
      </c>
      <c r="R17">
        <v>684.09</v>
      </c>
      <c r="S17" t="s">
        <v>137</v>
      </c>
    </row>
    <row r="18" spans="2:19" x14ac:dyDescent="0.35">
      <c r="B18" s="34"/>
      <c r="C18" s="34"/>
      <c r="D18" s="34"/>
      <c r="E18" s="34"/>
      <c r="F18" s="34"/>
      <c r="G18" s="34"/>
      <c r="H18" s="34"/>
      <c r="I18" s="34"/>
      <c r="J18" s="34"/>
      <c r="K18" s="34"/>
      <c r="M18" t="s">
        <v>138</v>
      </c>
      <c r="N18" t="s">
        <v>139</v>
      </c>
      <c r="O18" t="s">
        <v>30</v>
      </c>
      <c r="P18">
        <v>48</v>
      </c>
      <c r="Q18">
        <v>26656.560000000001</v>
      </c>
      <c r="R18">
        <v>555.34</v>
      </c>
      <c r="S18" t="s">
        <v>137</v>
      </c>
    </row>
    <row r="19" spans="2:19" x14ac:dyDescent="0.35">
      <c r="B19" s="34"/>
      <c r="C19" s="34"/>
      <c r="D19" s="34"/>
      <c r="E19" s="34"/>
      <c r="F19" s="34"/>
      <c r="G19" s="34"/>
      <c r="H19" s="34"/>
      <c r="I19" s="34"/>
      <c r="J19" s="34"/>
      <c r="K19" s="34"/>
      <c r="M19" t="s">
        <v>140</v>
      </c>
      <c r="N19" t="s">
        <v>141</v>
      </c>
      <c r="O19" t="s">
        <v>24</v>
      </c>
      <c r="P19">
        <v>40</v>
      </c>
      <c r="Q19">
        <v>25717.5</v>
      </c>
      <c r="R19">
        <v>642.94000000000005</v>
      </c>
      <c r="S19" t="s">
        <v>137</v>
      </c>
    </row>
    <row r="20" spans="2:19" x14ac:dyDescent="0.35">
      <c r="B20" s="34"/>
      <c r="C20" s="34"/>
      <c r="D20" s="34"/>
      <c r="E20" s="34"/>
      <c r="F20" s="34"/>
      <c r="G20" s="34"/>
      <c r="H20" s="34"/>
      <c r="I20" s="34"/>
      <c r="J20" s="34"/>
      <c r="K20" s="34"/>
      <c r="M20" t="s">
        <v>142</v>
      </c>
      <c r="N20" t="s">
        <v>143</v>
      </c>
      <c r="O20" t="s">
        <v>37</v>
      </c>
      <c r="P20">
        <v>52</v>
      </c>
      <c r="Q20">
        <v>24927.58</v>
      </c>
      <c r="R20">
        <v>479.38</v>
      </c>
      <c r="S20" t="s">
        <v>137</v>
      </c>
    </row>
    <row r="21" spans="2:19" x14ac:dyDescent="0.35">
      <c r="B21" s="34"/>
      <c r="C21" s="34"/>
      <c r="D21" s="34"/>
      <c r="E21" s="34"/>
      <c r="F21" s="34"/>
      <c r="G21" s="34"/>
      <c r="H21" s="34"/>
      <c r="I21" s="34"/>
      <c r="J21" s="34"/>
      <c r="K21" s="34"/>
      <c r="M21" t="s">
        <v>144</v>
      </c>
      <c r="N21" t="s">
        <v>145</v>
      </c>
      <c r="O21" t="s">
        <v>71</v>
      </c>
      <c r="P21">
        <v>39</v>
      </c>
      <c r="Q21">
        <v>24088.78</v>
      </c>
      <c r="R21">
        <v>617.66</v>
      </c>
      <c r="S21" t="s">
        <v>137</v>
      </c>
    </row>
    <row r="22" spans="2:19" x14ac:dyDescent="0.35">
      <c r="B22" s="34"/>
      <c r="C22" s="34"/>
      <c r="D22" s="34"/>
      <c r="E22" s="34"/>
      <c r="F22" s="34"/>
      <c r="G22" s="34"/>
      <c r="H22" s="34"/>
      <c r="I22" s="34"/>
      <c r="J22" s="34"/>
      <c r="K22" s="34"/>
      <c r="M22" t="s">
        <v>146</v>
      </c>
      <c r="N22" t="s">
        <v>147</v>
      </c>
      <c r="O22" t="s">
        <v>68</v>
      </c>
      <c r="P22">
        <v>23</v>
      </c>
      <c r="Q22">
        <v>23128.86</v>
      </c>
      <c r="R22">
        <v>1005.6</v>
      </c>
      <c r="S22" t="s">
        <v>137</v>
      </c>
    </row>
    <row r="23" spans="2:19" x14ac:dyDescent="0.35">
      <c r="B23" s="34"/>
      <c r="C23" s="34"/>
      <c r="D23" s="34"/>
      <c r="E23" s="34"/>
      <c r="F23" s="34"/>
      <c r="G23" s="34"/>
      <c r="H23" s="34"/>
      <c r="I23" s="34"/>
      <c r="J23" s="34"/>
      <c r="K23" s="34"/>
      <c r="M23" t="s">
        <v>148</v>
      </c>
      <c r="N23" t="s">
        <v>149</v>
      </c>
      <c r="O23" t="s">
        <v>70</v>
      </c>
      <c r="P23">
        <v>45</v>
      </c>
      <c r="Q23">
        <v>22768.76</v>
      </c>
      <c r="R23">
        <v>505.97</v>
      </c>
      <c r="S23" t="s">
        <v>137</v>
      </c>
    </row>
    <row r="24" spans="2:19" x14ac:dyDescent="0.35">
      <c r="B24" s="34"/>
      <c r="C24" s="34"/>
      <c r="D24" s="34"/>
      <c r="E24" s="34"/>
      <c r="F24" s="34"/>
      <c r="G24" s="34"/>
      <c r="H24" s="34"/>
      <c r="I24" s="34"/>
      <c r="J24" s="34"/>
      <c r="K24" s="34"/>
      <c r="M24" t="s">
        <v>150</v>
      </c>
      <c r="N24" t="s">
        <v>151</v>
      </c>
      <c r="O24" t="s">
        <v>28</v>
      </c>
      <c r="P24">
        <v>44</v>
      </c>
      <c r="Q24">
        <v>21963.25</v>
      </c>
      <c r="R24">
        <v>499.16</v>
      </c>
      <c r="S24" t="s">
        <v>137</v>
      </c>
    </row>
    <row r="25" spans="2:19" x14ac:dyDescent="0.35">
      <c r="B25" s="34"/>
      <c r="C25" s="34"/>
      <c r="D25" s="34"/>
      <c r="E25" s="34"/>
      <c r="F25" s="34"/>
      <c r="G25" s="34"/>
      <c r="H25" s="34"/>
      <c r="I25" s="34"/>
      <c r="J25" s="34"/>
      <c r="K25" s="34"/>
      <c r="M25" t="s">
        <v>152</v>
      </c>
      <c r="N25" t="s">
        <v>153</v>
      </c>
      <c r="O25" t="s">
        <v>25</v>
      </c>
      <c r="P25">
        <v>35</v>
      </c>
      <c r="Q25">
        <v>20801.599999999999</v>
      </c>
      <c r="R25">
        <v>594.33000000000004</v>
      </c>
      <c r="S25" t="s">
        <v>137</v>
      </c>
    </row>
    <row r="26" spans="2:19" x14ac:dyDescent="0.35">
      <c r="B26" s="34"/>
      <c r="C26" s="34"/>
      <c r="D26" s="34"/>
      <c r="E26" s="34"/>
      <c r="F26" s="34"/>
      <c r="G26" s="34"/>
      <c r="H26" s="34"/>
      <c r="I26" s="34"/>
      <c r="J26" s="34"/>
      <c r="K26" s="34"/>
      <c r="M26" t="s">
        <v>154</v>
      </c>
      <c r="N26" t="s">
        <v>155</v>
      </c>
      <c r="O26" t="s">
        <v>72</v>
      </c>
      <c r="P26">
        <v>30</v>
      </c>
      <c r="Q26">
        <v>19343.78</v>
      </c>
      <c r="R26">
        <v>644.79</v>
      </c>
      <c r="S26" t="s">
        <v>137</v>
      </c>
    </row>
    <row r="27" spans="2:19" x14ac:dyDescent="0.35">
      <c r="B27" s="34"/>
      <c r="C27" s="34"/>
      <c r="D27" s="34"/>
      <c r="E27" s="34"/>
      <c r="F27" s="34"/>
      <c r="G27" s="34"/>
      <c r="H27" s="34"/>
      <c r="I27" s="34"/>
      <c r="J27" s="34"/>
      <c r="K27" s="34"/>
      <c r="M27" t="s">
        <v>156</v>
      </c>
      <c r="N27" t="s">
        <v>157</v>
      </c>
      <c r="O27" t="s">
        <v>30</v>
      </c>
      <c r="P27">
        <v>39</v>
      </c>
      <c r="Q27">
        <v>19261.41</v>
      </c>
      <c r="R27">
        <v>493.88</v>
      </c>
      <c r="S27" t="s">
        <v>137</v>
      </c>
    </row>
    <row r="28" spans="2:19" x14ac:dyDescent="0.35">
      <c r="B28" s="34"/>
      <c r="C28" s="34"/>
      <c r="D28" s="34"/>
      <c r="E28" s="34"/>
      <c r="F28" s="34"/>
      <c r="G28" s="34"/>
      <c r="H28" s="34"/>
      <c r="I28" s="34"/>
      <c r="J28" s="34"/>
      <c r="K28" s="34"/>
      <c r="M28" t="s">
        <v>158</v>
      </c>
      <c r="N28" t="s">
        <v>159</v>
      </c>
      <c r="O28" t="s">
        <v>28</v>
      </c>
      <c r="P28">
        <v>26</v>
      </c>
      <c r="Q28">
        <v>18534.080000000002</v>
      </c>
      <c r="R28">
        <v>712.85</v>
      </c>
      <c r="S28" t="s">
        <v>137</v>
      </c>
    </row>
    <row r="29" spans="2:19" x14ac:dyDescent="0.35">
      <c r="B29" s="34"/>
      <c r="C29" s="34"/>
      <c r="D29" s="34"/>
      <c r="E29" s="34"/>
      <c r="F29" s="34"/>
      <c r="G29" s="34"/>
      <c r="H29" s="34"/>
      <c r="I29" s="34"/>
      <c r="J29" s="34"/>
      <c r="K29" s="34"/>
      <c r="M29" t="s">
        <v>160</v>
      </c>
      <c r="N29" t="s">
        <v>161</v>
      </c>
      <c r="O29" t="s">
        <v>40</v>
      </c>
      <c r="P29">
        <v>22</v>
      </c>
      <c r="Q29">
        <v>18507.45</v>
      </c>
      <c r="R29">
        <v>841.25</v>
      </c>
      <c r="S29" t="s">
        <v>137</v>
      </c>
    </row>
    <row r="30" spans="2:19" x14ac:dyDescent="0.35">
      <c r="B30" s="34"/>
      <c r="C30" s="34"/>
      <c r="D30" s="34"/>
      <c r="E30" s="34"/>
      <c r="F30" s="34"/>
      <c r="G30" s="34"/>
      <c r="H30" s="34"/>
      <c r="I30" s="34"/>
      <c r="J30" s="34"/>
      <c r="K30" s="34"/>
      <c r="M30" t="s">
        <v>162</v>
      </c>
      <c r="N30" t="s">
        <v>163</v>
      </c>
      <c r="O30" t="s">
        <v>26</v>
      </c>
      <c r="P30">
        <v>15</v>
      </c>
      <c r="Q30">
        <v>16817.099999999999</v>
      </c>
      <c r="R30">
        <v>1121.1400000000001</v>
      </c>
      <c r="S30" t="s">
        <v>164</v>
      </c>
    </row>
    <row r="31" spans="2:19" x14ac:dyDescent="0.35">
      <c r="B31" s="34"/>
      <c r="C31" s="34"/>
      <c r="D31" s="34"/>
      <c r="E31" s="34"/>
      <c r="F31" s="34"/>
      <c r="G31" s="34"/>
      <c r="H31" s="34"/>
      <c r="I31" s="34"/>
      <c r="J31" s="34"/>
      <c r="K31" s="34"/>
      <c r="M31" t="s">
        <v>165</v>
      </c>
      <c r="N31" t="s">
        <v>166</v>
      </c>
      <c r="O31" t="s">
        <v>70</v>
      </c>
      <c r="P31">
        <v>35</v>
      </c>
      <c r="Q31">
        <v>16476.560000000001</v>
      </c>
      <c r="R31">
        <v>470.76</v>
      </c>
      <c r="S31" t="s">
        <v>137</v>
      </c>
    </row>
    <row r="32" spans="2:19" x14ac:dyDescent="0.35">
      <c r="B32" s="34"/>
      <c r="C32" s="34"/>
      <c r="D32" s="34"/>
      <c r="E32" s="34"/>
      <c r="F32" s="34"/>
      <c r="G32" s="34"/>
      <c r="H32" s="34"/>
      <c r="I32" s="34"/>
      <c r="J32" s="34"/>
      <c r="K32" s="34"/>
      <c r="M32" t="s">
        <v>167</v>
      </c>
      <c r="N32" t="s">
        <v>168</v>
      </c>
      <c r="O32" t="s">
        <v>39</v>
      </c>
      <c r="P32">
        <v>26</v>
      </c>
      <c r="Q32">
        <v>16215.32</v>
      </c>
      <c r="R32">
        <v>623.66999999999996</v>
      </c>
      <c r="S32" t="s">
        <v>137</v>
      </c>
    </row>
    <row r="33" spans="2:25" x14ac:dyDescent="0.35">
      <c r="B33" s="34"/>
      <c r="C33" s="34"/>
      <c r="D33" s="34"/>
      <c r="E33" s="34"/>
      <c r="F33" s="34"/>
      <c r="G33" s="34"/>
      <c r="H33" s="34"/>
      <c r="I33" s="34"/>
      <c r="J33" s="34"/>
      <c r="K33" s="34"/>
      <c r="M33" t="s">
        <v>169</v>
      </c>
      <c r="N33" t="s">
        <v>170</v>
      </c>
      <c r="O33" t="s">
        <v>70</v>
      </c>
      <c r="P33">
        <v>34</v>
      </c>
      <c r="Q33">
        <v>16076.6</v>
      </c>
      <c r="R33">
        <v>472.84</v>
      </c>
      <c r="S33" t="s">
        <v>137</v>
      </c>
    </row>
    <row r="34" spans="2:25" x14ac:dyDescent="0.35">
      <c r="M34" t="s">
        <v>171</v>
      </c>
      <c r="N34" t="s">
        <v>172</v>
      </c>
      <c r="O34" t="s">
        <v>26</v>
      </c>
      <c r="P34">
        <v>31</v>
      </c>
      <c r="Q34">
        <v>15843.92</v>
      </c>
      <c r="R34">
        <v>511.09</v>
      </c>
      <c r="S34" t="s">
        <v>137</v>
      </c>
    </row>
    <row r="35" spans="2:25" x14ac:dyDescent="0.35">
      <c r="M35" t="s">
        <v>173</v>
      </c>
      <c r="N35" t="s">
        <v>174</v>
      </c>
      <c r="O35" t="s">
        <v>27</v>
      </c>
      <c r="P35">
        <v>37</v>
      </c>
      <c r="Q35">
        <v>15648.7</v>
      </c>
      <c r="R35">
        <v>422.94</v>
      </c>
      <c r="S35" t="s">
        <v>137</v>
      </c>
    </row>
    <row r="36" spans="2:25" x14ac:dyDescent="0.35">
      <c r="M36" t="s">
        <v>175</v>
      </c>
      <c r="N36" t="s">
        <v>176</v>
      </c>
      <c r="O36" t="s">
        <v>40</v>
      </c>
      <c r="P36">
        <v>24</v>
      </c>
      <c r="Q36">
        <v>15177.46</v>
      </c>
      <c r="R36">
        <v>632.39</v>
      </c>
      <c r="S36" t="s">
        <v>137</v>
      </c>
    </row>
    <row r="37" spans="2:25" x14ac:dyDescent="0.35">
      <c r="M37" t="s">
        <v>177</v>
      </c>
      <c r="N37" t="s">
        <v>178</v>
      </c>
      <c r="O37" t="s">
        <v>39</v>
      </c>
      <c r="P37">
        <v>21</v>
      </c>
      <c r="Q37">
        <v>14761.04</v>
      </c>
      <c r="R37">
        <v>702.91</v>
      </c>
      <c r="S37" t="s">
        <v>164</v>
      </c>
    </row>
    <row r="38" spans="2:25" x14ac:dyDescent="0.35">
      <c r="M38" t="s">
        <v>179</v>
      </c>
      <c r="N38" t="s">
        <v>180</v>
      </c>
      <c r="O38" t="s">
        <v>39</v>
      </c>
      <c r="P38">
        <v>30</v>
      </c>
      <c r="Q38">
        <v>13390.65</v>
      </c>
      <c r="R38">
        <v>446.35</v>
      </c>
      <c r="S38" t="s">
        <v>164</v>
      </c>
    </row>
    <row r="39" spans="2:25" x14ac:dyDescent="0.35">
      <c r="M39" t="s">
        <v>181</v>
      </c>
      <c r="N39" t="s">
        <v>182</v>
      </c>
      <c r="O39" t="s">
        <v>30</v>
      </c>
      <c r="P39">
        <v>29</v>
      </c>
      <c r="Q39">
        <v>12496.2</v>
      </c>
      <c r="R39">
        <v>430.9</v>
      </c>
      <c r="S39" t="s">
        <v>164</v>
      </c>
    </row>
    <row r="40" spans="2:25" x14ac:dyDescent="0.35">
      <c r="M40" t="s">
        <v>183</v>
      </c>
      <c r="N40" t="s">
        <v>184</v>
      </c>
      <c r="O40" t="s">
        <v>24</v>
      </c>
      <c r="P40">
        <v>27</v>
      </c>
      <c r="Q40">
        <v>12450.8</v>
      </c>
      <c r="R40">
        <v>461.14</v>
      </c>
      <c r="S40" t="s">
        <v>164</v>
      </c>
    </row>
    <row r="41" spans="2:25" x14ac:dyDescent="0.35">
      <c r="M41" t="s">
        <v>185</v>
      </c>
      <c r="N41" t="s">
        <v>186</v>
      </c>
      <c r="O41" t="s">
        <v>72</v>
      </c>
      <c r="P41">
        <v>22</v>
      </c>
      <c r="Q41">
        <v>12348.88</v>
      </c>
      <c r="R41">
        <v>561.30999999999995</v>
      </c>
      <c r="S41" t="s">
        <v>164</v>
      </c>
    </row>
    <row r="42" spans="2:25" x14ac:dyDescent="0.35">
      <c r="M42" t="s">
        <v>187</v>
      </c>
      <c r="N42" t="s">
        <v>188</v>
      </c>
      <c r="O42" t="s">
        <v>28</v>
      </c>
      <c r="P42">
        <v>16</v>
      </c>
      <c r="Q42">
        <v>11666.9</v>
      </c>
      <c r="R42">
        <v>729.18</v>
      </c>
      <c r="S42" t="s">
        <v>164</v>
      </c>
    </row>
    <row r="43" spans="2:25" x14ac:dyDescent="0.35">
      <c r="M43" t="s">
        <v>189</v>
      </c>
      <c r="N43" t="s">
        <v>190</v>
      </c>
      <c r="O43" t="s">
        <v>36</v>
      </c>
      <c r="P43">
        <v>26</v>
      </c>
      <c r="Q43">
        <v>11446.36</v>
      </c>
      <c r="R43">
        <v>440.24</v>
      </c>
      <c r="S43" t="s">
        <v>164</v>
      </c>
    </row>
    <row r="44" spans="2:25" x14ac:dyDescent="0.35">
      <c r="M44" t="s">
        <v>191</v>
      </c>
      <c r="N44" t="s">
        <v>192</v>
      </c>
      <c r="O44" t="s">
        <v>40</v>
      </c>
      <c r="P44">
        <v>20</v>
      </c>
      <c r="Q44">
        <v>11441.63</v>
      </c>
      <c r="R44">
        <v>572.08000000000004</v>
      </c>
      <c r="S44" t="s">
        <v>164</v>
      </c>
    </row>
    <row r="45" spans="2:25" x14ac:dyDescent="0.35">
      <c r="M45" t="s">
        <v>193</v>
      </c>
      <c r="N45" t="s">
        <v>194</v>
      </c>
      <c r="O45" t="s">
        <v>75</v>
      </c>
      <c r="P45">
        <v>29</v>
      </c>
      <c r="Q45">
        <v>10812.15</v>
      </c>
      <c r="R45">
        <v>372.83</v>
      </c>
      <c r="S45" t="s">
        <v>164</v>
      </c>
    </row>
    <row r="46" spans="2:25" x14ac:dyDescent="0.35">
      <c r="M46" t="s">
        <v>195</v>
      </c>
      <c r="N46" t="s">
        <v>196</v>
      </c>
      <c r="O46" t="s">
        <v>71</v>
      </c>
      <c r="P46">
        <v>17</v>
      </c>
      <c r="Q46">
        <v>9736.07</v>
      </c>
      <c r="R46">
        <v>572.71</v>
      </c>
      <c r="S46" t="s">
        <v>164</v>
      </c>
      <c r="V46" s="33" t="s">
        <v>129</v>
      </c>
      <c r="W46" s="33"/>
      <c r="X46" s="33"/>
      <c r="Y46" s="33"/>
    </row>
    <row r="47" spans="2:25" x14ac:dyDescent="0.35">
      <c r="M47" t="s">
        <v>197</v>
      </c>
      <c r="N47" t="s">
        <v>198</v>
      </c>
      <c r="O47" t="s">
        <v>30</v>
      </c>
      <c r="P47">
        <v>26</v>
      </c>
      <c r="Q47">
        <v>9588.42</v>
      </c>
      <c r="R47">
        <v>368.79</v>
      </c>
      <c r="S47" t="s">
        <v>164</v>
      </c>
      <c r="V47" s="33"/>
      <c r="W47" s="33"/>
      <c r="X47" s="33"/>
      <c r="Y47" s="33"/>
    </row>
    <row r="48" spans="2:25" x14ac:dyDescent="0.35">
      <c r="M48" t="s">
        <v>199</v>
      </c>
      <c r="N48" t="s">
        <v>200</v>
      </c>
      <c r="O48" t="s">
        <v>28</v>
      </c>
      <c r="P48">
        <v>31</v>
      </c>
      <c r="Q48">
        <v>9328.2000000000007</v>
      </c>
      <c r="R48">
        <v>300.91000000000003</v>
      </c>
      <c r="S48" t="s">
        <v>164</v>
      </c>
      <c r="V48" s="33"/>
      <c r="W48" s="33"/>
      <c r="X48" s="33"/>
      <c r="Y48" s="33"/>
    </row>
    <row r="49" spans="13:28" x14ac:dyDescent="0.35">
      <c r="M49" t="s">
        <v>201</v>
      </c>
      <c r="N49" t="s">
        <v>202</v>
      </c>
      <c r="O49" t="s">
        <v>28</v>
      </c>
      <c r="P49">
        <v>25</v>
      </c>
      <c r="Q49">
        <v>9182.43</v>
      </c>
      <c r="R49">
        <v>367.3</v>
      </c>
      <c r="S49" t="s">
        <v>164</v>
      </c>
    </row>
    <row r="50" spans="13:28" x14ac:dyDescent="0.35">
      <c r="M50" t="s">
        <v>203</v>
      </c>
      <c r="N50" t="s">
        <v>204</v>
      </c>
      <c r="O50" t="s">
        <v>24</v>
      </c>
      <c r="P50">
        <v>19</v>
      </c>
      <c r="Q50">
        <v>8414.1299999999992</v>
      </c>
      <c r="R50">
        <v>442.85</v>
      </c>
      <c r="S50" t="s">
        <v>164</v>
      </c>
    </row>
    <row r="51" spans="13:28" x14ac:dyDescent="0.35">
      <c r="M51" t="s">
        <v>205</v>
      </c>
      <c r="N51" t="s">
        <v>206</v>
      </c>
      <c r="O51" t="s">
        <v>31</v>
      </c>
      <c r="P51">
        <v>21</v>
      </c>
      <c r="Q51">
        <v>7176.21</v>
      </c>
      <c r="R51">
        <v>341.72</v>
      </c>
      <c r="S51" t="s">
        <v>164</v>
      </c>
      <c r="V51" s="51" t="s">
        <v>303</v>
      </c>
      <c r="W51" s="51"/>
      <c r="X51" s="51"/>
      <c r="Y51" s="51"/>
      <c r="Z51" s="51"/>
      <c r="AA51" s="51"/>
      <c r="AB51" s="51"/>
    </row>
    <row r="52" spans="13:28" x14ac:dyDescent="0.35">
      <c r="M52" t="s">
        <v>207</v>
      </c>
      <c r="N52" t="s">
        <v>208</v>
      </c>
      <c r="O52" t="s">
        <v>31</v>
      </c>
      <c r="P52">
        <v>22</v>
      </c>
      <c r="Q52">
        <v>7048.24</v>
      </c>
      <c r="R52">
        <v>320.37</v>
      </c>
      <c r="S52" t="s">
        <v>164</v>
      </c>
      <c r="V52" s="51"/>
      <c r="W52" s="51"/>
      <c r="X52" s="51"/>
      <c r="Y52" s="51"/>
      <c r="Z52" s="51"/>
      <c r="AA52" s="51"/>
      <c r="AB52" s="51"/>
    </row>
    <row r="53" spans="13:28" x14ac:dyDescent="0.35">
      <c r="M53" t="s">
        <v>209</v>
      </c>
      <c r="N53" t="s">
        <v>210</v>
      </c>
      <c r="O53" t="s">
        <v>75</v>
      </c>
      <c r="P53">
        <v>17</v>
      </c>
      <c r="Q53">
        <v>7023.98</v>
      </c>
      <c r="R53">
        <v>413.18</v>
      </c>
      <c r="S53" t="s">
        <v>164</v>
      </c>
    </row>
    <row r="54" spans="13:28" x14ac:dyDescent="0.35">
      <c r="M54" t="s">
        <v>211</v>
      </c>
      <c r="N54" t="s">
        <v>212</v>
      </c>
      <c r="O54" t="s">
        <v>24</v>
      </c>
      <c r="P54">
        <v>13</v>
      </c>
      <c r="Q54">
        <v>6850.66</v>
      </c>
      <c r="R54">
        <v>526.97</v>
      </c>
      <c r="S54" t="s">
        <v>164</v>
      </c>
      <c r="V54" s="48" t="s">
        <v>304</v>
      </c>
      <c r="W54" s="48"/>
      <c r="X54" s="48"/>
      <c r="Y54" s="48"/>
      <c r="Z54" s="48"/>
      <c r="AA54" s="48"/>
      <c r="AB54" s="48"/>
    </row>
    <row r="55" spans="13:28" x14ac:dyDescent="0.35">
      <c r="M55" t="s">
        <v>213</v>
      </c>
      <c r="N55" t="s">
        <v>214</v>
      </c>
      <c r="O55" t="s">
        <v>24</v>
      </c>
      <c r="P55">
        <v>24</v>
      </c>
      <c r="Q55">
        <v>6664.81</v>
      </c>
      <c r="R55">
        <v>277.7</v>
      </c>
      <c r="S55" t="s">
        <v>164</v>
      </c>
      <c r="V55" s="48"/>
      <c r="W55" s="48"/>
      <c r="X55" s="48"/>
      <c r="Y55" s="48"/>
      <c r="Z55" s="48"/>
      <c r="AA55" s="48"/>
      <c r="AB55" s="48"/>
    </row>
    <row r="56" spans="13:28" x14ac:dyDescent="0.35">
      <c r="M56" t="s">
        <v>215</v>
      </c>
      <c r="N56" t="s">
        <v>216</v>
      </c>
      <c r="O56" t="s">
        <v>74</v>
      </c>
      <c r="P56">
        <v>20</v>
      </c>
      <c r="Q56">
        <v>6427.42</v>
      </c>
      <c r="R56">
        <v>321.37</v>
      </c>
      <c r="S56" t="s">
        <v>164</v>
      </c>
    </row>
    <row r="57" spans="13:28" x14ac:dyDescent="0.35">
      <c r="M57" t="s">
        <v>217</v>
      </c>
      <c r="N57" t="s">
        <v>218</v>
      </c>
      <c r="O57" t="s">
        <v>39</v>
      </c>
      <c r="P57">
        <v>23</v>
      </c>
      <c r="Q57">
        <v>6146.3</v>
      </c>
      <c r="R57">
        <v>267.23</v>
      </c>
      <c r="S57" t="s">
        <v>164</v>
      </c>
      <c r="V57" s="48" t="s">
        <v>305</v>
      </c>
      <c r="W57" s="48"/>
      <c r="X57" s="48"/>
      <c r="Y57" s="48"/>
      <c r="Z57" s="48"/>
      <c r="AA57" s="48"/>
      <c r="AB57" s="48"/>
    </row>
    <row r="58" spans="13:28" x14ac:dyDescent="0.35">
      <c r="M58" t="s">
        <v>219</v>
      </c>
      <c r="N58" t="s">
        <v>220</v>
      </c>
      <c r="O58" t="s">
        <v>39</v>
      </c>
      <c r="P58">
        <v>22</v>
      </c>
      <c r="Q58">
        <v>6089.9</v>
      </c>
      <c r="R58">
        <v>276.81</v>
      </c>
      <c r="S58" t="s">
        <v>164</v>
      </c>
      <c r="V58" s="48"/>
      <c r="W58" s="48"/>
      <c r="X58" s="48"/>
      <c r="Y58" s="48"/>
      <c r="Z58" s="48"/>
      <c r="AA58" s="48"/>
      <c r="AB58" s="48"/>
    </row>
    <row r="59" spans="13:28" x14ac:dyDescent="0.35">
      <c r="M59" t="s">
        <v>221</v>
      </c>
      <c r="N59" t="s">
        <v>222</v>
      </c>
      <c r="O59" t="s">
        <v>24</v>
      </c>
      <c r="P59">
        <v>19</v>
      </c>
      <c r="Q59">
        <v>6068.2</v>
      </c>
      <c r="R59">
        <v>319.38</v>
      </c>
      <c r="S59" t="s">
        <v>164</v>
      </c>
    </row>
    <row r="60" spans="13:28" x14ac:dyDescent="0.35">
      <c r="M60" t="s">
        <v>223</v>
      </c>
      <c r="N60" t="s">
        <v>224</v>
      </c>
      <c r="O60" t="s">
        <v>34</v>
      </c>
      <c r="P60">
        <v>16</v>
      </c>
      <c r="Q60">
        <v>5735.15</v>
      </c>
      <c r="R60">
        <v>358.45</v>
      </c>
      <c r="S60" t="s">
        <v>164</v>
      </c>
      <c r="V60" s="48" t="s">
        <v>306</v>
      </c>
      <c r="W60" s="48"/>
      <c r="X60" s="48"/>
      <c r="Y60" s="48"/>
      <c r="Z60" s="48"/>
      <c r="AA60" s="48"/>
      <c r="AB60" s="48"/>
    </row>
    <row r="61" spans="13:28" x14ac:dyDescent="0.35">
      <c r="M61" t="s">
        <v>225</v>
      </c>
      <c r="N61" t="s">
        <v>226</v>
      </c>
      <c r="O61" t="s">
        <v>74</v>
      </c>
      <c r="P61">
        <v>10</v>
      </c>
      <c r="Q61">
        <v>5044.9399999999996</v>
      </c>
      <c r="R61">
        <v>504.49</v>
      </c>
      <c r="S61" t="s">
        <v>164</v>
      </c>
      <c r="V61" s="48"/>
      <c r="W61" s="48"/>
      <c r="X61" s="48"/>
      <c r="Y61" s="48"/>
      <c r="Z61" s="48"/>
      <c r="AA61" s="48"/>
      <c r="AB61" s="48"/>
    </row>
    <row r="62" spans="13:28" x14ac:dyDescent="0.35">
      <c r="M62" t="s">
        <v>227</v>
      </c>
      <c r="N62" t="s">
        <v>228</v>
      </c>
      <c r="O62" t="s">
        <v>30</v>
      </c>
      <c r="P62">
        <v>11</v>
      </c>
      <c r="Q62">
        <v>5042.2</v>
      </c>
      <c r="R62">
        <v>458.38</v>
      </c>
      <c r="S62" t="s">
        <v>164</v>
      </c>
    </row>
    <row r="63" spans="13:28" x14ac:dyDescent="0.35">
      <c r="M63" t="s">
        <v>229</v>
      </c>
      <c r="N63" t="s">
        <v>230</v>
      </c>
      <c r="O63" t="s">
        <v>30</v>
      </c>
      <c r="P63">
        <v>14</v>
      </c>
      <c r="Q63">
        <v>4778.1400000000003</v>
      </c>
      <c r="R63">
        <v>341.3</v>
      </c>
      <c r="S63" t="s">
        <v>231</v>
      </c>
      <c r="V63" s="49" t="s">
        <v>307</v>
      </c>
      <c r="W63" s="49"/>
      <c r="X63" s="49"/>
      <c r="Y63" s="49"/>
      <c r="Z63" s="49"/>
      <c r="AA63" s="49"/>
      <c r="AB63" s="49"/>
    </row>
    <row r="64" spans="13:28" x14ac:dyDescent="0.35">
      <c r="M64" t="s">
        <v>232</v>
      </c>
      <c r="N64" t="s">
        <v>233</v>
      </c>
      <c r="O64" t="s">
        <v>30</v>
      </c>
      <c r="P64">
        <v>12</v>
      </c>
      <c r="Q64">
        <v>4273</v>
      </c>
      <c r="R64">
        <v>356.08</v>
      </c>
      <c r="S64" t="s">
        <v>231</v>
      </c>
      <c r="V64" s="49"/>
      <c r="W64" s="49"/>
      <c r="X64" s="49"/>
      <c r="Y64" s="49"/>
      <c r="Z64" s="49"/>
      <c r="AA64" s="49"/>
      <c r="AB64" s="49"/>
    </row>
    <row r="65" spans="13:19" x14ac:dyDescent="0.35">
      <c r="M65" t="s">
        <v>234</v>
      </c>
      <c r="N65" t="s">
        <v>235</v>
      </c>
      <c r="O65" t="s">
        <v>40</v>
      </c>
      <c r="P65">
        <v>14</v>
      </c>
      <c r="Q65">
        <v>4258.6000000000004</v>
      </c>
      <c r="R65">
        <v>304.19</v>
      </c>
      <c r="S65" t="s">
        <v>231</v>
      </c>
    </row>
    <row r="66" spans="13:19" x14ac:dyDescent="0.35">
      <c r="M66" t="s">
        <v>236</v>
      </c>
      <c r="N66" t="s">
        <v>237</v>
      </c>
      <c r="O66" t="s">
        <v>75</v>
      </c>
      <c r="P66">
        <v>14</v>
      </c>
      <c r="Q66">
        <v>4242.2</v>
      </c>
      <c r="R66">
        <v>303.01</v>
      </c>
      <c r="S66" t="s">
        <v>231</v>
      </c>
    </row>
    <row r="67" spans="13:19" x14ac:dyDescent="0.35">
      <c r="M67" t="s">
        <v>238</v>
      </c>
      <c r="N67" t="s">
        <v>239</v>
      </c>
      <c r="O67" t="s">
        <v>36</v>
      </c>
      <c r="P67">
        <v>6</v>
      </c>
      <c r="Q67">
        <v>4232.8500000000004</v>
      </c>
      <c r="R67">
        <v>705.47</v>
      </c>
      <c r="S67" t="s">
        <v>231</v>
      </c>
    </row>
    <row r="68" spans="13:19" x14ac:dyDescent="0.35">
      <c r="M68" t="s">
        <v>240</v>
      </c>
      <c r="N68" t="s">
        <v>241</v>
      </c>
      <c r="O68" t="s">
        <v>24</v>
      </c>
      <c r="P68">
        <v>19</v>
      </c>
      <c r="Q68">
        <v>4107.55</v>
      </c>
      <c r="R68">
        <v>216.19</v>
      </c>
      <c r="S68" t="s">
        <v>231</v>
      </c>
    </row>
    <row r="69" spans="13:19" x14ac:dyDescent="0.35">
      <c r="M69" t="s">
        <v>242</v>
      </c>
      <c r="N69" t="s">
        <v>243</v>
      </c>
      <c r="O69" t="s">
        <v>24</v>
      </c>
      <c r="P69">
        <v>10</v>
      </c>
      <c r="Q69">
        <v>3810.75</v>
      </c>
      <c r="R69">
        <v>381.08</v>
      </c>
      <c r="S69" t="s">
        <v>231</v>
      </c>
    </row>
    <row r="70" spans="13:19" x14ac:dyDescent="0.35">
      <c r="M70" t="s">
        <v>244</v>
      </c>
      <c r="N70" t="s">
        <v>245</v>
      </c>
      <c r="O70" t="s">
        <v>30</v>
      </c>
      <c r="P70">
        <v>10</v>
      </c>
      <c r="Q70">
        <v>3763.21</v>
      </c>
      <c r="R70">
        <v>376.32</v>
      </c>
      <c r="S70" t="s">
        <v>231</v>
      </c>
    </row>
    <row r="71" spans="13:19" x14ac:dyDescent="0.35">
      <c r="M71" t="s">
        <v>246</v>
      </c>
      <c r="N71" t="s">
        <v>247</v>
      </c>
      <c r="O71" t="s">
        <v>73</v>
      </c>
      <c r="P71">
        <v>16</v>
      </c>
      <c r="Q71">
        <v>3531.95</v>
      </c>
      <c r="R71">
        <v>220.75</v>
      </c>
      <c r="S71" t="s">
        <v>231</v>
      </c>
    </row>
    <row r="72" spans="13:19" x14ac:dyDescent="0.35">
      <c r="M72" t="s">
        <v>248</v>
      </c>
      <c r="N72" t="s">
        <v>249</v>
      </c>
      <c r="O72" t="s">
        <v>76</v>
      </c>
      <c r="P72">
        <v>11</v>
      </c>
      <c r="Q72">
        <v>3460.2</v>
      </c>
      <c r="R72">
        <v>314.56</v>
      </c>
      <c r="S72" t="s">
        <v>231</v>
      </c>
    </row>
    <row r="73" spans="13:19" x14ac:dyDescent="0.35">
      <c r="M73" t="s">
        <v>250</v>
      </c>
      <c r="N73" t="s">
        <v>251</v>
      </c>
      <c r="O73" t="s">
        <v>40</v>
      </c>
      <c r="P73">
        <v>7</v>
      </c>
      <c r="Q73">
        <v>3361</v>
      </c>
      <c r="R73">
        <v>480.14</v>
      </c>
      <c r="S73" t="s">
        <v>231</v>
      </c>
    </row>
    <row r="74" spans="13:19" x14ac:dyDescent="0.35">
      <c r="M74" t="s">
        <v>252</v>
      </c>
      <c r="N74" t="s">
        <v>253</v>
      </c>
      <c r="O74" t="s">
        <v>30</v>
      </c>
      <c r="P74">
        <v>14</v>
      </c>
      <c r="Q74">
        <v>3239.8</v>
      </c>
      <c r="R74">
        <v>231.41</v>
      </c>
      <c r="S74" t="s">
        <v>231</v>
      </c>
    </row>
    <row r="75" spans="13:19" x14ac:dyDescent="0.35">
      <c r="M75" t="s">
        <v>254</v>
      </c>
      <c r="N75" t="s">
        <v>255</v>
      </c>
      <c r="O75" t="s">
        <v>28</v>
      </c>
      <c r="P75">
        <v>6</v>
      </c>
      <c r="Q75">
        <v>3172.16</v>
      </c>
      <c r="R75">
        <v>528.69000000000005</v>
      </c>
      <c r="S75" t="s">
        <v>231</v>
      </c>
    </row>
    <row r="76" spans="13:19" x14ac:dyDescent="0.35">
      <c r="M76" t="s">
        <v>256</v>
      </c>
      <c r="N76" t="s">
        <v>257</v>
      </c>
      <c r="O76" t="s">
        <v>27</v>
      </c>
      <c r="P76">
        <v>17</v>
      </c>
      <c r="Q76">
        <v>3161.35</v>
      </c>
      <c r="R76">
        <v>185.96</v>
      </c>
      <c r="S76" t="s">
        <v>231</v>
      </c>
    </row>
    <row r="77" spans="13:19" x14ac:dyDescent="0.35">
      <c r="M77" t="s">
        <v>258</v>
      </c>
      <c r="N77" t="s">
        <v>259</v>
      </c>
      <c r="O77" t="s">
        <v>40</v>
      </c>
      <c r="P77">
        <v>10</v>
      </c>
      <c r="Q77">
        <v>3076.47</v>
      </c>
      <c r="R77">
        <v>307.64999999999998</v>
      </c>
      <c r="S77" t="s">
        <v>231</v>
      </c>
    </row>
    <row r="78" spans="13:19" x14ac:dyDescent="0.35">
      <c r="M78" t="s">
        <v>260</v>
      </c>
      <c r="N78" t="s">
        <v>261</v>
      </c>
      <c r="O78" t="s">
        <v>40</v>
      </c>
      <c r="P78">
        <v>9</v>
      </c>
      <c r="Q78">
        <v>3063.2</v>
      </c>
      <c r="R78">
        <v>340.36</v>
      </c>
      <c r="S78" t="s">
        <v>231</v>
      </c>
    </row>
    <row r="79" spans="13:19" x14ac:dyDescent="0.35">
      <c r="M79" t="s">
        <v>262</v>
      </c>
      <c r="N79" t="s">
        <v>263</v>
      </c>
      <c r="O79" t="s">
        <v>76</v>
      </c>
      <c r="P79">
        <v>12</v>
      </c>
      <c r="Q79">
        <v>2844.1</v>
      </c>
      <c r="R79">
        <v>237.01</v>
      </c>
      <c r="S79" t="s">
        <v>231</v>
      </c>
    </row>
    <row r="80" spans="13:19" x14ac:dyDescent="0.35">
      <c r="M80" t="s">
        <v>264</v>
      </c>
      <c r="N80" t="s">
        <v>265</v>
      </c>
      <c r="O80" t="s">
        <v>28</v>
      </c>
      <c r="P80">
        <v>6</v>
      </c>
      <c r="Q80">
        <v>2423.35</v>
      </c>
      <c r="R80">
        <v>403.89</v>
      </c>
      <c r="S80" t="s">
        <v>231</v>
      </c>
    </row>
    <row r="81" spans="13:19" x14ac:dyDescent="0.35">
      <c r="M81" t="s">
        <v>266</v>
      </c>
      <c r="N81" t="s">
        <v>267</v>
      </c>
      <c r="O81" t="s">
        <v>28</v>
      </c>
      <c r="P81">
        <v>11</v>
      </c>
      <c r="Q81">
        <v>1992.05</v>
      </c>
      <c r="R81">
        <v>181.1</v>
      </c>
      <c r="S81" t="s">
        <v>231</v>
      </c>
    </row>
    <row r="82" spans="13:19" x14ac:dyDescent="0.35">
      <c r="M82" t="s">
        <v>268</v>
      </c>
      <c r="N82" t="s">
        <v>269</v>
      </c>
      <c r="O82" t="s">
        <v>40</v>
      </c>
      <c r="P82">
        <v>8</v>
      </c>
      <c r="Q82">
        <v>1947.24</v>
      </c>
      <c r="R82">
        <v>243.4</v>
      </c>
      <c r="S82" t="s">
        <v>231</v>
      </c>
    </row>
    <row r="83" spans="13:19" x14ac:dyDescent="0.35">
      <c r="M83" t="s">
        <v>270</v>
      </c>
      <c r="N83" t="s">
        <v>271</v>
      </c>
      <c r="O83" t="s">
        <v>76</v>
      </c>
      <c r="P83">
        <v>11</v>
      </c>
      <c r="Q83">
        <v>1814.8</v>
      </c>
      <c r="R83">
        <v>164.98</v>
      </c>
      <c r="S83" t="s">
        <v>231</v>
      </c>
    </row>
    <row r="84" spans="13:19" x14ac:dyDescent="0.35">
      <c r="M84" t="s">
        <v>272</v>
      </c>
      <c r="N84" t="s">
        <v>273</v>
      </c>
      <c r="O84" t="s">
        <v>39</v>
      </c>
      <c r="P84">
        <v>7</v>
      </c>
      <c r="Q84">
        <v>1719.1</v>
      </c>
      <c r="R84">
        <v>245.59</v>
      </c>
      <c r="S84" t="s">
        <v>231</v>
      </c>
    </row>
    <row r="85" spans="13:19" x14ac:dyDescent="0.35">
      <c r="M85" t="s">
        <v>274</v>
      </c>
      <c r="N85" t="s">
        <v>275</v>
      </c>
      <c r="O85" t="s">
        <v>28</v>
      </c>
      <c r="P85">
        <v>9</v>
      </c>
      <c r="Q85">
        <v>1615.9</v>
      </c>
      <c r="R85">
        <v>179.54</v>
      </c>
      <c r="S85" t="s">
        <v>231</v>
      </c>
    </row>
    <row r="86" spans="13:19" x14ac:dyDescent="0.35">
      <c r="M86" t="s">
        <v>276</v>
      </c>
      <c r="N86" t="s">
        <v>277</v>
      </c>
      <c r="O86" t="s">
        <v>40</v>
      </c>
      <c r="P86">
        <v>9</v>
      </c>
      <c r="Q86">
        <v>1571.2</v>
      </c>
      <c r="R86">
        <v>174.58</v>
      </c>
      <c r="S86" t="s">
        <v>231</v>
      </c>
    </row>
    <row r="87" spans="13:19" x14ac:dyDescent="0.35">
      <c r="M87" t="s">
        <v>278</v>
      </c>
      <c r="N87" t="s">
        <v>279</v>
      </c>
      <c r="O87" t="s">
        <v>31</v>
      </c>
      <c r="P87">
        <v>10</v>
      </c>
      <c r="Q87">
        <v>1545.7</v>
      </c>
      <c r="R87">
        <v>154.57</v>
      </c>
      <c r="S87" t="s">
        <v>231</v>
      </c>
    </row>
    <row r="88" spans="13:19" x14ac:dyDescent="0.35">
      <c r="M88" t="s">
        <v>280</v>
      </c>
      <c r="N88" t="s">
        <v>281</v>
      </c>
      <c r="O88" t="s">
        <v>70</v>
      </c>
      <c r="P88">
        <v>4</v>
      </c>
      <c r="Q88">
        <v>1488.7</v>
      </c>
      <c r="R88">
        <v>372.18</v>
      </c>
      <c r="S88" t="s">
        <v>231</v>
      </c>
    </row>
    <row r="89" spans="13:19" x14ac:dyDescent="0.35">
      <c r="M89" t="s">
        <v>282</v>
      </c>
      <c r="N89" t="s">
        <v>283</v>
      </c>
      <c r="O89" t="s">
        <v>28</v>
      </c>
      <c r="P89">
        <v>10</v>
      </c>
      <c r="Q89">
        <v>1480</v>
      </c>
      <c r="R89">
        <v>148</v>
      </c>
      <c r="S89" t="s">
        <v>231</v>
      </c>
    </row>
    <row r="90" spans="13:19" x14ac:dyDescent="0.35">
      <c r="M90" t="s">
        <v>284</v>
      </c>
      <c r="N90" t="s">
        <v>285</v>
      </c>
      <c r="O90" t="s">
        <v>36</v>
      </c>
      <c r="P90">
        <v>14</v>
      </c>
      <c r="Q90">
        <v>1467.29</v>
      </c>
      <c r="R90">
        <v>104.81</v>
      </c>
      <c r="S90" t="s">
        <v>231</v>
      </c>
    </row>
    <row r="91" spans="13:19" x14ac:dyDescent="0.35">
      <c r="M91" t="s">
        <v>286</v>
      </c>
      <c r="N91" t="s">
        <v>287</v>
      </c>
      <c r="O91" t="s">
        <v>75</v>
      </c>
      <c r="P91">
        <v>10</v>
      </c>
      <c r="Q91">
        <v>1402.95</v>
      </c>
      <c r="R91">
        <v>140.30000000000001</v>
      </c>
      <c r="S91" t="s">
        <v>231</v>
      </c>
    </row>
    <row r="92" spans="13:19" x14ac:dyDescent="0.35">
      <c r="M92" t="s">
        <v>288</v>
      </c>
      <c r="N92" t="s">
        <v>289</v>
      </c>
      <c r="O92" t="s">
        <v>36</v>
      </c>
      <c r="P92">
        <v>8</v>
      </c>
      <c r="Q92">
        <v>836.7</v>
      </c>
      <c r="R92">
        <v>104.59</v>
      </c>
      <c r="S92" t="s">
        <v>231</v>
      </c>
    </row>
    <row r="93" spans="13:19" x14ac:dyDescent="0.35">
      <c r="M93" t="s">
        <v>290</v>
      </c>
      <c r="N93" t="s">
        <v>291</v>
      </c>
      <c r="O93" t="s">
        <v>39</v>
      </c>
      <c r="P93">
        <v>6</v>
      </c>
      <c r="Q93">
        <v>649</v>
      </c>
      <c r="R93">
        <v>108.17</v>
      </c>
      <c r="S93" t="s">
        <v>231</v>
      </c>
    </row>
    <row r="94" spans="13:19" x14ac:dyDescent="0.35">
      <c r="M94" t="s">
        <v>292</v>
      </c>
      <c r="N94" t="s">
        <v>293</v>
      </c>
      <c r="O94" t="s">
        <v>25</v>
      </c>
      <c r="P94">
        <v>8</v>
      </c>
      <c r="Q94">
        <v>522.5</v>
      </c>
      <c r="R94">
        <v>65.31</v>
      </c>
      <c r="S94" t="s">
        <v>231</v>
      </c>
    </row>
    <row r="95" spans="13:19" x14ac:dyDescent="0.35">
      <c r="M95" t="s">
        <v>294</v>
      </c>
      <c r="N95" t="s">
        <v>295</v>
      </c>
      <c r="O95" t="s">
        <v>40</v>
      </c>
      <c r="P95">
        <v>2</v>
      </c>
      <c r="Q95">
        <v>357</v>
      </c>
      <c r="R95">
        <v>178.5</v>
      </c>
      <c r="S95" t="s">
        <v>231</v>
      </c>
    </row>
    <row r="96" spans="13:19" x14ac:dyDescent="0.35">
      <c r="M96" t="s">
        <v>296</v>
      </c>
      <c r="N96" t="s">
        <v>297</v>
      </c>
      <c r="O96" t="s">
        <v>75</v>
      </c>
      <c r="P96">
        <v>2</v>
      </c>
      <c r="Q96">
        <v>100.8</v>
      </c>
      <c r="R96">
        <v>50.4</v>
      </c>
      <c r="S96" t="s">
        <v>231</v>
      </c>
    </row>
    <row r="97" spans="13:19" x14ac:dyDescent="0.35">
      <c r="M97" t="s">
        <v>298</v>
      </c>
      <c r="N97" t="s">
        <v>299</v>
      </c>
      <c r="O97" t="s">
        <v>36</v>
      </c>
      <c r="P97">
        <v>0</v>
      </c>
      <c r="S97" t="s">
        <v>231</v>
      </c>
    </row>
    <row r="98" spans="13:19" x14ac:dyDescent="0.35">
      <c r="M98" t="s">
        <v>300</v>
      </c>
      <c r="N98" t="s">
        <v>301</v>
      </c>
      <c r="O98" t="s">
        <v>28</v>
      </c>
      <c r="P98">
        <v>0</v>
      </c>
      <c r="S98" t="s">
        <v>231</v>
      </c>
    </row>
  </sheetData>
  <mergeCells count="8">
    <mergeCell ref="V57:AB58"/>
    <mergeCell ref="V60:AB61"/>
    <mergeCell ref="V63:AB64"/>
    <mergeCell ref="B2:M4"/>
    <mergeCell ref="B7:K33"/>
    <mergeCell ref="V46:Y48"/>
    <mergeCell ref="V51:AB52"/>
    <mergeCell ref="V54:AB55"/>
  </mergeCells>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CF40-C13D-4E7F-AC9F-4EAB1441A8A4}">
  <dimension ref="B2:AR64"/>
  <sheetViews>
    <sheetView topLeftCell="T7" zoomScale="54" workbookViewId="0">
      <selection activeCell="AP61" sqref="AP61"/>
    </sheetView>
  </sheetViews>
  <sheetFormatPr defaultRowHeight="14.5" x14ac:dyDescent="0.35"/>
  <cols>
    <col min="19" max="19" width="16.6328125" customWidth="1"/>
    <col min="20" max="20" width="15.453125" customWidth="1"/>
    <col min="21" max="21" width="19.36328125" customWidth="1"/>
    <col min="22" max="22" width="14.6328125" customWidth="1"/>
    <col min="23" max="23" width="15.08984375" customWidth="1"/>
  </cols>
  <sheetData>
    <row r="2" spans="2:23" x14ac:dyDescent="0.35">
      <c r="B2" s="52" t="s">
        <v>3</v>
      </c>
      <c r="C2" s="53"/>
      <c r="D2" s="53"/>
      <c r="E2" s="53"/>
      <c r="F2" s="53"/>
      <c r="G2" s="53"/>
      <c r="H2" s="53"/>
      <c r="I2" s="53"/>
      <c r="J2" s="53"/>
      <c r="K2" s="53"/>
      <c r="L2" s="53"/>
      <c r="M2" s="53"/>
    </row>
    <row r="3" spans="2:23" x14ac:dyDescent="0.35">
      <c r="B3" s="53"/>
      <c r="C3" s="53"/>
      <c r="D3" s="53"/>
      <c r="E3" s="53"/>
      <c r="F3" s="53"/>
      <c r="G3" s="53"/>
      <c r="H3" s="53"/>
      <c r="I3" s="53"/>
      <c r="J3" s="53"/>
      <c r="K3" s="53"/>
      <c r="L3" s="53"/>
      <c r="M3" s="53"/>
    </row>
    <row r="4" spans="2:23" x14ac:dyDescent="0.35">
      <c r="B4" s="53"/>
      <c r="C4" s="53"/>
      <c r="D4" s="53"/>
      <c r="E4" s="53"/>
      <c r="F4" s="53"/>
      <c r="G4" s="53"/>
      <c r="H4" s="53"/>
      <c r="I4" s="53"/>
      <c r="J4" s="53"/>
      <c r="K4" s="53"/>
      <c r="L4" s="53"/>
      <c r="M4" s="53"/>
    </row>
    <row r="5" spans="2:23" x14ac:dyDescent="0.35">
      <c r="B5" s="4"/>
      <c r="C5" s="4"/>
      <c r="D5" s="4"/>
      <c r="E5" s="4"/>
      <c r="F5" s="4"/>
      <c r="G5" s="4"/>
      <c r="H5" s="4"/>
      <c r="I5" s="4"/>
      <c r="J5" s="4"/>
      <c r="K5" s="4"/>
      <c r="L5" s="4"/>
      <c r="M5" s="4"/>
    </row>
    <row r="7" spans="2:23" x14ac:dyDescent="0.35">
      <c r="B7" s="46" t="s">
        <v>315</v>
      </c>
      <c r="C7" s="46"/>
      <c r="D7" s="46"/>
      <c r="E7" s="46"/>
      <c r="F7" s="46"/>
      <c r="G7" s="46"/>
      <c r="H7" s="46"/>
      <c r="I7" s="46"/>
    </row>
    <row r="8" spans="2:23" x14ac:dyDescent="0.35">
      <c r="K8" s="44" t="s">
        <v>308</v>
      </c>
      <c r="L8" s="45"/>
      <c r="M8" s="45"/>
      <c r="N8" s="45"/>
      <c r="O8" s="45"/>
      <c r="P8" s="45"/>
      <c r="Q8" s="45"/>
      <c r="S8" s="9" t="s">
        <v>309</v>
      </c>
      <c r="T8" t="s">
        <v>310</v>
      </c>
      <c r="U8" t="s">
        <v>311</v>
      </c>
      <c r="V8" t="s">
        <v>119</v>
      </c>
      <c r="W8" t="s">
        <v>312</v>
      </c>
    </row>
    <row r="9" spans="2:23" x14ac:dyDescent="0.35">
      <c r="K9" s="45"/>
      <c r="L9" s="45"/>
      <c r="M9" s="45"/>
      <c r="N9" s="45"/>
      <c r="O9" s="45"/>
      <c r="P9" s="45"/>
      <c r="Q9" s="45"/>
      <c r="S9" t="s">
        <v>22</v>
      </c>
      <c r="T9">
        <v>12</v>
      </c>
      <c r="U9">
        <v>9532</v>
      </c>
      <c r="V9">
        <v>267868.18</v>
      </c>
      <c r="W9">
        <v>663.04</v>
      </c>
    </row>
    <row r="10" spans="2:23" x14ac:dyDescent="0.35">
      <c r="K10" s="45"/>
      <c r="L10" s="45"/>
      <c r="M10" s="45"/>
      <c r="N10" s="45"/>
      <c r="O10" s="45"/>
      <c r="P10" s="45"/>
      <c r="Q10" s="45"/>
      <c r="S10" t="s">
        <v>29</v>
      </c>
      <c r="T10">
        <v>10</v>
      </c>
      <c r="U10">
        <v>9149</v>
      </c>
      <c r="V10">
        <v>234507.28</v>
      </c>
      <c r="W10">
        <v>640.73</v>
      </c>
    </row>
    <row r="11" spans="2:23" x14ac:dyDescent="0.35">
      <c r="K11" s="45"/>
      <c r="L11" s="45"/>
      <c r="M11" s="45"/>
      <c r="N11" s="45"/>
      <c r="O11" s="45"/>
      <c r="P11" s="45"/>
      <c r="Q11" s="45"/>
      <c r="S11" t="s">
        <v>21</v>
      </c>
      <c r="T11">
        <v>13</v>
      </c>
      <c r="U11">
        <v>7906</v>
      </c>
      <c r="V11">
        <v>167357.22</v>
      </c>
      <c r="W11">
        <v>501.07</v>
      </c>
    </row>
    <row r="12" spans="2:23" x14ac:dyDescent="0.35">
      <c r="K12" s="45"/>
      <c r="L12" s="45"/>
      <c r="M12" s="45"/>
      <c r="N12" s="45"/>
      <c r="O12" s="45"/>
      <c r="P12" s="45"/>
      <c r="Q12" s="45"/>
      <c r="S12" t="s">
        <v>20</v>
      </c>
      <c r="T12">
        <v>6</v>
      </c>
      <c r="U12">
        <v>4199</v>
      </c>
      <c r="V12">
        <v>163022.35999999999</v>
      </c>
      <c r="W12">
        <v>942.33</v>
      </c>
    </row>
    <row r="13" spans="2:23" x14ac:dyDescent="0.35">
      <c r="K13" s="45"/>
      <c r="L13" s="45"/>
      <c r="M13" s="45"/>
      <c r="N13" s="45"/>
      <c r="O13" s="45"/>
      <c r="P13" s="45"/>
      <c r="Q13" s="45"/>
      <c r="S13" t="s">
        <v>17</v>
      </c>
      <c r="T13">
        <v>12</v>
      </c>
      <c r="U13">
        <v>7681</v>
      </c>
      <c r="V13">
        <v>131261.74</v>
      </c>
      <c r="W13">
        <v>397.76</v>
      </c>
    </row>
    <row r="14" spans="2:23" x14ac:dyDescent="0.35">
      <c r="K14" s="45"/>
      <c r="L14" s="45"/>
      <c r="M14" s="45"/>
      <c r="N14" s="45"/>
      <c r="O14" s="45"/>
      <c r="P14" s="45"/>
      <c r="Q14" s="45"/>
      <c r="S14" t="s">
        <v>19</v>
      </c>
      <c r="T14">
        <v>12</v>
      </c>
      <c r="U14">
        <v>5298</v>
      </c>
      <c r="V14">
        <v>106047.08</v>
      </c>
      <c r="W14">
        <v>490.96</v>
      </c>
    </row>
    <row r="15" spans="2:23" x14ac:dyDescent="0.35">
      <c r="K15" s="45"/>
      <c r="L15" s="45"/>
      <c r="M15" s="45"/>
      <c r="N15" s="45"/>
      <c r="O15" s="45"/>
      <c r="P15" s="45"/>
      <c r="Q15" s="45"/>
      <c r="S15" t="s">
        <v>18</v>
      </c>
      <c r="T15">
        <v>5</v>
      </c>
      <c r="U15">
        <v>2990</v>
      </c>
      <c r="V15">
        <v>99984.58</v>
      </c>
      <c r="W15">
        <v>735.18</v>
      </c>
    </row>
    <row r="16" spans="2:23" x14ac:dyDescent="0.35">
      <c r="K16" s="45"/>
      <c r="L16" s="45"/>
      <c r="M16" s="45"/>
      <c r="N16" s="45"/>
      <c r="O16" s="45"/>
      <c r="P16" s="45"/>
      <c r="Q16" s="45"/>
      <c r="S16" t="s">
        <v>23</v>
      </c>
      <c r="T16">
        <v>7</v>
      </c>
      <c r="U16">
        <v>4562</v>
      </c>
      <c r="V16">
        <v>95744.59</v>
      </c>
      <c r="W16">
        <v>488.49</v>
      </c>
    </row>
    <row r="17" spans="2:22" x14ac:dyDescent="0.35">
      <c r="K17" s="45"/>
      <c r="L17" s="45"/>
      <c r="M17" s="45"/>
      <c r="N17" s="45"/>
      <c r="O17" s="45"/>
      <c r="P17" s="45"/>
      <c r="Q17" s="45"/>
    </row>
    <row r="18" spans="2:22" x14ac:dyDescent="0.35">
      <c r="K18" s="45"/>
      <c r="L18" s="45"/>
      <c r="M18" s="45"/>
      <c r="N18" s="45"/>
      <c r="O18" s="45"/>
      <c r="P18" s="45"/>
      <c r="Q18" s="45"/>
    </row>
    <row r="19" spans="2:22" x14ac:dyDescent="0.35">
      <c r="K19" s="45"/>
      <c r="L19" s="45"/>
      <c r="M19" s="45"/>
      <c r="N19" s="45"/>
      <c r="O19" s="45"/>
      <c r="P19" s="45"/>
      <c r="Q19" s="45"/>
    </row>
    <row r="20" spans="2:22" x14ac:dyDescent="0.35">
      <c r="K20" s="45"/>
      <c r="L20" s="45"/>
      <c r="M20" s="45"/>
      <c r="N20" s="45"/>
      <c r="O20" s="45"/>
      <c r="P20" s="45"/>
      <c r="Q20" s="45"/>
    </row>
    <row r="21" spans="2:22" x14ac:dyDescent="0.35">
      <c r="K21" s="45"/>
      <c r="L21" s="45"/>
      <c r="M21" s="45"/>
      <c r="N21" s="45"/>
      <c r="O21" s="45"/>
      <c r="P21" s="45"/>
      <c r="Q21" s="45"/>
    </row>
    <row r="22" spans="2:22" x14ac:dyDescent="0.35">
      <c r="K22" s="45"/>
      <c r="L22" s="45"/>
      <c r="M22" s="45"/>
      <c r="N22" s="45"/>
      <c r="O22" s="45"/>
      <c r="P22" s="45"/>
      <c r="Q22" s="45"/>
    </row>
    <row r="23" spans="2:22" x14ac:dyDescent="0.35">
      <c r="K23" s="45"/>
      <c r="L23" s="45"/>
      <c r="M23" s="45"/>
      <c r="N23" s="45"/>
      <c r="O23" s="45"/>
      <c r="P23" s="45"/>
      <c r="Q23" s="45"/>
    </row>
    <row r="28" spans="2:22" x14ac:dyDescent="0.35">
      <c r="B28" s="46" t="s">
        <v>314</v>
      </c>
      <c r="C28" s="46"/>
      <c r="D28" s="46"/>
      <c r="E28" s="46"/>
      <c r="F28" s="46"/>
      <c r="G28" s="46"/>
      <c r="H28" s="46"/>
      <c r="I28" s="46"/>
    </row>
    <row r="29" spans="2:22" x14ac:dyDescent="0.35">
      <c r="K29" s="44" t="s">
        <v>313</v>
      </c>
      <c r="L29" s="45"/>
      <c r="M29" s="45"/>
      <c r="N29" s="45"/>
      <c r="O29" s="45"/>
      <c r="P29" s="45"/>
      <c r="Q29" s="45"/>
      <c r="S29" t="s">
        <v>316</v>
      </c>
      <c r="T29" t="s">
        <v>15</v>
      </c>
      <c r="U29" t="s">
        <v>311</v>
      </c>
      <c r="V29" t="s">
        <v>119</v>
      </c>
    </row>
    <row r="30" spans="2:22" x14ac:dyDescent="0.35">
      <c r="K30" s="45"/>
      <c r="L30" s="45"/>
      <c r="M30" s="45"/>
      <c r="N30" s="45"/>
      <c r="O30" s="45"/>
      <c r="P30" s="45"/>
      <c r="Q30" s="45"/>
      <c r="S30" t="s">
        <v>317</v>
      </c>
      <c r="T30" t="s">
        <v>22</v>
      </c>
      <c r="U30">
        <v>623</v>
      </c>
      <c r="V30">
        <v>141396.73000000001</v>
      </c>
    </row>
    <row r="31" spans="2:22" x14ac:dyDescent="0.35">
      <c r="K31" s="45"/>
      <c r="L31" s="45"/>
      <c r="M31" s="45"/>
      <c r="N31" s="45"/>
      <c r="O31" s="45"/>
      <c r="P31" s="45"/>
      <c r="Q31" s="45"/>
      <c r="S31" t="s">
        <v>318</v>
      </c>
      <c r="T31" t="s">
        <v>20</v>
      </c>
      <c r="U31">
        <v>746</v>
      </c>
      <c r="V31">
        <v>80368.67</v>
      </c>
    </row>
    <row r="32" spans="2:22" x14ac:dyDescent="0.35">
      <c r="K32" s="45"/>
      <c r="L32" s="45"/>
      <c r="M32" s="45"/>
      <c r="N32" s="45"/>
      <c r="O32" s="45"/>
      <c r="P32" s="45"/>
      <c r="Q32" s="45"/>
      <c r="S32" t="s">
        <v>319</v>
      </c>
      <c r="T32" t="s">
        <v>29</v>
      </c>
      <c r="U32">
        <v>1496</v>
      </c>
      <c r="V32">
        <v>71155.7</v>
      </c>
    </row>
    <row r="33" spans="11:22" x14ac:dyDescent="0.35">
      <c r="K33" s="45"/>
      <c r="L33" s="45"/>
      <c r="M33" s="45"/>
      <c r="N33" s="45"/>
      <c r="O33" s="45"/>
      <c r="P33" s="45"/>
      <c r="Q33" s="45"/>
      <c r="S33" t="s">
        <v>320</v>
      </c>
      <c r="T33" t="s">
        <v>21</v>
      </c>
      <c r="U33">
        <v>1083</v>
      </c>
      <c r="V33">
        <v>47234.97</v>
      </c>
    </row>
    <row r="34" spans="11:22" x14ac:dyDescent="0.35">
      <c r="K34" s="45"/>
      <c r="L34" s="45"/>
      <c r="M34" s="45"/>
      <c r="N34" s="45"/>
      <c r="O34" s="45"/>
      <c r="P34" s="45"/>
      <c r="Q34" s="45"/>
      <c r="S34" t="s">
        <v>321</v>
      </c>
      <c r="T34" t="s">
        <v>29</v>
      </c>
      <c r="U34">
        <v>1577</v>
      </c>
      <c r="V34">
        <v>46825.48</v>
      </c>
    </row>
    <row r="35" spans="11:22" x14ac:dyDescent="0.35">
      <c r="K35" s="45"/>
      <c r="L35" s="45"/>
      <c r="M35" s="45"/>
      <c r="N35" s="45"/>
      <c r="O35" s="45"/>
      <c r="P35" s="45"/>
      <c r="Q35" s="45"/>
      <c r="S35" t="s">
        <v>322</v>
      </c>
      <c r="T35" t="s">
        <v>23</v>
      </c>
      <c r="U35">
        <v>1263</v>
      </c>
      <c r="V35">
        <v>42593.06</v>
      </c>
    </row>
    <row r="36" spans="11:22" x14ac:dyDescent="0.35">
      <c r="K36" s="45"/>
      <c r="L36" s="45"/>
      <c r="M36" s="45"/>
      <c r="N36" s="45"/>
      <c r="O36" s="45"/>
      <c r="P36" s="45"/>
      <c r="Q36" s="45"/>
      <c r="S36" t="s">
        <v>323</v>
      </c>
      <c r="T36" t="s">
        <v>18</v>
      </c>
      <c r="U36">
        <v>886</v>
      </c>
      <c r="V36">
        <v>41819.65</v>
      </c>
    </row>
    <row r="37" spans="11:22" x14ac:dyDescent="0.35">
      <c r="K37" s="45"/>
      <c r="L37" s="45"/>
      <c r="M37" s="45"/>
      <c r="N37" s="45"/>
      <c r="O37" s="45"/>
      <c r="P37" s="45"/>
      <c r="Q37" s="45"/>
      <c r="S37" t="s">
        <v>324</v>
      </c>
      <c r="T37" t="s">
        <v>20</v>
      </c>
      <c r="U37">
        <v>978</v>
      </c>
      <c r="V37">
        <v>32698.38</v>
      </c>
    </row>
    <row r="38" spans="11:22" x14ac:dyDescent="0.35">
      <c r="K38" s="45"/>
      <c r="L38" s="45"/>
      <c r="M38" s="45"/>
      <c r="N38" s="45"/>
      <c r="O38" s="45"/>
      <c r="P38" s="45"/>
      <c r="Q38" s="45"/>
      <c r="S38" t="s">
        <v>325</v>
      </c>
      <c r="T38" t="s">
        <v>17</v>
      </c>
      <c r="U38">
        <v>539</v>
      </c>
      <c r="V38">
        <v>29171.87</v>
      </c>
    </row>
    <row r="39" spans="11:22" x14ac:dyDescent="0.35">
      <c r="K39" s="45"/>
      <c r="L39" s="45"/>
      <c r="M39" s="45"/>
      <c r="N39" s="45"/>
      <c r="O39" s="45"/>
      <c r="P39" s="45"/>
      <c r="Q39" s="45"/>
      <c r="S39" t="s">
        <v>326</v>
      </c>
      <c r="T39" t="s">
        <v>18</v>
      </c>
      <c r="U39">
        <v>640</v>
      </c>
      <c r="V39">
        <v>25696.639999999999</v>
      </c>
    </row>
    <row r="40" spans="11:22" x14ac:dyDescent="0.35">
      <c r="K40" s="45"/>
      <c r="L40" s="45"/>
      <c r="M40" s="45"/>
      <c r="N40" s="45"/>
      <c r="O40" s="45"/>
      <c r="P40" s="45"/>
      <c r="Q40" s="45"/>
      <c r="S40" t="s">
        <v>327</v>
      </c>
      <c r="T40" t="s">
        <v>29</v>
      </c>
      <c r="U40">
        <v>806</v>
      </c>
      <c r="V40">
        <v>24900.13</v>
      </c>
    </row>
    <row r="41" spans="11:22" x14ac:dyDescent="0.35">
      <c r="K41" s="45"/>
      <c r="L41" s="45"/>
      <c r="M41" s="45"/>
      <c r="N41" s="45"/>
      <c r="O41" s="45"/>
      <c r="P41" s="45"/>
      <c r="Q41" s="45"/>
      <c r="S41" t="s">
        <v>328</v>
      </c>
      <c r="T41" t="s">
        <v>22</v>
      </c>
      <c r="U41">
        <v>580</v>
      </c>
      <c r="V41">
        <v>23526.7</v>
      </c>
    </row>
    <row r="42" spans="11:22" x14ac:dyDescent="0.35">
      <c r="K42" s="45"/>
      <c r="L42" s="45"/>
      <c r="M42" s="45"/>
      <c r="N42" s="45"/>
      <c r="O42" s="45"/>
      <c r="P42" s="45"/>
      <c r="Q42" s="45"/>
      <c r="S42" t="s">
        <v>329</v>
      </c>
      <c r="T42" t="s">
        <v>21</v>
      </c>
      <c r="U42">
        <v>313</v>
      </c>
      <c r="V42">
        <v>22563.360000000001</v>
      </c>
    </row>
    <row r="43" spans="11:22" x14ac:dyDescent="0.35">
      <c r="K43" s="45"/>
      <c r="L43" s="45"/>
      <c r="M43" s="45"/>
      <c r="N43" s="45"/>
      <c r="O43" s="45"/>
      <c r="P43" s="45"/>
      <c r="Q43" s="45"/>
      <c r="S43" t="s">
        <v>330</v>
      </c>
      <c r="T43" t="s">
        <v>18</v>
      </c>
      <c r="U43">
        <v>763</v>
      </c>
      <c r="V43">
        <v>22044.3</v>
      </c>
    </row>
    <row r="44" spans="11:22" x14ac:dyDescent="0.35">
      <c r="K44" s="45"/>
      <c r="L44" s="45"/>
      <c r="M44" s="45"/>
      <c r="N44" s="45"/>
      <c r="O44" s="45"/>
      <c r="P44" s="45"/>
      <c r="Q44" s="45"/>
      <c r="S44" t="s">
        <v>331</v>
      </c>
      <c r="T44" t="s">
        <v>23</v>
      </c>
      <c r="U44">
        <v>740</v>
      </c>
      <c r="V44">
        <v>21957.97</v>
      </c>
    </row>
    <row r="45" spans="11:22" x14ac:dyDescent="0.35">
      <c r="K45" s="45"/>
      <c r="L45" s="45"/>
      <c r="M45" s="45"/>
      <c r="N45" s="45"/>
      <c r="O45" s="45"/>
      <c r="P45" s="45"/>
      <c r="Q45" s="45"/>
    </row>
    <row r="46" spans="11:22" x14ac:dyDescent="0.35">
      <c r="K46" s="45"/>
      <c r="L46" s="45"/>
      <c r="M46" s="45"/>
      <c r="N46" s="45"/>
      <c r="O46" s="45"/>
      <c r="P46" s="45"/>
      <c r="Q46" s="45"/>
    </row>
    <row r="47" spans="11:22" x14ac:dyDescent="0.35">
      <c r="K47" s="45"/>
      <c r="L47" s="45"/>
      <c r="M47" s="45"/>
      <c r="N47" s="45"/>
      <c r="O47" s="45"/>
      <c r="P47" s="45"/>
      <c r="Q47" s="45"/>
    </row>
    <row r="48" spans="11:22" x14ac:dyDescent="0.35">
      <c r="K48" s="45"/>
      <c r="L48" s="45"/>
      <c r="M48" s="45"/>
      <c r="N48" s="45"/>
      <c r="O48" s="45"/>
      <c r="P48" s="45"/>
      <c r="Q48" s="45"/>
    </row>
    <row r="57" spans="25:44" ht="17.5" x14ac:dyDescent="0.35">
      <c r="AM57" s="11" t="s">
        <v>332</v>
      </c>
    </row>
    <row r="58" spans="25:44" ht="17.5" x14ac:dyDescent="0.35">
      <c r="Z58" s="11" t="s">
        <v>333</v>
      </c>
      <c r="AM58" s="12"/>
    </row>
    <row r="59" spans="25:44" x14ac:dyDescent="0.35">
      <c r="Z59" s="12"/>
    </row>
    <row r="60" spans="25:44" ht="18.5" x14ac:dyDescent="0.45">
      <c r="Y60" s="14"/>
      <c r="Z60" s="14"/>
      <c r="AA60" s="14"/>
      <c r="AB60" s="14"/>
      <c r="AC60" s="14"/>
      <c r="AD60" s="14"/>
      <c r="AE60" s="14"/>
      <c r="AF60" s="14"/>
      <c r="AG60" s="14"/>
      <c r="AH60" s="14"/>
      <c r="AI60" s="14"/>
      <c r="AJ60" s="14"/>
      <c r="AK60" s="14"/>
      <c r="AM60" s="13">
        <v>1</v>
      </c>
      <c r="AN60" s="13" t="s">
        <v>335</v>
      </c>
    </row>
    <row r="61" spans="25:44" ht="18.5" x14ac:dyDescent="0.45">
      <c r="Y61" s="13">
        <v>1</v>
      </c>
      <c r="Z61" s="13" t="s">
        <v>334</v>
      </c>
      <c r="AM61" s="13">
        <v>2</v>
      </c>
      <c r="AN61" s="13" t="s">
        <v>337</v>
      </c>
      <c r="AO61" s="13"/>
      <c r="AP61" s="13"/>
      <c r="AQ61" s="13"/>
      <c r="AR61" s="13"/>
    </row>
    <row r="62" spans="25:44" ht="18.5" x14ac:dyDescent="0.45">
      <c r="Y62" s="13">
        <v>2</v>
      </c>
      <c r="Z62" s="13" t="s">
        <v>336</v>
      </c>
      <c r="AA62" s="13"/>
      <c r="AB62" s="13"/>
      <c r="AC62" s="13"/>
      <c r="AD62" s="13"/>
      <c r="AM62" s="13">
        <v>3</v>
      </c>
      <c r="AN62" s="13" t="s">
        <v>339</v>
      </c>
      <c r="AO62" s="13"/>
      <c r="AP62" s="13"/>
      <c r="AQ62" s="13"/>
      <c r="AR62" s="13"/>
    </row>
    <row r="63" spans="25:44" ht="18.5" x14ac:dyDescent="0.45">
      <c r="Y63" s="13">
        <v>3</v>
      </c>
      <c r="Z63" s="13" t="s">
        <v>338</v>
      </c>
      <c r="AA63" s="13"/>
      <c r="AB63" s="13"/>
      <c r="AC63" s="13"/>
      <c r="AD63" s="13"/>
      <c r="AM63" s="13">
        <v>4</v>
      </c>
      <c r="AN63" s="13" t="s">
        <v>341</v>
      </c>
      <c r="AO63" s="13"/>
      <c r="AP63" s="13"/>
      <c r="AQ63" s="13"/>
      <c r="AR63" s="13"/>
    </row>
    <row r="64" spans="25:44" ht="18.5" x14ac:dyDescent="0.45">
      <c r="Y64" s="13">
        <v>4</v>
      </c>
      <c r="Z64" s="13" t="s">
        <v>340</v>
      </c>
      <c r="AA64" s="13"/>
      <c r="AB64" s="13"/>
      <c r="AC64" s="13"/>
      <c r="AD64" s="13"/>
      <c r="AM64" s="13"/>
      <c r="AN64" s="13"/>
      <c r="AO64" s="13"/>
      <c r="AP64" s="13"/>
      <c r="AQ64" s="13"/>
      <c r="AR64" s="13"/>
    </row>
  </sheetData>
  <mergeCells count="5">
    <mergeCell ref="B2:M4"/>
    <mergeCell ref="K8:Q23"/>
    <mergeCell ref="K29:Q48"/>
    <mergeCell ref="B28:I28"/>
    <mergeCell ref="B7:I7"/>
  </mergeCells>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B0A1-93D6-4DC1-9867-A13EC48DD5F3}">
  <dimension ref="B2:P37"/>
  <sheetViews>
    <sheetView topLeftCell="A32" workbookViewId="0">
      <selection activeCell="P31" sqref="P31"/>
    </sheetView>
  </sheetViews>
  <sheetFormatPr defaultRowHeight="14.5" x14ac:dyDescent="0.35"/>
  <cols>
    <col min="11" max="11" width="18.81640625" customWidth="1"/>
    <col min="12" max="12" width="22.26953125" customWidth="1"/>
    <col min="13" max="13" width="24.81640625" customWidth="1"/>
    <col min="14" max="14" width="24.453125" customWidth="1"/>
    <col min="15" max="15" width="22.81640625" customWidth="1"/>
    <col min="16" max="16" width="28.7265625" customWidth="1"/>
  </cols>
  <sheetData>
    <row r="2" spans="2:16" x14ac:dyDescent="0.35">
      <c r="B2" s="50" t="s">
        <v>4</v>
      </c>
      <c r="C2" s="31"/>
      <c r="D2" s="31"/>
      <c r="E2" s="31"/>
      <c r="F2" s="31"/>
      <c r="G2" s="31"/>
      <c r="H2" s="31"/>
      <c r="I2" s="31"/>
      <c r="J2" s="31"/>
      <c r="K2" s="31"/>
      <c r="L2" s="31"/>
      <c r="M2" s="31"/>
    </row>
    <row r="3" spans="2:16" x14ac:dyDescent="0.35">
      <c r="B3" s="31"/>
      <c r="C3" s="31"/>
      <c r="D3" s="31"/>
      <c r="E3" s="31"/>
      <c r="F3" s="31"/>
      <c r="G3" s="31"/>
      <c r="H3" s="31"/>
      <c r="I3" s="31"/>
      <c r="J3" s="31"/>
      <c r="K3" s="31"/>
      <c r="L3" s="31"/>
      <c r="M3" s="31"/>
    </row>
    <row r="4" spans="2:16" x14ac:dyDescent="0.35">
      <c r="B4" s="31"/>
      <c r="C4" s="31"/>
      <c r="D4" s="31"/>
      <c r="E4" s="31"/>
      <c r="F4" s="31"/>
      <c r="G4" s="31"/>
      <c r="H4" s="31"/>
      <c r="I4" s="31"/>
      <c r="J4" s="31"/>
      <c r="K4" s="31"/>
      <c r="L4" s="31"/>
      <c r="M4" s="31"/>
    </row>
    <row r="8" spans="2:16" x14ac:dyDescent="0.35">
      <c r="B8" s="44" t="s">
        <v>342</v>
      </c>
      <c r="C8" s="44"/>
      <c r="D8" s="44"/>
      <c r="E8" s="44"/>
      <c r="F8" s="44"/>
      <c r="G8" s="44"/>
      <c r="H8" s="44"/>
      <c r="I8" s="44"/>
      <c r="K8" t="s">
        <v>343</v>
      </c>
      <c r="L8" t="s">
        <v>344</v>
      </c>
      <c r="M8" t="s">
        <v>121</v>
      </c>
      <c r="N8" t="s">
        <v>345</v>
      </c>
      <c r="O8" t="s">
        <v>346</v>
      </c>
      <c r="P8" t="s">
        <v>347</v>
      </c>
    </row>
    <row r="9" spans="2:16" x14ac:dyDescent="0.35">
      <c r="B9" s="44"/>
      <c r="C9" s="44"/>
      <c r="D9" s="44"/>
      <c r="E9" s="44"/>
      <c r="F9" s="44"/>
      <c r="G9" s="44"/>
      <c r="H9" s="44"/>
      <c r="I9" s="44"/>
      <c r="K9" t="s">
        <v>137</v>
      </c>
      <c r="L9">
        <v>28</v>
      </c>
      <c r="M9">
        <v>44.57</v>
      </c>
      <c r="N9">
        <v>33260.11</v>
      </c>
      <c r="O9">
        <v>931283.2</v>
      </c>
      <c r="P9">
        <v>700.99</v>
      </c>
    </row>
    <row r="10" spans="2:16" x14ac:dyDescent="0.35">
      <c r="B10" s="44"/>
      <c r="C10" s="44"/>
      <c r="D10" s="44"/>
      <c r="E10" s="44"/>
      <c r="F10" s="44"/>
      <c r="G10" s="44"/>
      <c r="H10" s="44"/>
      <c r="I10" s="44"/>
      <c r="K10" t="s">
        <v>164</v>
      </c>
      <c r="L10">
        <v>27</v>
      </c>
      <c r="M10">
        <v>21.15</v>
      </c>
      <c r="N10">
        <v>9229.59</v>
      </c>
      <c r="O10">
        <v>249198.97</v>
      </c>
      <c r="P10">
        <v>454.69</v>
      </c>
    </row>
    <row r="11" spans="2:16" x14ac:dyDescent="0.35">
      <c r="B11" s="44"/>
      <c r="C11" s="44"/>
      <c r="D11" s="44"/>
      <c r="E11" s="44"/>
      <c r="F11" s="44"/>
      <c r="G11" s="44"/>
      <c r="H11" s="44"/>
      <c r="I11" s="44"/>
      <c r="K11" t="s">
        <v>231</v>
      </c>
      <c r="L11">
        <v>36</v>
      </c>
      <c r="M11">
        <v>9.33</v>
      </c>
      <c r="N11">
        <v>2509.14</v>
      </c>
      <c r="O11">
        <v>85310.81</v>
      </c>
      <c r="P11">
        <v>260.3</v>
      </c>
    </row>
    <row r="12" spans="2:16" x14ac:dyDescent="0.35">
      <c r="B12" s="44"/>
      <c r="C12" s="44"/>
      <c r="D12" s="44"/>
      <c r="E12" s="44"/>
      <c r="F12" s="44"/>
      <c r="G12" s="44"/>
      <c r="H12" s="44"/>
      <c r="I12" s="44"/>
    </row>
    <row r="13" spans="2:16" x14ac:dyDescent="0.35">
      <c r="B13" s="44"/>
      <c r="C13" s="44"/>
      <c r="D13" s="44"/>
      <c r="E13" s="44"/>
      <c r="F13" s="44"/>
      <c r="G13" s="44"/>
      <c r="H13" s="44"/>
      <c r="I13" s="44"/>
    </row>
    <row r="14" spans="2:16" x14ac:dyDescent="0.35">
      <c r="B14" s="44"/>
      <c r="C14" s="44"/>
      <c r="D14" s="44"/>
      <c r="E14" s="44"/>
      <c r="F14" s="44"/>
      <c r="G14" s="44"/>
      <c r="H14" s="44"/>
      <c r="I14" s="44"/>
    </row>
    <row r="15" spans="2:16" x14ac:dyDescent="0.35">
      <c r="B15" s="44"/>
      <c r="C15" s="44"/>
      <c r="D15" s="44"/>
      <c r="E15" s="44"/>
      <c r="F15" s="44"/>
      <c r="G15" s="44"/>
      <c r="H15" s="44"/>
      <c r="I15" s="44"/>
    </row>
    <row r="16" spans="2:16" x14ac:dyDescent="0.35">
      <c r="B16" s="44"/>
      <c r="C16" s="44"/>
      <c r="D16" s="44"/>
      <c r="E16" s="44"/>
      <c r="F16" s="44"/>
      <c r="G16" s="44"/>
      <c r="H16" s="44"/>
      <c r="I16" s="44"/>
    </row>
    <row r="17" spans="2:15" x14ac:dyDescent="0.35">
      <c r="B17" s="44"/>
      <c r="C17" s="44"/>
      <c r="D17" s="44"/>
      <c r="E17" s="44"/>
      <c r="F17" s="44"/>
      <c r="G17" s="44"/>
      <c r="H17" s="44"/>
      <c r="I17" s="44"/>
    </row>
    <row r="18" spans="2:15" x14ac:dyDescent="0.35">
      <c r="B18" s="44"/>
      <c r="C18" s="44"/>
      <c r="D18" s="44"/>
      <c r="E18" s="44"/>
      <c r="F18" s="44"/>
      <c r="G18" s="44"/>
      <c r="H18" s="44"/>
      <c r="I18" s="44"/>
    </row>
    <row r="19" spans="2:15" x14ac:dyDescent="0.35">
      <c r="B19" s="44"/>
      <c r="C19" s="44"/>
      <c r="D19" s="44"/>
      <c r="E19" s="44"/>
      <c r="F19" s="44"/>
      <c r="G19" s="44"/>
      <c r="H19" s="44"/>
      <c r="I19" s="44"/>
    </row>
    <row r="20" spans="2:15" x14ac:dyDescent="0.35">
      <c r="B20" s="44"/>
      <c r="C20" s="44"/>
      <c r="D20" s="44"/>
      <c r="E20" s="44"/>
      <c r="F20" s="44"/>
      <c r="G20" s="44"/>
      <c r="H20" s="44"/>
      <c r="I20" s="44"/>
    </row>
    <row r="21" spans="2:15" x14ac:dyDescent="0.35">
      <c r="B21" s="44"/>
      <c r="C21" s="44"/>
      <c r="D21" s="44"/>
      <c r="E21" s="44"/>
      <c r="F21" s="44"/>
      <c r="G21" s="44"/>
      <c r="H21" s="44"/>
      <c r="I21" s="44"/>
    </row>
    <row r="22" spans="2:15" x14ac:dyDescent="0.35">
      <c r="B22" s="44"/>
      <c r="C22" s="44"/>
      <c r="D22" s="44"/>
      <c r="E22" s="44"/>
      <c r="F22" s="44"/>
      <c r="G22" s="44"/>
      <c r="H22" s="44"/>
      <c r="I22" s="44"/>
    </row>
    <row r="23" spans="2:15" x14ac:dyDescent="0.35">
      <c r="B23" s="44"/>
      <c r="C23" s="44"/>
      <c r="D23" s="44"/>
      <c r="E23" s="44"/>
      <c r="F23" s="44"/>
      <c r="G23" s="44"/>
      <c r="H23" s="44"/>
      <c r="I23" s="44"/>
    </row>
    <row r="24" spans="2:15" x14ac:dyDescent="0.35">
      <c r="B24" s="44"/>
      <c r="C24" s="44"/>
      <c r="D24" s="44"/>
      <c r="E24" s="44"/>
      <c r="F24" s="44"/>
      <c r="G24" s="44"/>
      <c r="H24" s="44"/>
      <c r="I24" s="44"/>
    </row>
    <row r="25" spans="2:15" x14ac:dyDescent="0.35">
      <c r="B25" s="44"/>
      <c r="C25" s="44"/>
      <c r="D25" s="44"/>
      <c r="E25" s="44"/>
      <c r="F25" s="44"/>
      <c r="G25" s="44"/>
      <c r="H25" s="44"/>
      <c r="I25" s="44"/>
    </row>
    <row r="26" spans="2:15" x14ac:dyDescent="0.35">
      <c r="B26" s="44"/>
      <c r="C26" s="44"/>
      <c r="D26" s="44"/>
      <c r="E26" s="44"/>
      <c r="F26" s="44"/>
      <c r="G26" s="44"/>
      <c r="H26" s="44"/>
      <c r="I26" s="44"/>
    </row>
    <row r="27" spans="2:15" x14ac:dyDescent="0.35">
      <c r="B27" s="44"/>
      <c r="C27" s="44"/>
      <c r="D27" s="44"/>
      <c r="E27" s="44"/>
      <c r="F27" s="44"/>
      <c r="G27" s="44"/>
      <c r="H27" s="44"/>
      <c r="I27" s="44"/>
    </row>
    <row r="28" spans="2:15" x14ac:dyDescent="0.35">
      <c r="B28" s="44"/>
      <c r="C28" s="44"/>
      <c r="D28" s="44"/>
      <c r="E28" s="44"/>
      <c r="F28" s="44"/>
      <c r="G28" s="44"/>
      <c r="H28" s="44"/>
      <c r="I28" s="44"/>
    </row>
    <row r="29" spans="2:15" ht="26" x14ac:dyDescent="0.6">
      <c r="B29" s="44"/>
      <c r="C29" s="44"/>
      <c r="D29" s="44"/>
      <c r="E29" s="44"/>
      <c r="F29" s="44"/>
      <c r="G29" s="44"/>
      <c r="H29" s="44"/>
      <c r="I29" s="44"/>
      <c r="K29" s="15"/>
    </row>
    <row r="30" spans="2:15" ht="18.5" x14ac:dyDescent="0.45">
      <c r="B30" s="44"/>
      <c r="C30" s="44"/>
      <c r="D30" s="44"/>
      <c r="E30" s="44"/>
      <c r="F30" s="44"/>
      <c r="G30" s="44"/>
      <c r="H30" s="44"/>
      <c r="I30" s="44"/>
      <c r="K30" s="16" t="s">
        <v>348</v>
      </c>
      <c r="L30" s="16"/>
      <c r="M30" s="16"/>
      <c r="N30" s="16"/>
      <c r="O30" s="16"/>
    </row>
    <row r="31" spans="2:15" ht="18.5" x14ac:dyDescent="0.45">
      <c r="B31" s="44"/>
      <c r="C31" s="44"/>
      <c r="D31" s="44"/>
      <c r="E31" s="44"/>
      <c r="F31" s="44"/>
      <c r="G31" s="44"/>
      <c r="H31" s="44"/>
      <c r="I31" s="44"/>
      <c r="K31" s="16" t="s">
        <v>349</v>
      </c>
      <c r="L31" s="16"/>
      <c r="M31" s="16"/>
      <c r="N31" s="16"/>
      <c r="O31" s="16"/>
    </row>
    <row r="32" spans="2:15" ht="18.5" x14ac:dyDescent="0.45">
      <c r="B32" s="44"/>
      <c r="C32" s="44"/>
      <c r="D32" s="44"/>
      <c r="E32" s="44"/>
      <c r="F32" s="44"/>
      <c r="G32" s="44"/>
      <c r="H32" s="44"/>
      <c r="I32" s="44"/>
      <c r="K32" s="16" t="s">
        <v>350</v>
      </c>
      <c r="L32" s="16"/>
      <c r="M32" s="16"/>
      <c r="N32" s="16"/>
      <c r="O32" s="16"/>
    </row>
    <row r="33" spans="2:15" ht="18.5" x14ac:dyDescent="0.45">
      <c r="B33" s="44"/>
      <c r="C33" s="44"/>
      <c r="D33" s="44"/>
      <c r="E33" s="44"/>
      <c r="F33" s="44"/>
      <c r="G33" s="44"/>
      <c r="H33" s="44"/>
      <c r="I33" s="44"/>
      <c r="K33" s="16" t="s">
        <v>351</v>
      </c>
      <c r="L33" s="16"/>
      <c r="M33" s="16"/>
      <c r="N33" s="16"/>
      <c r="O33" s="16"/>
    </row>
    <row r="34" spans="2:15" x14ac:dyDescent="0.35">
      <c r="B34" s="44"/>
      <c r="C34" s="44"/>
      <c r="D34" s="44"/>
      <c r="E34" s="44"/>
      <c r="F34" s="44"/>
      <c r="G34" s="44"/>
      <c r="H34" s="44"/>
      <c r="I34" s="44"/>
    </row>
    <row r="35" spans="2:15" x14ac:dyDescent="0.35">
      <c r="B35" s="44"/>
      <c r="C35" s="44"/>
      <c r="D35" s="44"/>
      <c r="E35" s="44"/>
      <c r="F35" s="44"/>
      <c r="G35" s="44"/>
      <c r="H35" s="44"/>
      <c r="I35" s="44"/>
    </row>
    <row r="36" spans="2:15" x14ac:dyDescent="0.35">
      <c r="B36" s="44"/>
      <c r="C36" s="44"/>
      <c r="D36" s="44"/>
      <c r="E36" s="44"/>
      <c r="F36" s="44"/>
      <c r="G36" s="44"/>
      <c r="H36" s="44"/>
      <c r="I36" s="44"/>
    </row>
    <row r="37" spans="2:15" x14ac:dyDescent="0.35">
      <c r="B37" s="44"/>
      <c r="C37" s="44"/>
      <c r="D37" s="44"/>
      <c r="E37" s="44"/>
      <c r="F37" s="44"/>
      <c r="G37" s="44"/>
      <c r="H37" s="44"/>
      <c r="I37" s="44"/>
    </row>
  </sheetData>
  <mergeCells count="2">
    <mergeCell ref="B2:M4"/>
    <mergeCell ref="B8:I37"/>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6E3EA-DA18-4E0A-BF77-B0EA5D9BF565}">
  <dimension ref="B2:S34"/>
  <sheetViews>
    <sheetView topLeftCell="A7" workbookViewId="0">
      <selection activeCell="J31" sqref="J31:S34"/>
    </sheetView>
  </sheetViews>
  <sheetFormatPr defaultRowHeight="14.5" x14ac:dyDescent="0.35"/>
  <cols>
    <col min="10" max="10" width="11" customWidth="1"/>
    <col min="12" max="12" width="16.81640625" customWidth="1"/>
    <col min="13" max="13" width="17.81640625" customWidth="1"/>
  </cols>
  <sheetData>
    <row r="2" spans="2:13" x14ac:dyDescent="0.35">
      <c r="B2" s="50" t="s">
        <v>5</v>
      </c>
      <c r="C2" s="31"/>
      <c r="D2" s="31"/>
      <c r="E2" s="31"/>
      <c r="F2" s="31"/>
      <c r="G2" s="31"/>
      <c r="H2" s="31"/>
      <c r="I2" s="31"/>
      <c r="J2" s="31"/>
      <c r="K2" s="31"/>
      <c r="L2" s="31"/>
      <c r="M2" s="31"/>
    </row>
    <row r="3" spans="2:13" x14ac:dyDescent="0.35">
      <c r="B3" s="31"/>
      <c r="C3" s="31"/>
      <c r="D3" s="31"/>
      <c r="E3" s="31"/>
      <c r="F3" s="31"/>
      <c r="G3" s="31"/>
      <c r="H3" s="31"/>
      <c r="I3" s="31"/>
      <c r="J3" s="31"/>
      <c r="K3" s="31"/>
      <c r="L3" s="31"/>
      <c r="M3" s="31"/>
    </row>
    <row r="4" spans="2:13" x14ac:dyDescent="0.35">
      <c r="B4" s="31"/>
      <c r="C4" s="31"/>
      <c r="D4" s="31"/>
      <c r="E4" s="31"/>
      <c r="F4" s="31"/>
      <c r="G4" s="31"/>
      <c r="H4" s="31"/>
      <c r="I4" s="31"/>
      <c r="J4" s="31"/>
      <c r="K4" s="31"/>
      <c r="L4" s="31"/>
      <c r="M4" s="31"/>
    </row>
    <row r="7" spans="2:13" x14ac:dyDescent="0.35">
      <c r="B7" s="44" t="s">
        <v>352</v>
      </c>
      <c r="C7" s="45"/>
      <c r="D7" s="45"/>
      <c r="E7" s="45"/>
      <c r="F7" s="45"/>
      <c r="G7" s="45"/>
      <c r="H7" s="45"/>
      <c r="J7" t="s">
        <v>14</v>
      </c>
      <c r="K7" t="s">
        <v>353</v>
      </c>
      <c r="L7" t="s">
        <v>354</v>
      </c>
      <c r="M7" t="s">
        <v>355</v>
      </c>
    </row>
    <row r="8" spans="2:13" x14ac:dyDescent="0.35">
      <c r="B8" s="45"/>
      <c r="C8" s="45"/>
      <c r="D8" s="45"/>
      <c r="E8" s="45"/>
      <c r="F8" s="45"/>
      <c r="G8" s="45"/>
      <c r="H8" s="45"/>
      <c r="J8" t="s">
        <v>39</v>
      </c>
      <c r="K8" t="s">
        <v>104</v>
      </c>
      <c r="L8">
        <v>3</v>
      </c>
      <c r="M8">
        <v>31.3</v>
      </c>
    </row>
    <row r="9" spans="2:13" x14ac:dyDescent="0.35">
      <c r="B9" s="45"/>
      <c r="C9" s="45"/>
      <c r="D9" s="45"/>
      <c r="E9" s="45"/>
      <c r="F9" s="45"/>
      <c r="G9" s="45"/>
      <c r="H9" s="45"/>
      <c r="J9" t="s">
        <v>39</v>
      </c>
      <c r="K9" t="s">
        <v>103</v>
      </c>
      <c r="L9">
        <v>1</v>
      </c>
      <c r="M9">
        <v>32</v>
      </c>
    </row>
    <row r="10" spans="2:13" x14ac:dyDescent="0.35">
      <c r="B10" s="45"/>
      <c r="C10" s="45"/>
      <c r="D10" s="45"/>
      <c r="E10" s="45"/>
      <c r="F10" s="45"/>
      <c r="G10" s="45"/>
      <c r="H10" s="45"/>
      <c r="J10" t="s">
        <v>40</v>
      </c>
      <c r="K10" t="s">
        <v>104</v>
      </c>
      <c r="L10">
        <v>3</v>
      </c>
      <c r="M10">
        <v>32.700000000000003</v>
      </c>
    </row>
    <row r="11" spans="2:13" x14ac:dyDescent="0.35">
      <c r="B11" s="45"/>
      <c r="C11" s="45"/>
      <c r="D11" s="45"/>
      <c r="E11" s="45"/>
      <c r="F11" s="45"/>
      <c r="G11" s="45"/>
      <c r="H11" s="45"/>
      <c r="J11" t="s">
        <v>40</v>
      </c>
      <c r="K11" t="s">
        <v>105</v>
      </c>
      <c r="L11">
        <v>1</v>
      </c>
      <c r="M11">
        <v>33</v>
      </c>
    </row>
    <row r="12" spans="2:13" x14ac:dyDescent="0.35">
      <c r="B12" s="45"/>
      <c r="C12" s="45"/>
      <c r="D12" s="45"/>
      <c r="E12" s="45"/>
      <c r="F12" s="45"/>
      <c r="G12" s="45"/>
      <c r="H12" s="45"/>
      <c r="J12" t="s">
        <v>40</v>
      </c>
      <c r="K12" t="s">
        <v>102</v>
      </c>
      <c r="L12">
        <v>1</v>
      </c>
      <c r="M12">
        <v>31</v>
      </c>
    </row>
    <row r="13" spans="2:13" x14ac:dyDescent="0.35">
      <c r="B13" s="45"/>
      <c r="C13" s="45"/>
      <c r="D13" s="45"/>
      <c r="E13" s="45"/>
      <c r="F13" s="45"/>
      <c r="G13" s="45"/>
      <c r="H13" s="45"/>
    </row>
    <row r="14" spans="2:13" x14ac:dyDescent="0.35">
      <c r="B14" s="45"/>
      <c r="C14" s="45"/>
      <c r="D14" s="45"/>
      <c r="E14" s="45"/>
      <c r="F14" s="45"/>
      <c r="G14" s="45"/>
      <c r="H14" s="45"/>
    </row>
    <row r="15" spans="2:13" x14ac:dyDescent="0.35">
      <c r="B15" s="45"/>
      <c r="C15" s="45"/>
      <c r="D15" s="45"/>
      <c r="E15" s="45"/>
      <c r="F15" s="45"/>
      <c r="G15" s="45"/>
      <c r="H15" s="45"/>
    </row>
    <row r="16" spans="2:13" x14ac:dyDescent="0.35">
      <c r="B16" s="45"/>
      <c r="C16" s="45"/>
      <c r="D16" s="45"/>
      <c r="E16" s="45"/>
      <c r="F16" s="45"/>
      <c r="G16" s="45"/>
      <c r="H16" s="45"/>
    </row>
    <row r="17" spans="2:19" x14ac:dyDescent="0.35">
      <c r="B17" s="45"/>
      <c r="C17" s="45"/>
      <c r="D17" s="45"/>
      <c r="E17" s="45"/>
      <c r="F17" s="45"/>
      <c r="G17" s="45"/>
      <c r="H17" s="45"/>
    </row>
    <row r="18" spans="2:19" x14ac:dyDescent="0.35">
      <c r="B18" s="45"/>
      <c r="C18" s="45"/>
      <c r="D18" s="45"/>
      <c r="E18" s="45"/>
      <c r="F18" s="45"/>
      <c r="G18" s="45"/>
      <c r="H18" s="45"/>
    </row>
    <row r="19" spans="2:19" x14ac:dyDescent="0.35">
      <c r="B19" s="45"/>
      <c r="C19" s="45"/>
      <c r="D19" s="45"/>
      <c r="E19" s="45"/>
      <c r="F19" s="45"/>
      <c r="G19" s="45"/>
      <c r="H19" s="45"/>
    </row>
    <row r="20" spans="2:19" x14ac:dyDescent="0.35">
      <c r="B20" s="45"/>
      <c r="C20" s="45"/>
      <c r="D20" s="45"/>
      <c r="E20" s="45"/>
      <c r="F20" s="45"/>
      <c r="G20" s="45"/>
      <c r="H20" s="45"/>
    </row>
    <row r="21" spans="2:19" x14ac:dyDescent="0.35">
      <c r="B21" s="45"/>
      <c r="C21" s="45"/>
      <c r="D21" s="45"/>
      <c r="E21" s="45"/>
      <c r="F21" s="45"/>
      <c r="G21" s="45"/>
      <c r="H21" s="45"/>
    </row>
    <row r="31" spans="2:19" ht="18.5" x14ac:dyDescent="0.45">
      <c r="J31" s="17">
        <v>1</v>
      </c>
      <c r="K31" s="17" t="s">
        <v>356</v>
      </c>
      <c r="L31" s="17"/>
      <c r="M31" s="17"/>
      <c r="N31" s="17"/>
      <c r="O31" s="17"/>
      <c r="P31" s="17"/>
      <c r="Q31" s="17"/>
      <c r="R31" s="18"/>
      <c r="S31" s="18"/>
    </row>
    <row r="32" spans="2:19" ht="18.5" x14ac:dyDescent="0.45">
      <c r="J32" s="17">
        <v>2</v>
      </c>
      <c r="K32" s="17" t="s">
        <v>357</v>
      </c>
      <c r="L32" s="17"/>
      <c r="M32" s="17"/>
      <c r="N32" s="17"/>
      <c r="O32" s="17"/>
      <c r="P32" s="17"/>
      <c r="Q32" s="17"/>
      <c r="R32" s="18"/>
      <c r="S32" s="18"/>
    </row>
    <row r="33" spans="10:19" ht="18.5" x14ac:dyDescent="0.45">
      <c r="J33" s="17">
        <v>3</v>
      </c>
      <c r="K33" s="17" t="s">
        <v>358</v>
      </c>
      <c r="L33" s="17"/>
      <c r="M33" s="17"/>
      <c r="N33" s="17"/>
      <c r="O33" s="17"/>
      <c r="P33" s="17"/>
      <c r="Q33" s="17"/>
      <c r="R33" s="18"/>
      <c r="S33" s="18"/>
    </row>
    <row r="34" spans="10:19" ht="18.5" x14ac:dyDescent="0.45">
      <c r="J34" s="17">
        <v>4</v>
      </c>
      <c r="K34" s="17" t="s">
        <v>359</v>
      </c>
      <c r="L34" s="17"/>
      <c r="M34" s="17"/>
      <c r="N34" s="17"/>
      <c r="O34" s="17"/>
      <c r="P34" s="17"/>
      <c r="Q34" s="17"/>
      <c r="R34" s="18"/>
      <c r="S34" s="18"/>
    </row>
  </sheetData>
  <mergeCells count="2">
    <mergeCell ref="B2:M4"/>
    <mergeCell ref="B7:H21"/>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3E26-6827-47E6-8170-3AAA4D128BD0}">
  <dimension ref="A2:U52"/>
  <sheetViews>
    <sheetView topLeftCell="F1" zoomScale="96" workbookViewId="0">
      <selection activeCell="L48" sqref="L48:U52"/>
    </sheetView>
  </sheetViews>
  <sheetFormatPr defaultRowHeight="14.5" x14ac:dyDescent="0.35"/>
  <cols>
    <col min="1" max="1" width="31.81640625" customWidth="1"/>
    <col min="8" max="8" width="19.453125" customWidth="1"/>
    <col min="9" max="9" width="10" customWidth="1"/>
  </cols>
  <sheetData>
    <row r="2" spans="1:13" x14ac:dyDescent="0.35">
      <c r="A2" s="3" t="s">
        <v>98</v>
      </c>
      <c r="B2" s="50" t="s">
        <v>6</v>
      </c>
      <c r="C2" s="31"/>
      <c r="D2" s="31"/>
      <c r="E2" s="31"/>
      <c r="F2" s="31"/>
      <c r="G2" s="31"/>
      <c r="H2" s="31"/>
      <c r="I2" s="31"/>
      <c r="J2" s="31"/>
      <c r="K2" s="31"/>
      <c r="L2" s="31"/>
      <c r="M2" s="31"/>
    </row>
    <row r="3" spans="1:13" x14ac:dyDescent="0.35">
      <c r="B3" s="31"/>
      <c r="C3" s="31"/>
      <c r="D3" s="31"/>
      <c r="E3" s="31"/>
      <c r="F3" s="31"/>
      <c r="G3" s="31"/>
      <c r="H3" s="31"/>
      <c r="I3" s="31"/>
      <c r="J3" s="31"/>
      <c r="K3" s="31"/>
      <c r="L3" s="31"/>
      <c r="M3" s="31"/>
    </row>
    <row r="4" spans="1:13" x14ac:dyDescent="0.35">
      <c r="B4" s="31"/>
      <c r="C4" s="31"/>
      <c r="D4" s="31"/>
      <c r="E4" s="31"/>
      <c r="F4" s="31"/>
      <c r="G4" s="31"/>
      <c r="H4" s="31"/>
      <c r="I4" s="31"/>
      <c r="J4" s="31"/>
      <c r="K4" s="31"/>
      <c r="L4" s="31"/>
      <c r="M4" s="31"/>
    </row>
    <row r="6" spans="1:13" x14ac:dyDescent="0.35">
      <c r="B6" s="35" t="s">
        <v>98</v>
      </c>
      <c r="C6" s="35"/>
      <c r="D6" s="35"/>
      <c r="E6" s="35"/>
      <c r="F6" s="35"/>
    </row>
    <row r="8" spans="1:13" x14ac:dyDescent="0.35">
      <c r="B8" s="32" t="s">
        <v>97</v>
      </c>
      <c r="C8" s="33"/>
      <c r="D8" s="33"/>
      <c r="E8" s="33"/>
      <c r="F8" s="33"/>
      <c r="H8" t="s">
        <v>99</v>
      </c>
      <c r="I8" t="s">
        <v>100</v>
      </c>
      <c r="J8" t="s">
        <v>101</v>
      </c>
    </row>
    <row r="9" spans="1:13" x14ac:dyDescent="0.35">
      <c r="B9" s="33"/>
      <c r="C9" s="33"/>
      <c r="D9" s="33"/>
      <c r="E9" s="33"/>
      <c r="F9" s="33"/>
      <c r="H9" t="s">
        <v>102</v>
      </c>
      <c r="I9">
        <v>1994</v>
      </c>
      <c r="J9">
        <v>1</v>
      </c>
    </row>
    <row r="10" spans="1:13" x14ac:dyDescent="0.35">
      <c r="B10" s="33"/>
      <c r="C10" s="33"/>
      <c r="D10" s="33"/>
      <c r="E10" s="33"/>
      <c r="F10" s="33"/>
      <c r="H10" t="s">
        <v>103</v>
      </c>
      <c r="I10">
        <v>1993</v>
      </c>
      <c r="J10">
        <v>1</v>
      </c>
    </row>
    <row r="11" spans="1:13" x14ac:dyDescent="0.35">
      <c r="B11" s="33"/>
      <c r="C11" s="33"/>
      <c r="D11" s="33"/>
      <c r="E11" s="33"/>
      <c r="F11" s="33"/>
      <c r="H11" t="s">
        <v>104</v>
      </c>
      <c r="I11">
        <v>1992</v>
      </c>
      <c r="J11">
        <v>2</v>
      </c>
    </row>
    <row r="12" spans="1:13" x14ac:dyDescent="0.35">
      <c r="B12" s="33"/>
      <c r="C12" s="33"/>
      <c r="D12" s="33"/>
      <c r="E12" s="33"/>
      <c r="F12" s="33"/>
      <c r="H12" t="s">
        <v>104</v>
      </c>
      <c r="I12">
        <v>1993</v>
      </c>
      <c r="J12">
        <v>2</v>
      </c>
    </row>
    <row r="13" spans="1:13" x14ac:dyDescent="0.35">
      <c r="B13" s="33"/>
      <c r="C13" s="33"/>
      <c r="D13" s="33"/>
      <c r="E13" s="33"/>
      <c r="F13" s="33"/>
      <c r="H13" t="s">
        <v>104</v>
      </c>
      <c r="I13">
        <v>1994</v>
      </c>
      <c r="J13">
        <v>2</v>
      </c>
    </row>
    <row r="14" spans="1:13" x14ac:dyDescent="0.35">
      <c r="B14" s="33"/>
      <c r="C14" s="33"/>
      <c r="D14" s="33"/>
      <c r="E14" s="33"/>
      <c r="F14" s="33"/>
      <c r="H14" t="s">
        <v>105</v>
      </c>
      <c r="I14">
        <v>1992</v>
      </c>
      <c r="J14">
        <v>1</v>
      </c>
    </row>
    <row r="15" spans="1:13" x14ac:dyDescent="0.35">
      <c r="B15" s="33"/>
      <c r="C15" s="33"/>
      <c r="D15" s="33"/>
      <c r="E15" s="33"/>
      <c r="F15" s="33"/>
    </row>
    <row r="16" spans="1:13" x14ac:dyDescent="0.35">
      <c r="B16" s="33"/>
      <c r="C16" s="33"/>
      <c r="D16" s="33"/>
      <c r="E16" s="33"/>
      <c r="F16" s="33"/>
    </row>
    <row r="17" spans="2:21" x14ac:dyDescent="0.35">
      <c r="B17" s="33"/>
      <c r="C17" s="33"/>
      <c r="D17" s="33"/>
      <c r="E17" s="33"/>
      <c r="F17" s="33"/>
    </row>
    <row r="18" spans="2:21" x14ac:dyDescent="0.35">
      <c r="B18" s="33"/>
      <c r="C18" s="33"/>
      <c r="D18" s="33"/>
      <c r="E18" s="33"/>
      <c r="F18" s="33"/>
    </row>
    <row r="19" spans="2:21" x14ac:dyDescent="0.35">
      <c r="B19" s="33"/>
      <c r="C19" s="33"/>
      <c r="D19" s="33"/>
      <c r="E19" s="33"/>
      <c r="F19" s="33"/>
    </row>
    <row r="20" spans="2:21" x14ac:dyDescent="0.35">
      <c r="B20" s="33"/>
      <c r="C20" s="33"/>
      <c r="D20" s="33"/>
      <c r="E20" s="33"/>
      <c r="F20" s="33"/>
    </row>
    <row r="25" spans="2:21" x14ac:dyDescent="0.35">
      <c r="L25" s="56" t="s">
        <v>360</v>
      </c>
      <c r="M25" s="57"/>
      <c r="N25" s="57"/>
      <c r="O25" s="57"/>
      <c r="P25" s="57"/>
      <c r="Q25" s="57"/>
      <c r="R25" s="57"/>
      <c r="S25" s="57"/>
      <c r="T25" s="57"/>
      <c r="U25" s="57"/>
    </row>
    <row r="26" spans="2:21" x14ac:dyDescent="0.35">
      <c r="L26" s="57"/>
      <c r="M26" s="57"/>
      <c r="N26" s="57"/>
      <c r="O26" s="57"/>
      <c r="P26" s="57"/>
      <c r="Q26" s="57"/>
      <c r="R26" s="57"/>
      <c r="S26" s="57"/>
      <c r="T26" s="57"/>
      <c r="U26" s="57"/>
    </row>
    <row r="27" spans="2:21" x14ac:dyDescent="0.35">
      <c r="L27" s="57"/>
      <c r="M27" s="57"/>
      <c r="N27" s="57"/>
      <c r="O27" s="57"/>
      <c r="P27" s="57"/>
      <c r="Q27" s="57"/>
      <c r="R27" s="57"/>
      <c r="S27" s="57"/>
      <c r="T27" s="57"/>
      <c r="U27" s="57"/>
    </row>
    <row r="28" spans="2:21" x14ac:dyDescent="0.35">
      <c r="L28" s="57"/>
      <c r="M28" s="57"/>
      <c r="N28" s="57"/>
      <c r="O28" s="57"/>
      <c r="P28" s="57"/>
      <c r="Q28" s="57"/>
      <c r="R28" s="57"/>
      <c r="S28" s="57"/>
      <c r="T28" s="57"/>
      <c r="U28" s="57"/>
    </row>
    <row r="29" spans="2:21" x14ac:dyDescent="0.35">
      <c r="L29" s="57"/>
      <c r="M29" s="57"/>
      <c r="N29" s="57"/>
      <c r="O29" s="57"/>
      <c r="P29" s="57"/>
      <c r="Q29" s="57"/>
      <c r="R29" s="57"/>
      <c r="S29" s="57"/>
      <c r="T29" s="57"/>
      <c r="U29" s="57"/>
    </row>
    <row r="30" spans="2:21" x14ac:dyDescent="0.35">
      <c r="L30" s="57"/>
      <c r="M30" s="57"/>
      <c r="N30" s="57"/>
      <c r="O30" s="57"/>
      <c r="P30" s="57"/>
      <c r="Q30" s="57"/>
      <c r="R30" s="57"/>
      <c r="S30" s="57"/>
      <c r="T30" s="57"/>
      <c r="U30" s="57"/>
    </row>
    <row r="33" spans="10:21" x14ac:dyDescent="0.35">
      <c r="L33" s="56" t="s">
        <v>361</v>
      </c>
      <c r="M33" s="57"/>
      <c r="N33" s="57"/>
      <c r="O33" s="57"/>
      <c r="P33" s="57"/>
      <c r="Q33" s="57"/>
      <c r="R33" s="57"/>
      <c r="S33" s="57"/>
      <c r="T33" s="57"/>
      <c r="U33" s="57"/>
    </row>
    <row r="34" spans="10:21" x14ac:dyDescent="0.35">
      <c r="L34" s="57"/>
      <c r="M34" s="57"/>
      <c r="N34" s="57"/>
      <c r="O34" s="57"/>
      <c r="P34" s="57"/>
      <c r="Q34" s="57"/>
      <c r="R34" s="57"/>
      <c r="S34" s="57"/>
      <c r="T34" s="57"/>
      <c r="U34" s="57"/>
    </row>
    <row r="35" spans="10:21" x14ac:dyDescent="0.35">
      <c r="L35" s="57"/>
      <c r="M35" s="57"/>
      <c r="N35" s="57"/>
      <c r="O35" s="57"/>
      <c r="P35" s="57"/>
      <c r="Q35" s="57"/>
      <c r="R35" s="57"/>
      <c r="S35" s="57"/>
      <c r="T35" s="57"/>
      <c r="U35" s="57"/>
    </row>
    <row r="36" spans="10:21" x14ac:dyDescent="0.35">
      <c r="L36" s="57"/>
      <c r="M36" s="57"/>
      <c r="N36" s="57"/>
      <c r="O36" s="57"/>
      <c r="P36" s="57"/>
      <c r="Q36" s="57"/>
      <c r="R36" s="57"/>
      <c r="S36" s="57"/>
      <c r="T36" s="57"/>
      <c r="U36" s="57"/>
    </row>
    <row r="37" spans="10:21" x14ac:dyDescent="0.35">
      <c r="J37" s="2"/>
      <c r="L37" s="57"/>
      <c r="M37" s="57"/>
      <c r="N37" s="57"/>
      <c r="O37" s="57"/>
      <c r="P37" s="57"/>
      <c r="Q37" s="57"/>
      <c r="R37" s="57"/>
      <c r="S37" s="57"/>
      <c r="T37" s="57"/>
      <c r="U37" s="57"/>
    </row>
    <row r="40" spans="10:21" x14ac:dyDescent="0.35">
      <c r="L40" s="54" t="s">
        <v>362</v>
      </c>
      <c r="M40" s="55"/>
      <c r="N40" s="55"/>
      <c r="O40" s="55"/>
      <c r="P40" s="55"/>
      <c r="Q40" s="55"/>
      <c r="R40" s="55"/>
      <c r="S40" s="55"/>
      <c r="T40" s="55"/>
      <c r="U40" s="55"/>
    </row>
    <row r="41" spans="10:21" x14ac:dyDescent="0.35">
      <c r="L41" s="55"/>
      <c r="M41" s="55"/>
      <c r="N41" s="55"/>
      <c r="O41" s="55"/>
      <c r="P41" s="55"/>
      <c r="Q41" s="55"/>
      <c r="R41" s="55"/>
      <c r="S41" s="55"/>
      <c r="T41" s="55"/>
      <c r="U41" s="55"/>
    </row>
    <row r="42" spans="10:21" x14ac:dyDescent="0.35">
      <c r="L42" s="55"/>
      <c r="M42" s="55"/>
      <c r="N42" s="55"/>
      <c r="O42" s="55"/>
      <c r="P42" s="55"/>
      <c r="Q42" s="55"/>
      <c r="R42" s="55"/>
      <c r="S42" s="55"/>
      <c r="T42" s="55"/>
      <c r="U42" s="55"/>
    </row>
    <row r="43" spans="10:21" x14ac:dyDescent="0.35">
      <c r="L43" s="55"/>
      <c r="M43" s="55"/>
      <c r="N43" s="55"/>
      <c r="O43" s="55"/>
      <c r="P43" s="55"/>
      <c r="Q43" s="55"/>
      <c r="R43" s="55"/>
      <c r="S43" s="55"/>
      <c r="T43" s="55"/>
      <c r="U43" s="55"/>
    </row>
    <row r="44" spans="10:21" x14ac:dyDescent="0.35">
      <c r="L44" s="55"/>
      <c r="M44" s="55"/>
      <c r="N44" s="55"/>
      <c r="O44" s="55"/>
      <c r="P44" s="55"/>
      <c r="Q44" s="55"/>
      <c r="R44" s="55"/>
      <c r="S44" s="55"/>
      <c r="T44" s="55"/>
      <c r="U44" s="55"/>
    </row>
    <row r="48" spans="10:21" x14ac:dyDescent="0.35">
      <c r="L48" s="54" t="s">
        <v>363</v>
      </c>
      <c r="M48" s="55"/>
      <c r="N48" s="55"/>
      <c r="O48" s="55"/>
      <c r="P48" s="55"/>
      <c r="Q48" s="55"/>
      <c r="R48" s="55"/>
      <c r="S48" s="55"/>
      <c r="T48" s="55"/>
      <c r="U48" s="55"/>
    </row>
    <row r="49" spans="12:21" x14ac:dyDescent="0.35">
      <c r="L49" s="55"/>
      <c r="M49" s="55"/>
      <c r="N49" s="55"/>
      <c r="O49" s="55"/>
      <c r="P49" s="55"/>
      <c r="Q49" s="55"/>
      <c r="R49" s="55"/>
      <c r="S49" s="55"/>
      <c r="T49" s="55"/>
      <c r="U49" s="55"/>
    </row>
    <row r="50" spans="12:21" x14ac:dyDescent="0.35">
      <c r="L50" s="55"/>
      <c r="M50" s="55"/>
      <c r="N50" s="55"/>
      <c r="O50" s="55"/>
      <c r="P50" s="55"/>
      <c r="Q50" s="55"/>
      <c r="R50" s="55"/>
      <c r="S50" s="55"/>
      <c r="T50" s="55"/>
      <c r="U50" s="55"/>
    </row>
    <row r="51" spans="12:21" x14ac:dyDescent="0.35">
      <c r="L51" s="55"/>
      <c r="M51" s="55"/>
      <c r="N51" s="55"/>
      <c r="O51" s="55"/>
      <c r="P51" s="55"/>
      <c r="Q51" s="55"/>
      <c r="R51" s="55"/>
      <c r="S51" s="55"/>
      <c r="T51" s="55"/>
      <c r="U51" s="55"/>
    </row>
    <row r="52" spans="12:21" x14ac:dyDescent="0.35">
      <c r="L52" s="55"/>
      <c r="M52" s="55"/>
      <c r="N52" s="55"/>
      <c r="O52" s="55"/>
      <c r="P52" s="55"/>
      <c r="Q52" s="55"/>
      <c r="R52" s="55"/>
      <c r="S52" s="55"/>
      <c r="T52" s="55"/>
      <c r="U52" s="55"/>
    </row>
  </sheetData>
  <mergeCells count="7">
    <mergeCell ref="L40:U44"/>
    <mergeCell ref="L48:U52"/>
    <mergeCell ref="B2:M4"/>
    <mergeCell ref="B8:F20"/>
    <mergeCell ref="B6:F6"/>
    <mergeCell ref="L25:U30"/>
    <mergeCell ref="L33:U37"/>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852F-CEF2-4352-81F6-A8E10D01AB72}">
  <dimension ref="B2:Q17"/>
  <sheetViews>
    <sheetView topLeftCell="F4" workbookViewId="0">
      <selection activeCell="O30" sqref="O30"/>
    </sheetView>
  </sheetViews>
  <sheetFormatPr defaultRowHeight="14.5" x14ac:dyDescent="0.35"/>
  <cols>
    <col min="8" max="8" width="22.1796875" customWidth="1"/>
    <col min="9" max="9" width="15.90625" customWidth="1"/>
    <col min="10" max="10" width="16.08984375" customWidth="1"/>
    <col min="12" max="12" width="15.90625" customWidth="1"/>
    <col min="13" max="13" width="16.08984375" customWidth="1"/>
  </cols>
  <sheetData>
    <row r="2" spans="2:17" x14ac:dyDescent="0.35">
      <c r="B2" s="50" t="s">
        <v>7</v>
      </c>
      <c r="C2" s="31"/>
      <c r="D2" s="31"/>
      <c r="E2" s="31"/>
      <c r="F2" s="31"/>
      <c r="G2" s="31"/>
      <c r="H2" s="31"/>
      <c r="I2" s="31"/>
      <c r="J2" s="31"/>
      <c r="K2" s="31"/>
      <c r="L2" s="31"/>
      <c r="M2" s="31"/>
    </row>
    <row r="3" spans="2:17" x14ac:dyDescent="0.35">
      <c r="B3" s="31"/>
      <c r="C3" s="31"/>
      <c r="D3" s="31"/>
      <c r="E3" s="31"/>
      <c r="F3" s="31"/>
      <c r="G3" s="31"/>
      <c r="H3" s="31"/>
      <c r="I3" s="31"/>
      <c r="J3" s="31"/>
      <c r="K3" s="31"/>
      <c r="L3" s="31"/>
      <c r="M3" s="31"/>
    </row>
    <row r="4" spans="2:17" x14ac:dyDescent="0.35">
      <c r="B4" s="31"/>
      <c r="C4" s="31"/>
      <c r="D4" s="31"/>
      <c r="E4" s="31"/>
      <c r="F4" s="31"/>
      <c r="G4" s="31"/>
      <c r="H4" s="31"/>
      <c r="I4" s="31"/>
      <c r="J4" s="31"/>
      <c r="K4" s="31"/>
      <c r="L4" s="31"/>
      <c r="M4" s="31"/>
    </row>
    <row r="6" spans="2:17" x14ac:dyDescent="0.35">
      <c r="P6" t="s">
        <v>364</v>
      </c>
      <c r="Q6" t="s">
        <v>365</v>
      </c>
    </row>
    <row r="7" spans="2:17" x14ac:dyDescent="0.35">
      <c r="B7" s="32" t="s">
        <v>112</v>
      </c>
      <c r="C7" s="33"/>
      <c r="D7" s="33"/>
      <c r="E7" s="33"/>
      <c r="F7" s="33"/>
      <c r="H7" t="s">
        <v>113</v>
      </c>
      <c r="I7" t="s">
        <v>106</v>
      </c>
      <c r="J7" t="s">
        <v>107</v>
      </c>
      <c r="L7" s="19" t="s">
        <v>106</v>
      </c>
      <c r="M7" s="20" t="s">
        <v>107</v>
      </c>
      <c r="P7" t="s">
        <v>109</v>
      </c>
      <c r="Q7">
        <v>3</v>
      </c>
    </row>
    <row r="8" spans="2:17" x14ac:dyDescent="0.35">
      <c r="B8" s="33"/>
      <c r="C8" s="33"/>
      <c r="D8" s="33"/>
      <c r="E8" s="33"/>
      <c r="F8" s="33"/>
      <c r="H8" t="s">
        <v>102</v>
      </c>
      <c r="I8" t="s">
        <v>108</v>
      </c>
      <c r="J8">
        <v>1</v>
      </c>
      <c r="L8" t="s">
        <v>108</v>
      </c>
      <c r="M8">
        <v>4</v>
      </c>
      <c r="P8" t="s">
        <v>108</v>
      </c>
      <c r="Q8">
        <v>4</v>
      </c>
    </row>
    <row r="9" spans="2:17" x14ac:dyDescent="0.35">
      <c r="B9" s="33"/>
      <c r="C9" s="33"/>
      <c r="D9" s="33"/>
      <c r="E9" s="33"/>
      <c r="F9" s="33"/>
      <c r="H9" t="s">
        <v>103</v>
      </c>
      <c r="I9" t="s">
        <v>109</v>
      </c>
      <c r="J9">
        <v>1</v>
      </c>
      <c r="L9" t="s">
        <v>109</v>
      </c>
      <c r="M9">
        <v>3</v>
      </c>
      <c r="P9" t="s">
        <v>110</v>
      </c>
      <c r="Q9">
        <v>1</v>
      </c>
    </row>
    <row r="10" spans="2:17" x14ac:dyDescent="0.35">
      <c r="B10" s="33"/>
      <c r="C10" s="33"/>
      <c r="D10" s="33"/>
      <c r="E10" s="33"/>
      <c r="F10" s="33"/>
      <c r="H10" t="s">
        <v>104</v>
      </c>
      <c r="I10" t="s">
        <v>108</v>
      </c>
      <c r="J10">
        <v>3</v>
      </c>
      <c r="L10" t="s">
        <v>110</v>
      </c>
      <c r="M10">
        <v>1</v>
      </c>
      <c r="P10" t="s">
        <v>111</v>
      </c>
      <c r="Q10">
        <v>1</v>
      </c>
    </row>
    <row r="11" spans="2:17" x14ac:dyDescent="0.35">
      <c r="B11" s="33"/>
      <c r="C11" s="33"/>
      <c r="D11" s="33"/>
      <c r="E11" s="33"/>
      <c r="F11" s="33"/>
      <c r="H11" t="s">
        <v>104</v>
      </c>
      <c r="I11" t="s">
        <v>109</v>
      </c>
      <c r="J11">
        <v>2</v>
      </c>
      <c r="L11" t="s">
        <v>111</v>
      </c>
      <c r="M11">
        <f>COUNTIF(Table8[TitleOfCourtesy],L11)</f>
        <v>1</v>
      </c>
    </row>
    <row r="12" spans="2:17" x14ac:dyDescent="0.35">
      <c r="B12" s="33"/>
      <c r="C12" s="33"/>
      <c r="D12" s="33"/>
      <c r="E12" s="33"/>
      <c r="F12" s="33"/>
      <c r="H12" t="s">
        <v>104</v>
      </c>
      <c r="I12" t="s">
        <v>110</v>
      </c>
      <c r="J12">
        <v>1</v>
      </c>
    </row>
    <row r="13" spans="2:17" x14ac:dyDescent="0.35">
      <c r="B13" s="33"/>
      <c r="C13" s="33"/>
      <c r="D13" s="33"/>
      <c r="E13" s="33"/>
      <c r="F13" s="33"/>
      <c r="H13" t="s">
        <v>105</v>
      </c>
      <c r="I13" t="s">
        <v>111</v>
      </c>
      <c r="J13">
        <v>1</v>
      </c>
    </row>
    <row r="14" spans="2:17" x14ac:dyDescent="0.35">
      <c r="B14" s="33"/>
      <c r="C14" s="33"/>
      <c r="D14" s="33"/>
      <c r="E14" s="33"/>
      <c r="F14" s="33"/>
    </row>
    <row r="15" spans="2:17" x14ac:dyDescent="0.35">
      <c r="B15" s="33"/>
      <c r="C15" s="33"/>
      <c r="D15" s="33"/>
      <c r="E15" s="33"/>
      <c r="F15" s="33"/>
    </row>
    <row r="16" spans="2:17" x14ac:dyDescent="0.35">
      <c r="B16" s="33"/>
      <c r="C16" s="33"/>
      <c r="D16" s="33"/>
      <c r="E16" s="33"/>
      <c r="F16" s="33"/>
    </row>
    <row r="17" spans="2:6" x14ac:dyDescent="0.35">
      <c r="B17" s="33"/>
      <c r="C17" s="33"/>
      <c r="D17" s="33"/>
      <c r="E17" s="33"/>
      <c r="F17" s="33"/>
    </row>
  </sheetData>
  <mergeCells count="2">
    <mergeCell ref="B2:M4"/>
    <mergeCell ref="B7:F17"/>
  </mergeCells>
  <pageMargins left="0.7" right="0.7" top="0.75" bottom="0.75" header="0.3" footer="0.3"/>
  <drawing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21E7-D9A5-47D9-9F15-0FCB457EAB88}">
  <dimension ref="B2:AD84"/>
  <sheetViews>
    <sheetView topLeftCell="A35" zoomScale="48" zoomScaleNormal="48" workbookViewId="0">
      <selection activeCell="AA46" sqref="AA46"/>
    </sheetView>
  </sheetViews>
  <sheetFormatPr defaultRowHeight="14.5" x14ac:dyDescent="0.35"/>
  <cols>
    <col min="11" max="11" width="15.81640625" customWidth="1"/>
    <col min="12" max="12" width="10.453125" customWidth="1"/>
    <col min="13" max="13" width="13.36328125" customWidth="1"/>
    <col min="14" max="14" width="13.81640625" customWidth="1"/>
    <col min="15" max="15" width="19.36328125" customWidth="1"/>
    <col min="16" max="16" width="14.6328125" customWidth="1"/>
    <col min="17" max="17" width="15.08984375" customWidth="1"/>
    <col min="19" max="19" width="11.90625" customWidth="1"/>
  </cols>
  <sheetData>
    <row r="2" spans="2:20" x14ac:dyDescent="0.35">
      <c r="B2" s="50" t="s">
        <v>8</v>
      </c>
      <c r="C2" s="31"/>
      <c r="D2" s="31"/>
      <c r="E2" s="31"/>
      <c r="F2" s="31"/>
      <c r="G2" s="31"/>
      <c r="H2" s="31"/>
      <c r="I2" s="31"/>
      <c r="J2" s="31"/>
      <c r="K2" s="31"/>
      <c r="L2" s="31"/>
      <c r="M2" s="31"/>
    </row>
    <row r="3" spans="2:20" x14ac:dyDescent="0.35">
      <c r="B3" s="31"/>
      <c r="C3" s="31"/>
      <c r="D3" s="31"/>
      <c r="E3" s="31"/>
      <c r="F3" s="31"/>
      <c r="G3" s="31"/>
      <c r="H3" s="31"/>
      <c r="I3" s="31"/>
      <c r="J3" s="31"/>
      <c r="K3" s="31"/>
      <c r="L3" s="31"/>
      <c r="M3" s="31"/>
    </row>
    <row r="4" spans="2:20" x14ac:dyDescent="0.35">
      <c r="B4" s="31"/>
      <c r="C4" s="31"/>
      <c r="D4" s="31"/>
      <c r="E4" s="31"/>
      <c r="F4" s="31"/>
      <c r="G4" s="31"/>
      <c r="H4" s="31"/>
      <c r="I4" s="31"/>
      <c r="J4" s="31"/>
      <c r="K4" s="31"/>
      <c r="L4" s="31"/>
      <c r="M4" s="31"/>
    </row>
    <row r="7" spans="2:20" x14ac:dyDescent="0.35">
      <c r="B7" s="44" t="s">
        <v>366</v>
      </c>
      <c r="C7" s="45"/>
      <c r="D7" s="45"/>
      <c r="E7" s="45"/>
      <c r="F7" s="45"/>
      <c r="G7" s="45"/>
      <c r="H7" s="45"/>
      <c r="I7" s="45"/>
      <c r="K7" t="s">
        <v>316</v>
      </c>
      <c r="L7" t="s">
        <v>367</v>
      </c>
      <c r="M7" t="s">
        <v>368</v>
      </c>
      <c r="N7" t="s">
        <v>369</v>
      </c>
      <c r="O7" t="s">
        <v>311</v>
      </c>
      <c r="P7" t="s">
        <v>119</v>
      </c>
      <c r="Q7" t="s">
        <v>370</v>
      </c>
      <c r="S7" t="s">
        <v>436</v>
      </c>
      <c r="T7" s="10" t="s">
        <v>119</v>
      </c>
    </row>
    <row r="8" spans="2:20" x14ac:dyDescent="0.35">
      <c r="B8" s="45"/>
      <c r="C8" s="45"/>
      <c r="D8" s="45"/>
      <c r="E8" s="45"/>
      <c r="F8" s="45"/>
      <c r="G8" s="45"/>
      <c r="H8" s="45"/>
      <c r="I8" s="45"/>
      <c r="K8" t="s">
        <v>317</v>
      </c>
      <c r="L8">
        <v>263.5</v>
      </c>
      <c r="M8">
        <v>17</v>
      </c>
      <c r="N8">
        <v>0</v>
      </c>
      <c r="O8">
        <v>623</v>
      </c>
      <c r="P8">
        <v>141396.73000000001</v>
      </c>
      <c r="Q8" t="s">
        <v>371</v>
      </c>
      <c r="S8" s="8" t="s">
        <v>371</v>
      </c>
      <c r="T8">
        <f>SUMIF(Table20[[#All],[UnitPrice]],"&gt;50",Table20[[#All],[total_revenue]])</f>
        <v>393702.48000000004</v>
      </c>
    </row>
    <row r="9" spans="2:20" x14ac:dyDescent="0.35">
      <c r="B9" s="45"/>
      <c r="C9" s="45"/>
      <c r="D9" s="45"/>
      <c r="E9" s="45"/>
      <c r="F9" s="45"/>
      <c r="G9" s="45"/>
      <c r="H9" s="45"/>
      <c r="I9" s="45"/>
      <c r="K9" t="s">
        <v>318</v>
      </c>
      <c r="L9">
        <v>123.79</v>
      </c>
      <c r="M9">
        <v>0</v>
      </c>
      <c r="N9">
        <v>1</v>
      </c>
      <c r="O9">
        <v>746</v>
      </c>
      <c r="P9">
        <v>80368.67</v>
      </c>
      <c r="Q9" t="s">
        <v>371</v>
      </c>
      <c r="S9" s="8" t="s">
        <v>372</v>
      </c>
      <c r="T9">
        <f>SUMIFS(Table20[[#All],[total_revenue]],Table20[[#All],[UnitPrice]],"&gt;20",Table20[[#All],[UnitPrice]],"&lt;50")</f>
        <v>566325.66</v>
      </c>
    </row>
    <row r="10" spans="2:20" x14ac:dyDescent="0.35">
      <c r="B10" s="45"/>
      <c r="C10" s="45"/>
      <c r="D10" s="45"/>
      <c r="E10" s="45"/>
      <c r="F10" s="45"/>
      <c r="G10" s="45"/>
      <c r="H10" s="45"/>
      <c r="I10" s="45"/>
      <c r="K10" t="s">
        <v>319</v>
      </c>
      <c r="L10">
        <v>55</v>
      </c>
      <c r="M10">
        <v>79</v>
      </c>
      <c r="N10">
        <v>0</v>
      </c>
      <c r="O10">
        <v>1496</v>
      </c>
      <c r="P10">
        <v>71155.7</v>
      </c>
      <c r="Q10" t="s">
        <v>371</v>
      </c>
      <c r="S10" s="21" t="s">
        <v>379</v>
      </c>
      <c r="T10">
        <f>SUMIF(Table20[[#All],[UnitPrice]],"&lt;20",Table20[[#All],[total_revenue]])</f>
        <v>296520.25000000006</v>
      </c>
    </row>
    <row r="11" spans="2:20" x14ac:dyDescent="0.35">
      <c r="B11" s="45"/>
      <c r="C11" s="45"/>
      <c r="D11" s="45"/>
      <c r="E11" s="45"/>
      <c r="F11" s="45"/>
      <c r="G11" s="45"/>
      <c r="H11" s="45"/>
      <c r="I11" s="45"/>
      <c r="K11" t="s">
        <v>320</v>
      </c>
      <c r="L11">
        <v>49.3</v>
      </c>
      <c r="M11">
        <v>17</v>
      </c>
      <c r="N11">
        <v>0</v>
      </c>
      <c r="O11">
        <v>1083</v>
      </c>
      <c r="P11">
        <v>47234.97</v>
      </c>
      <c r="Q11" t="s">
        <v>372</v>
      </c>
    </row>
    <row r="12" spans="2:20" x14ac:dyDescent="0.35">
      <c r="B12" s="45"/>
      <c r="C12" s="45"/>
      <c r="D12" s="45"/>
      <c r="E12" s="45"/>
      <c r="F12" s="45"/>
      <c r="G12" s="45"/>
      <c r="H12" s="45"/>
      <c r="I12" s="45"/>
      <c r="K12" t="s">
        <v>321</v>
      </c>
      <c r="L12">
        <v>34</v>
      </c>
      <c r="M12">
        <v>19</v>
      </c>
      <c r="N12">
        <v>0</v>
      </c>
      <c r="O12">
        <v>1577</v>
      </c>
      <c r="P12">
        <v>46825.48</v>
      </c>
      <c r="Q12" t="s">
        <v>372</v>
      </c>
    </row>
    <row r="13" spans="2:20" x14ac:dyDescent="0.35">
      <c r="B13" s="45"/>
      <c r="C13" s="45"/>
      <c r="D13" s="45"/>
      <c r="E13" s="45"/>
      <c r="F13" s="45"/>
      <c r="G13" s="45"/>
      <c r="H13" s="45"/>
      <c r="I13" s="45"/>
      <c r="K13" t="s">
        <v>322</v>
      </c>
      <c r="L13">
        <v>38</v>
      </c>
      <c r="M13">
        <v>21</v>
      </c>
      <c r="N13">
        <v>0</v>
      </c>
      <c r="O13">
        <v>1263</v>
      </c>
      <c r="P13">
        <v>42593.06</v>
      </c>
      <c r="Q13" t="s">
        <v>372</v>
      </c>
    </row>
    <row r="14" spans="2:20" x14ac:dyDescent="0.35">
      <c r="B14" s="45"/>
      <c r="C14" s="45"/>
      <c r="D14" s="45"/>
      <c r="E14" s="45"/>
      <c r="F14" s="45"/>
      <c r="G14" s="45"/>
      <c r="H14" s="45"/>
      <c r="I14" s="45"/>
      <c r="K14" t="s">
        <v>323</v>
      </c>
      <c r="L14">
        <v>53</v>
      </c>
      <c r="M14">
        <v>20</v>
      </c>
      <c r="N14">
        <v>0</v>
      </c>
      <c r="O14">
        <v>886</v>
      </c>
      <c r="P14">
        <v>41819.65</v>
      </c>
      <c r="Q14" t="s">
        <v>371</v>
      </c>
    </row>
    <row r="15" spans="2:20" x14ac:dyDescent="0.35">
      <c r="B15" s="45"/>
      <c r="C15" s="45"/>
      <c r="D15" s="45"/>
      <c r="E15" s="45"/>
      <c r="F15" s="45"/>
      <c r="G15" s="45"/>
      <c r="H15" s="45"/>
      <c r="I15" s="45"/>
      <c r="K15" t="s">
        <v>324</v>
      </c>
      <c r="L15">
        <v>39</v>
      </c>
      <c r="M15">
        <v>0</v>
      </c>
      <c r="N15">
        <v>1</v>
      </c>
      <c r="O15">
        <v>978</v>
      </c>
      <c r="P15">
        <v>32698.38</v>
      </c>
      <c r="Q15" t="s">
        <v>372</v>
      </c>
    </row>
    <row r="16" spans="2:20" x14ac:dyDescent="0.35">
      <c r="B16" s="45"/>
      <c r="C16" s="45"/>
      <c r="D16" s="45"/>
      <c r="E16" s="45"/>
      <c r="F16" s="45"/>
      <c r="G16" s="45"/>
      <c r="H16" s="45"/>
      <c r="I16" s="45"/>
      <c r="K16" t="s">
        <v>325</v>
      </c>
      <c r="L16">
        <v>62.5</v>
      </c>
      <c r="M16">
        <v>42</v>
      </c>
      <c r="N16">
        <v>0</v>
      </c>
      <c r="O16">
        <v>539</v>
      </c>
      <c r="P16">
        <v>29171.87</v>
      </c>
      <c r="Q16" t="s">
        <v>371</v>
      </c>
    </row>
    <row r="17" spans="2:29" x14ac:dyDescent="0.35">
      <c r="B17" s="45"/>
      <c r="C17" s="45"/>
      <c r="D17" s="45"/>
      <c r="E17" s="45"/>
      <c r="F17" s="45"/>
      <c r="G17" s="45"/>
      <c r="H17" s="45"/>
      <c r="I17" s="45"/>
      <c r="K17" t="s">
        <v>326</v>
      </c>
      <c r="L17">
        <v>45.6</v>
      </c>
      <c r="M17">
        <v>26</v>
      </c>
      <c r="N17">
        <v>1</v>
      </c>
      <c r="O17">
        <v>640</v>
      </c>
      <c r="P17">
        <v>25696.639999999999</v>
      </c>
      <c r="Q17" t="s">
        <v>372</v>
      </c>
    </row>
    <row r="18" spans="2:29" x14ac:dyDescent="0.35">
      <c r="B18" s="45"/>
      <c r="C18" s="45"/>
      <c r="D18" s="45"/>
      <c r="E18" s="45"/>
      <c r="F18" s="45"/>
      <c r="G18" s="45"/>
      <c r="H18" s="45"/>
      <c r="I18" s="45"/>
      <c r="K18" t="s">
        <v>327</v>
      </c>
      <c r="L18">
        <v>34.799999999999997</v>
      </c>
      <c r="M18">
        <v>14</v>
      </c>
      <c r="N18">
        <v>0</v>
      </c>
      <c r="O18">
        <v>806</v>
      </c>
      <c r="P18">
        <v>24900.13</v>
      </c>
      <c r="Q18" t="s">
        <v>372</v>
      </c>
    </row>
    <row r="19" spans="2:29" x14ac:dyDescent="0.35">
      <c r="B19" s="45"/>
      <c r="C19" s="45"/>
      <c r="D19" s="45"/>
      <c r="E19" s="45"/>
      <c r="F19" s="45"/>
      <c r="G19" s="45"/>
      <c r="H19" s="45"/>
      <c r="I19" s="45"/>
      <c r="K19" t="s">
        <v>328</v>
      </c>
      <c r="L19">
        <v>46</v>
      </c>
      <c r="M19">
        <v>17</v>
      </c>
      <c r="N19">
        <v>0</v>
      </c>
      <c r="O19">
        <v>580</v>
      </c>
      <c r="P19">
        <v>23526.7</v>
      </c>
      <c r="Q19" t="s">
        <v>372</v>
      </c>
    </row>
    <row r="20" spans="2:29" x14ac:dyDescent="0.35">
      <c r="B20" s="45"/>
      <c r="C20" s="45"/>
      <c r="D20" s="45"/>
      <c r="E20" s="45"/>
      <c r="F20" s="45"/>
      <c r="G20" s="45"/>
      <c r="H20" s="45"/>
      <c r="I20" s="45"/>
      <c r="K20" t="s">
        <v>329</v>
      </c>
      <c r="L20">
        <v>81</v>
      </c>
      <c r="M20">
        <v>40</v>
      </c>
      <c r="N20">
        <v>0</v>
      </c>
      <c r="O20">
        <v>313</v>
      </c>
      <c r="P20">
        <v>22563.360000000001</v>
      </c>
      <c r="Q20" t="s">
        <v>371</v>
      </c>
    </row>
    <row r="21" spans="2:29" x14ac:dyDescent="0.35">
      <c r="B21" s="45"/>
      <c r="C21" s="45"/>
      <c r="D21" s="45"/>
      <c r="E21" s="45"/>
      <c r="F21" s="45"/>
      <c r="G21" s="45"/>
      <c r="H21" s="45"/>
      <c r="I21" s="45"/>
      <c r="K21" t="s">
        <v>330</v>
      </c>
      <c r="L21">
        <v>30</v>
      </c>
      <c r="M21">
        <v>15</v>
      </c>
      <c r="N21">
        <v>0</v>
      </c>
      <c r="O21">
        <v>763</v>
      </c>
      <c r="P21">
        <v>22044.3</v>
      </c>
      <c r="Q21" t="s">
        <v>372</v>
      </c>
    </row>
    <row r="22" spans="2:29" x14ac:dyDescent="0.35">
      <c r="B22" s="45"/>
      <c r="C22" s="45"/>
      <c r="D22" s="45"/>
      <c r="E22" s="45"/>
      <c r="F22" s="45"/>
      <c r="G22" s="45"/>
      <c r="H22" s="45"/>
      <c r="I22" s="45"/>
      <c r="K22" t="s">
        <v>331</v>
      </c>
      <c r="L22">
        <v>33.25</v>
      </c>
      <c r="M22">
        <v>22</v>
      </c>
      <c r="N22">
        <v>0</v>
      </c>
      <c r="O22">
        <v>740</v>
      </c>
      <c r="P22">
        <v>21957.97</v>
      </c>
      <c r="Q22" t="s">
        <v>372</v>
      </c>
    </row>
    <row r="23" spans="2:29" x14ac:dyDescent="0.35">
      <c r="B23" s="45"/>
      <c r="C23" s="45"/>
      <c r="D23" s="45"/>
      <c r="E23" s="45"/>
      <c r="F23" s="45"/>
      <c r="G23" s="45"/>
      <c r="H23" s="45"/>
      <c r="I23" s="45"/>
      <c r="K23" t="s">
        <v>373</v>
      </c>
      <c r="L23">
        <v>36</v>
      </c>
      <c r="M23">
        <v>26</v>
      </c>
      <c r="N23">
        <v>0</v>
      </c>
      <c r="O23">
        <v>714</v>
      </c>
      <c r="P23">
        <v>21942.36</v>
      </c>
      <c r="Q23" t="s">
        <v>372</v>
      </c>
    </row>
    <row r="24" spans="2:29" x14ac:dyDescent="0.35">
      <c r="B24" s="45"/>
      <c r="C24" s="45"/>
      <c r="D24" s="45"/>
      <c r="E24" s="45"/>
      <c r="F24" s="45"/>
      <c r="G24" s="45"/>
      <c r="H24" s="45"/>
      <c r="I24" s="45"/>
      <c r="K24" t="s">
        <v>374</v>
      </c>
      <c r="L24">
        <v>31</v>
      </c>
      <c r="M24">
        <v>31</v>
      </c>
      <c r="N24">
        <v>0</v>
      </c>
      <c r="O24">
        <v>742</v>
      </c>
      <c r="P24">
        <v>20867.34</v>
      </c>
      <c r="Q24" t="s">
        <v>372</v>
      </c>
    </row>
    <row r="25" spans="2:29" x14ac:dyDescent="0.35">
      <c r="B25" s="45"/>
      <c r="C25" s="45"/>
      <c r="D25" s="45"/>
      <c r="E25" s="45"/>
      <c r="F25" s="45"/>
      <c r="G25" s="45"/>
      <c r="H25" s="45"/>
      <c r="I25" s="45"/>
      <c r="K25" t="s">
        <v>375</v>
      </c>
      <c r="L25">
        <v>32.799999999999997</v>
      </c>
      <c r="M25">
        <v>0</v>
      </c>
      <c r="N25">
        <v>1</v>
      </c>
      <c r="O25">
        <v>722</v>
      </c>
      <c r="P25">
        <v>20574.169999999998</v>
      </c>
      <c r="Q25" t="s">
        <v>372</v>
      </c>
    </row>
    <row r="26" spans="2:29" x14ac:dyDescent="0.35">
      <c r="B26" s="45"/>
      <c r="C26" s="45"/>
      <c r="D26" s="45"/>
      <c r="E26" s="45"/>
      <c r="F26" s="45"/>
      <c r="G26" s="45"/>
      <c r="H26" s="45"/>
      <c r="I26" s="45"/>
      <c r="K26" t="s">
        <v>376</v>
      </c>
      <c r="L26">
        <v>31.23</v>
      </c>
      <c r="M26">
        <v>15</v>
      </c>
      <c r="N26">
        <v>0</v>
      </c>
      <c r="O26">
        <v>753</v>
      </c>
      <c r="P26">
        <v>19849.14</v>
      </c>
      <c r="Q26" t="s">
        <v>372</v>
      </c>
    </row>
    <row r="27" spans="2:29" x14ac:dyDescent="0.35">
      <c r="B27" s="45"/>
      <c r="C27" s="45"/>
      <c r="D27" s="45"/>
      <c r="E27" s="45"/>
      <c r="F27" s="45"/>
      <c r="G27" s="45"/>
      <c r="H27" s="45"/>
      <c r="I27" s="45"/>
      <c r="K27" t="s">
        <v>377</v>
      </c>
      <c r="L27">
        <v>21.5</v>
      </c>
      <c r="M27">
        <v>26</v>
      </c>
      <c r="N27">
        <v>0</v>
      </c>
      <c r="O27">
        <v>1057</v>
      </c>
      <c r="P27">
        <v>19551.02</v>
      </c>
      <c r="Q27" t="s">
        <v>372</v>
      </c>
    </row>
    <row r="28" spans="2:29" ht="17.5" x14ac:dyDescent="0.35">
      <c r="B28" s="45"/>
      <c r="C28" s="45"/>
      <c r="D28" s="45"/>
      <c r="E28" s="45"/>
      <c r="F28" s="45"/>
      <c r="G28" s="45"/>
      <c r="H28" s="45"/>
      <c r="I28" s="45"/>
      <c r="K28" t="s">
        <v>378</v>
      </c>
      <c r="L28">
        <v>18.399999999999999</v>
      </c>
      <c r="M28">
        <v>123</v>
      </c>
      <c r="N28">
        <v>0</v>
      </c>
      <c r="O28">
        <v>1103</v>
      </c>
      <c r="P28">
        <v>17910.63</v>
      </c>
      <c r="Q28" t="s">
        <v>379</v>
      </c>
      <c r="S28" s="11" t="s">
        <v>499</v>
      </c>
      <c r="AC28" s="11" t="s">
        <v>503</v>
      </c>
    </row>
    <row r="29" spans="2:29" x14ac:dyDescent="0.35">
      <c r="B29" s="45"/>
      <c r="C29" s="45"/>
      <c r="D29" s="45"/>
      <c r="E29" s="45"/>
      <c r="F29" s="45"/>
      <c r="G29" s="45"/>
      <c r="H29" s="45"/>
      <c r="I29" s="45"/>
      <c r="K29" t="s">
        <v>380</v>
      </c>
      <c r="L29">
        <v>24</v>
      </c>
      <c r="M29">
        <v>115</v>
      </c>
      <c r="N29">
        <v>0</v>
      </c>
      <c r="O29">
        <v>903</v>
      </c>
      <c r="P29">
        <v>17426.400000000001</v>
      </c>
      <c r="Q29" t="s">
        <v>372</v>
      </c>
      <c r="S29" s="12"/>
      <c r="AC29" s="12"/>
    </row>
    <row r="30" spans="2:29" x14ac:dyDescent="0.35">
      <c r="K30" t="s">
        <v>381</v>
      </c>
      <c r="L30">
        <v>17.45</v>
      </c>
      <c r="M30">
        <v>29</v>
      </c>
      <c r="N30">
        <v>0</v>
      </c>
      <c r="O30">
        <v>1158</v>
      </c>
      <c r="P30">
        <v>17215.78</v>
      </c>
      <c r="Q30" t="s">
        <v>379</v>
      </c>
      <c r="S30" s="26" t="s">
        <v>500</v>
      </c>
      <c r="AC30" s="26" t="s">
        <v>504</v>
      </c>
    </row>
    <row r="31" spans="2:29" x14ac:dyDescent="0.35">
      <c r="K31" t="s">
        <v>382</v>
      </c>
      <c r="L31">
        <v>43.9</v>
      </c>
      <c r="M31">
        <v>24</v>
      </c>
      <c r="N31">
        <v>0</v>
      </c>
      <c r="O31">
        <v>445</v>
      </c>
      <c r="P31">
        <v>16701.09</v>
      </c>
      <c r="Q31" t="s">
        <v>372</v>
      </c>
      <c r="S31" s="26" t="s">
        <v>501</v>
      </c>
      <c r="AC31" s="26" t="s">
        <v>505</v>
      </c>
    </row>
    <row r="32" spans="2:29" x14ac:dyDescent="0.35">
      <c r="K32" t="s">
        <v>383</v>
      </c>
      <c r="L32">
        <v>19</v>
      </c>
      <c r="M32">
        <v>17</v>
      </c>
      <c r="N32">
        <v>0</v>
      </c>
      <c r="O32">
        <v>1057</v>
      </c>
      <c r="P32">
        <v>16355.96</v>
      </c>
      <c r="Q32" t="s">
        <v>379</v>
      </c>
      <c r="S32" s="26" t="s">
        <v>502</v>
      </c>
      <c r="AC32" s="26" t="s">
        <v>506</v>
      </c>
    </row>
    <row r="33" spans="11:17" x14ac:dyDescent="0.35">
      <c r="K33" t="s">
        <v>384</v>
      </c>
      <c r="L33">
        <v>18</v>
      </c>
      <c r="M33">
        <v>57</v>
      </c>
      <c r="N33">
        <v>0</v>
      </c>
      <c r="O33">
        <v>981</v>
      </c>
      <c r="P33">
        <v>15760.44</v>
      </c>
      <c r="Q33" t="s">
        <v>379</v>
      </c>
    </row>
    <row r="34" spans="11:17" x14ac:dyDescent="0.35">
      <c r="K34" t="s">
        <v>385</v>
      </c>
      <c r="L34">
        <v>43.9</v>
      </c>
      <c r="M34">
        <v>49</v>
      </c>
      <c r="N34">
        <v>0</v>
      </c>
      <c r="O34">
        <v>365</v>
      </c>
      <c r="P34">
        <v>15099.88</v>
      </c>
      <c r="Q34" t="s">
        <v>372</v>
      </c>
    </row>
    <row r="35" spans="11:17" x14ac:dyDescent="0.35">
      <c r="K35" t="s">
        <v>386</v>
      </c>
      <c r="L35">
        <v>12.5</v>
      </c>
      <c r="M35">
        <v>0</v>
      </c>
      <c r="N35">
        <v>0</v>
      </c>
      <c r="O35">
        <v>1397</v>
      </c>
      <c r="P35">
        <v>14920.87</v>
      </c>
      <c r="Q35" t="s">
        <v>379</v>
      </c>
    </row>
    <row r="36" spans="11:17" x14ac:dyDescent="0.35">
      <c r="K36" t="s">
        <v>387</v>
      </c>
      <c r="L36">
        <v>28.5</v>
      </c>
      <c r="M36">
        <v>113</v>
      </c>
      <c r="N36">
        <v>0</v>
      </c>
      <c r="O36">
        <v>603</v>
      </c>
      <c r="P36">
        <v>14352.6</v>
      </c>
      <c r="Q36" t="s">
        <v>372</v>
      </c>
    </row>
    <row r="37" spans="11:17" x14ac:dyDescent="0.35">
      <c r="K37" t="s">
        <v>388</v>
      </c>
      <c r="L37">
        <v>21.05</v>
      </c>
      <c r="M37">
        <v>76</v>
      </c>
      <c r="N37">
        <v>0</v>
      </c>
      <c r="O37">
        <v>745</v>
      </c>
      <c r="P37">
        <v>13869.89</v>
      </c>
      <c r="Q37" t="s">
        <v>372</v>
      </c>
    </row>
    <row r="38" spans="11:17" x14ac:dyDescent="0.35">
      <c r="K38" t="s">
        <v>389</v>
      </c>
      <c r="L38">
        <v>18</v>
      </c>
      <c r="M38">
        <v>20</v>
      </c>
      <c r="N38">
        <v>0</v>
      </c>
      <c r="O38">
        <v>883</v>
      </c>
      <c r="P38">
        <v>13644</v>
      </c>
      <c r="Q38" t="s">
        <v>379</v>
      </c>
    </row>
    <row r="39" spans="11:17" x14ac:dyDescent="0.35">
      <c r="K39" t="s">
        <v>390</v>
      </c>
      <c r="L39">
        <v>19</v>
      </c>
      <c r="M39">
        <v>112</v>
      </c>
      <c r="N39">
        <v>0</v>
      </c>
      <c r="O39">
        <v>805</v>
      </c>
      <c r="P39">
        <v>13458.46</v>
      </c>
      <c r="Q39" t="s">
        <v>379</v>
      </c>
    </row>
    <row r="40" spans="11:17" x14ac:dyDescent="0.35">
      <c r="K40" t="s">
        <v>391</v>
      </c>
      <c r="L40">
        <v>25.89</v>
      </c>
      <c r="M40">
        <v>10</v>
      </c>
      <c r="N40">
        <v>0</v>
      </c>
      <c r="O40">
        <v>612</v>
      </c>
      <c r="P40">
        <v>13424.2</v>
      </c>
      <c r="Q40" t="s">
        <v>372</v>
      </c>
    </row>
    <row r="41" spans="11:17" x14ac:dyDescent="0.35">
      <c r="K41" t="s">
        <v>392</v>
      </c>
      <c r="L41">
        <v>21</v>
      </c>
      <c r="M41">
        <v>22</v>
      </c>
      <c r="N41">
        <v>0</v>
      </c>
      <c r="O41">
        <v>706</v>
      </c>
      <c r="P41">
        <v>12901.77</v>
      </c>
      <c r="Q41" t="s">
        <v>372</v>
      </c>
    </row>
    <row r="42" spans="11:17" x14ac:dyDescent="0.35">
      <c r="K42" t="s">
        <v>393</v>
      </c>
      <c r="L42">
        <v>18</v>
      </c>
      <c r="M42">
        <v>39</v>
      </c>
      <c r="N42">
        <v>0</v>
      </c>
      <c r="O42">
        <v>828</v>
      </c>
      <c r="P42">
        <v>12788.1</v>
      </c>
      <c r="Q42" t="s">
        <v>379</v>
      </c>
    </row>
    <row r="43" spans="11:17" x14ac:dyDescent="0.35">
      <c r="K43" t="s">
        <v>394</v>
      </c>
      <c r="L43">
        <v>40</v>
      </c>
      <c r="M43">
        <v>6</v>
      </c>
      <c r="N43">
        <v>0</v>
      </c>
      <c r="O43">
        <v>372</v>
      </c>
      <c r="P43">
        <v>12772</v>
      </c>
      <c r="Q43" t="s">
        <v>372</v>
      </c>
    </row>
    <row r="44" spans="11:17" x14ac:dyDescent="0.35">
      <c r="K44" t="s">
        <v>395</v>
      </c>
      <c r="L44">
        <v>18</v>
      </c>
      <c r="M44">
        <v>69</v>
      </c>
      <c r="N44">
        <v>0</v>
      </c>
      <c r="O44">
        <v>793</v>
      </c>
      <c r="P44">
        <v>12294.54</v>
      </c>
      <c r="Q44" t="s">
        <v>379</v>
      </c>
    </row>
    <row r="45" spans="11:17" x14ac:dyDescent="0.35">
      <c r="K45" t="s">
        <v>396</v>
      </c>
      <c r="L45">
        <v>38</v>
      </c>
      <c r="M45">
        <v>86</v>
      </c>
      <c r="N45">
        <v>0</v>
      </c>
      <c r="O45">
        <v>344</v>
      </c>
      <c r="P45">
        <v>12257.66</v>
      </c>
      <c r="Q45" t="s">
        <v>372</v>
      </c>
    </row>
    <row r="46" spans="11:17" x14ac:dyDescent="0.35">
      <c r="K46" t="s">
        <v>397</v>
      </c>
      <c r="L46">
        <v>15</v>
      </c>
      <c r="M46">
        <v>15</v>
      </c>
      <c r="N46">
        <v>0</v>
      </c>
      <c r="O46">
        <v>817</v>
      </c>
      <c r="P46">
        <v>10672.65</v>
      </c>
      <c r="Q46" t="s">
        <v>379</v>
      </c>
    </row>
    <row r="47" spans="11:17" x14ac:dyDescent="0.35">
      <c r="K47" t="s">
        <v>398</v>
      </c>
      <c r="L47">
        <v>19.45</v>
      </c>
      <c r="M47">
        <v>27</v>
      </c>
      <c r="N47">
        <v>0</v>
      </c>
      <c r="O47">
        <v>601</v>
      </c>
      <c r="P47">
        <v>9915.94</v>
      </c>
      <c r="Q47" t="s">
        <v>379</v>
      </c>
    </row>
    <row r="48" spans="11:17" x14ac:dyDescent="0.35">
      <c r="K48" t="s">
        <v>399</v>
      </c>
      <c r="L48">
        <v>20</v>
      </c>
      <c r="M48">
        <v>10</v>
      </c>
      <c r="N48">
        <v>0</v>
      </c>
      <c r="O48">
        <v>520</v>
      </c>
      <c r="P48">
        <v>9244.6</v>
      </c>
      <c r="Q48" t="s">
        <v>372</v>
      </c>
    </row>
    <row r="49" spans="11:30" x14ac:dyDescent="0.35">
      <c r="K49" t="s">
        <v>400</v>
      </c>
      <c r="L49">
        <v>13</v>
      </c>
      <c r="M49">
        <v>32</v>
      </c>
      <c r="N49">
        <v>0</v>
      </c>
      <c r="O49">
        <v>791</v>
      </c>
      <c r="P49">
        <v>9171.6299999999992</v>
      </c>
      <c r="Q49" t="s">
        <v>379</v>
      </c>
    </row>
    <row r="50" spans="11:30" x14ac:dyDescent="0.35">
      <c r="K50" t="s">
        <v>401</v>
      </c>
      <c r="L50">
        <v>10</v>
      </c>
      <c r="M50">
        <v>3</v>
      </c>
      <c r="N50">
        <v>0</v>
      </c>
      <c r="O50">
        <v>1016</v>
      </c>
      <c r="P50">
        <v>9104</v>
      </c>
      <c r="Q50" t="s">
        <v>379</v>
      </c>
    </row>
    <row r="51" spans="11:30" x14ac:dyDescent="0.35">
      <c r="K51" t="s">
        <v>402</v>
      </c>
      <c r="L51">
        <v>12.5</v>
      </c>
      <c r="M51">
        <v>6</v>
      </c>
      <c r="N51">
        <v>0</v>
      </c>
      <c r="O51">
        <v>799</v>
      </c>
      <c r="P51">
        <v>8714</v>
      </c>
      <c r="Q51" t="s">
        <v>379</v>
      </c>
    </row>
    <row r="52" spans="11:30" x14ac:dyDescent="0.35">
      <c r="K52" t="s">
        <v>403</v>
      </c>
      <c r="L52">
        <v>9.65</v>
      </c>
      <c r="M52">
        <v>85</v>
      </c>
      <c r="N52">
        <v>0</v>
      </c>
      <c r="O52">
        <v>981</v>
      </c>
      <c r="P52">
        <v>8680.34</v>
      </c>
      <c r="Q52" t="s">
        <v>379</v>
      </c>
    </row>
    <row r="53" spans="11:30" x14ac:dyDescent="0.35">
      <c r="K53" t="s">
        <v>404</v>
      </c>
      <c r="L53">
        <v>14</v>
      </c>
      <c r="M53">
        <v>26</v>
      </c>
      <c r="N53">
        <v>1</v>
      </c>
      <c r="O53">
        <v>697</v>
      </c>
      <c r="P53">
        <v>8575</v>
      </c>
      <c r="Q53" t="s">
        <v>379</v>
      </c>
    </row>
    <row r="54" spans="11:30" x14ac:dyDescent="0.35">
      <c r="K54" t="s">
        <v>405</v>
      </c>
      <c r="L54">
        <v>22</v>
      </c>
      <c r="M54">
        <v>53</v>
      </c>
      <c r="N54">
        <v>0</v>
      </c>
      <c r="O54">
        <v>453</v>
      </c>
      <c r="P54">
        <v>8567.9</v>
      </c>
      <c r="Q54" t="s">
        <v>372</v>
      </c>
    </row>
    <row r="55" spans="11:30" x14ac:dyDescent="0.35">
      <c r="K55" t="s">
        <v>406</v>
      </c>
      <c r="L55">
        <v>32</v>
      </c>
      <c r="M55">
        <v>9</v>
      </c>
      <c r="N55">
        <v>0</v>
      </c>
      <c r="O55">
        <v>297</v>
      </c>
      <c r="P55">
        <v>8404.16</v>
      </c>
      <c r="Q55" t="s">
        <v>372</v>
      </c>
    </row>
    <row r="56" spans="11:30" x14ac:dyDescent="0.35">
      <c r="K56" t="s">
        <v>407</v>
      </c>
      <c r="L56">
        <v>7.75</v>
      </c>
      <c r="M56">
        <v>125</v>
      </c>
      <c r="N56">
        <v>0</v>
      </c>
      <c r="O56">
        <v>1155</v>
      </c>
      <c r="P56">
        <v>8177.49</v>
      </c>
      <c r="Q56" t="s">
        <v>379</v>
      </c>
    </row>
    <row r="57" spans="11:30" x14ac:dyDescent="0.35">
      <c r="K57" t="s">
        <v>408</v>
      </c>
      <c r="L57">
        <v>23.25</v>
      </c>
      <c r="M57">
        <v>35</v>
      </c>
      <c r="N57">
        <v>0</v>
      </c>
      <c r="O57">
        <v>404</v>
      </c>
      <c r="P57">
        <v>7991.49</v>
      </c>
      <c r="Q57" t="s">
        <v>372</v>
      </c>
    </row>
    <row r="58" spans="11:30" ht="17.5" x14ac:dyDescent="0.35">
      <c r="K58" t="s">
        <v>409</v>
      </c>
      <c r="L58">
        <v>19.5</v>
      </c>
      <c r="M58">
        <v>36</v>
      </c>
      <c r="N58">
        <v>0</v>
      </c>
      <c r="O58">
        <v>434</v>
      </c>
      <c r="P58">
        <v>7661.55</v>
      </c>
      <c r="Q58" t="s">
        <v>379</v>
      </c>
      <c r="S58" s="11" t="s">
        <v>507</v>
      </c>
      <c r="AD58" s="11" t="s">
        <v>511</v>
      </c>
    </row>
    <row r="59" spans="11:30" x14ac:dyDescent="0.35">
      <c r="K59" t="s">
        <v>410</v>
      </c>
      <c r="L59">
        <v>97</v>
      </c>
      <c r="M59">
        <v>29</v>
      </c>
      <c r="N59">
        <v>1</v>
      </c>
      <c r="O59">
        <v>95</v>
      </c>
      <c r="P59">
        <v>7226.5</v>
      </c>
      <c r="Q59" t="s">
        <v>371</v>
      </c>
      <c r="S59" s="12"/>
      <c r="AD59" s="12"/>
    </row>
    <row r="60" spans="11:30" x14ac:dyDescent="0.35">
      <c r="K60" t="s">
        <v>411</v>
      </c>
      <c r="L60">
        <v>25</v>
      </c>
      <c r="M60">
        <v>120</v>
      </c>
      <c r="N60">
        <v>0</v>
      </c>
      <c r="O60">
        <v>301</v>
      </c>
      <c r="P60">
        <v>7137</v>
      </c>
      <c r="Q60" t="s">
        <v>372</v>
      </c>
      <c r="S60" s="26" t="s">
        <v>508</v>
      </c>
      <c r="AD60" s="26" t="s">
        <v>512</v>
      </c>
    </row>
    <row r="61" spans="11:30" x14ac:dyDescent="0.35">
      <c r="K61" t="s">
        <v>412</v>
      </c>
      <c r="L61">
        <v>21</v>
      </c>
      <c r="M61">
        <v>104</v>
      </c>
      <c r="N61">
        <v>0</v>
      </c>
      <c r="O61">
        <v>348</v>
      </c>
      <c r="P61">
        <v>7122.36</v>
      </c>
      <c r="Q61" t="s">
        <v>372</v>
      </c>
      <c r="S61" s="26" t="s">
        <v>509</v>
      </c>
      <c r="AD61" s="26" t="s">
        <v>513</v>
      </c>
    </row>
    <row r="62" spans="11:30" x14ac:dyDescent="0.35">
      <c r="K62" t="s">
        <v>413</v>
      </c>
      <c r="L62">
        <v>14</v>
      </c>
      <c r="M62">
        <v>111</v>
      </c>
      <c r="N62">
        <v>0</v>
      </c>
      <c r="O62">
        <v>506</v>
      </c>
      <c r="P62">
        <v>6350.4</v>
      </c>
      <c r="Q62" t="s">
        <v>379</v>
      </c>
      <c r="S62" s="26" t="s">
        <v>510</v>
      </c>
      <c r="AD62" s="26" t="s">
        <v>514</v>
      </c>
    </row>
    <row r="63" spans="11:30" x14ac:dyDescent="0.35">
      <c r="K63" t="s">
        <v>414</v>
      </c>
      <c r="L63">
        <v>12</v>
      </c>
      <c r="M63">
        <v>95</v>
      </c>
      <c r="N63">
        <v>0</v>
      </c>
      <c r="O63">
        <v>548</v>
      </c>
      <c r="P63">
        <v>5883</v>
      </c>
      <c r="Q63" t="s">
        <v>379</v>
      </c>
    </row>
    <row r="64" spans="11:30" x14ac:dyDescent="0.35">
      <c r="K64" t="s">
        <v>415</v>
      </c>
      <c r="L64">
        <v>13.25</v>
      </c>
      <c r="M64">
        <v>62</v>
      </c>
      <c r="N64">
        <v>0</v>
      </c>
      <c r="O64">
        <v>534</v>
      </c>
      <c r="P64">
        <v>5881.67</v>
      </c>
      <c r="Q64" t="s">
        <v>379</v>
      </c>
    </row>
    <row r="65" spans="11:17" x14ac:dyDescent="0.35">
      <c r="K65" t="s">
        <v>416</v>
      </c>
      <c r="L65">
        <v>9.1999999999999993</v>
      </c>
      <c r="M65">
        <v>25</v>
      </c>
      <c r="N65">
        <v>0</v>
      </c>
      <c r="O65">
        <v>723</v>
      </c>
      <c r="P65">
        <v>5862.62</v>
      </c>
      <c r="Q65" t="s">
        <v>379</v>
      </c>
    </row>
    <row r="66" spans="11:17" x14ac:dyDescent="0.35">
      <c r="K66" t="s">
        <v>417</v>
      </c>
      <c r="L66">
        <v>21.35</v>
      </c>
      <c r="M66">
        <v>0</v>
      </c>
      <c r="N66">
        <v>1</v>
      </c>
      <c r="O66">
        <v>298</v>
      </c>
      <c r="P66">
        <v>5347.2</v>
      </c>
      <c r="Q66" t="s">
        <v>372</v>
      </c>
    </row>
    <row r="67" spans="11:17" x14ac:dyDescent="0.35">
      <c r="K67" t="s">
        <v>418</v>
      </c>
      <c r="L67">
        <v>6</v>
      </c>
      <c r="M67">
        <v>24</v>
      </c>
      <c r="N67">
        <v>0</v>
      </c>
      <c r="O67">
        <v>891</v>
      </c>
      <c r="P67">
        <v>4960.4399999999996</v>
      </c>
      <c r="Q67" t="s">
        <v>379</v>
      </c>
    </row>
    <row r="68" spans="11:17" x14ac:dyDescent="0.35">
      <c r="K68" t="s">
        <v>419</v>
      </c>
      <c r="L68">
        <v>7.45</v>
      </c>
      <c r="M68">
        <v>21</v>
      </c>
      <c r="N68">
        <v>0</v>
      </c>
      <c r="O68">
        <v>755</v>
      </c>
      <c r="P68">
        <v>4728.24</v>
      </c>
      <c r="Q68" t="s">
        <v>379</v>
      </c>
    </row>
    <row r="69" spans="11:17" x14ac:dyDescent="0.35">
      <c r="K69" t="s">
        <v>420</v>
      </c>
      <c r="L69">
        <v>9</v>
      </c>
      <c r="M69">
        <v>61</v>
      </c>
      <c r="N69">
        <v>0</v>
      </c>
      <c r="O69">
        <v>580</v>
      </c>
      <c r="P69">
        <v>4601.7</v>
      </c>
      <c r="Q69" t="s">
        <v>379</v>
      </c>
    </row>
    <row r="70" spans="11:17" x14ac:dyDescent="0.35">
      <c r="K70" t="s">
        <v>421</v>
      </c>
      <c r="L70">
        <v>4.5</v>
      </c>
      <c r="M70">
        <v>20</v>
      </c>
      <c r="N70">
        <v>1</v>
      </c>
      <c r="O70">
        <v>1125</v>
      </c>
      <c r="P70">
        <v>4504.3599999999997</v>
      </c>
      <c r="Q70" t="s">
        <v>379</v>
      </c>
    </row>
    <row r="71" spans="11:17" x14ac:dyDescent="0.35">
      <c r="K71" t="s">
        <v>422</v>
      </c>
      <c r="L71">
        <v>9.5</v>
      </c>
      <c r="M71">
        <v>5</v>
      </c>
      <c r="N71">
        <v>0</v>
      </c>
      <c r="O71">
        <v>508</v>
      </c>
      <c r="P71">
        <v>4338.17</v>
      </c>
      <c r="Q71" t="s">
        <v>379</v>
      </c>
    </row>
    <row r="72" spans="11:17" x14ac:dyDescent="0.35">
      <c r="K72" t="s">
        <v>423</v>
      </c>
      <c r="L72">
        <v>15</v>
      </c>
      <c r="M72">
        <v>101</v>
      </c>
      <c r="N72">
        <v>0</v>
      </c>
      <c r="O72">
        <v>293</v>
      </c>
      <c r="P72">
        <v>3997.2</v>
      </c>
      <c r="Q72" t="s">
        <v>379</v>
      </c>
    </row>
    <row r="73" spans="11:17" x14ac:dyDescent="0.35">
      <c r="K73" t="s">
        <v>424</v>
      </c>
      <c r="L73">
        <v>9.5</v>
      </c>
      <c r="M73">
        <v>36</v>
      </c>
      <c r="N73">
        <v>0</v>
      </c>
      <c r="O73">
        <v>485</v>
      </c>
      <c r="P73">
        <v>3958.08</v>
      </c>
      <c r="Q73" t="s">
        <v>379</v>
      </c>
    </row>
    <row r="74" spans="11:17" x14ac:dyDescent="0.35">
      <c r="K74" t="s">
        <v>425</v>
      </c>
      <c r="L74">
        <v>14</v>
      </c>
      <c r="M74">
        <v>76</v>
      </c>
      <c r="N74">
        <v>0</v>
      </c>
      <c r="O74">
        <v>318</v>
      </c>
      <c r="P74">
        <v>3704.4</v>
      </c>
      <c r="Q74" t="s">
        <v>379</v>
      </c>
    </row>
    <row r="75" spans="11:17" x14ac:dyDescent="0.35">
      <c r="K75" t="s">
        <v>426</v>
      </c>
      <c r="L75">
        <v>16.25</v>
      </c>
      <c r="M75">
        <v>65</v>
      </c>
      <c r="N75">
        <v>0</v>
      </c>
      <c r="O75">
        <v>235</v>
      </c>
      <c r="P75">
        <v>3437.69</v>
      </c>
      <c r="Q75" t="s">
        <v>379</v>
      </c>
    </row>
    <row r="76" spans="11:17" x14ac:dyDescent="0.35">
      <c r="K76" t="s">
        <v>427</v>
      </c>
      <c r="L76">
        <v>17</v>
      </c>
      <c r="M76">
        <v>4</v>
      </c>
      <c r="N76">
        <v>0</v>
      </c>
      <c r="O76">
        <v>239</v>
      </c>
      <c r="P76">
        <v>3383</v>
      </c>
      <c r="Q76" t="s">
        <v>379</v>
      </c>
    </row>
    <row r="77" spans="11:17" x14ac:dyDescent="0.35">
      <c r="K77" t="s">
        <v>428</v>
      </c>
      <c r="L77">
        <v>7</v>
      </c>
      <c r="M77">
        <v>38</v>
      </c>
      <c r="N77">
        <v>0</v>
      </c>
      <c r="O77">
        <v>500</v>
      </c>
      <c r="P77">
        <v>3232.95</v>
      </c>
      <c r="Q77" t="s">
        <v>379</v>
      </c>
    </row>
    <row r="78" spans="11:17" x14ac:dyDescent="0.35">
      <c r="K78" t="s">
        <v>429</v>
      </c>
      <c r="L78">
        <v>10</v>
      </c>
      <c r="M78">
        <v>13</v>
      </c>
      <c r="N78">
        <v>0</v>
      </c>
      <c r="O78">
        <v>328</v>
      </c>
      <c r="P78">
        <v>3044</v>
      </c>
      <c r="Q78" t="s">
        <v>379</v>
      </c>
    </row>
    <row r="79" spans="11:17" x14ac:dyDescent="0.35">
      <c r="K79" t="s">
        <v>430</v>
      </c>
      <c r="L79">
        <v>26</v>
      </c>
      <c r="M79">
        <v>11</v>
      </c>
      <c r="N79">
        <v>0</v>
      </c>
      <c r="O79">
        <v>125</v>
      </c>
      <c r="P79">
        <v>2688.4</v>
      </c>
      <c r="Q79" t="s">
        <v>372</v>
      </c>
    </row>
    <row r="80" spans="11:17" x14ac:dyDescent="0.35">
      <c r="K80" t="s">
        <v>431</v>
      </c>
      <c r="L80">
        <v>10</v>
      </c>
      <c r="M80">
        <v>4</v>
      </c>
      <c r="N80">
        <v>0</v>
      </c>
      <c r="O80">
        <v>297</v>
      </c>
      <c r="P80">
        <v>2432.5</v>
      </c>
      <c r="Q80" t="s">
        <v>379</v>
      </c>
    </row>
    <row r="81" spans="11:17" x14ac:dyDescent="0.35">
      <c r="K81" t="s">
        <v>432</v>
      </c>
      <c r="L81">
        <v>14</v>
      </c>
      <c r="M81">
        <v>52</v>
      </c>
      <c r="N81">
        <v>0</v>
      </c>
      <c r="O81">
        <v>184</v>
      </c>
      <c r="P81">
        <v>2396.8000000000002</v>
      </c>
      <c r="Q81" t="s">
        <v>379</v>
      </c>
    </row>
    <row r="82" spans="11:17" x14ac:dyDescent="0.35">
      <c r="K82" t="s">
        <v>433</v>
      </c>
      <c r="L82">
        <v>15.5</v>
      </c>
      <c r="M82">
        <v>39</v>
      </c>
      <c r="N82">
        <v>0</v>
      </c>
      <c r="O82">
        <v>122</v>
      </c>
      <c r="P82">
        <v>1784.82</v>
      </c>
      <c r="Q82" t="s">
        <v>379</v>
      </c>
    </row>
    <row r="83" spans="11:17" x14ac:dyDescent="0.35">
      <c r="K83" t="s">
        <v>434</v>
      </c>
      <c r="L83">
        <v>2.5</v>
      </c>
      <c r="M83">
        <v>112</v>
      </c>
      <c r="N83">
        <v>0</v>
      </c>
      <c r="O83">
        <v>755</v>
      </c>
      <c r="P83">
        <v>1648.12</v>
      </c>
      <c r="Q83" t="s">
        <v>379</v>
      </c>
    </row>
    <row r="84" spans="11:17" x14ac:dyDescent="0.35">
      <c r="K84" t="s">
        <v>435</v>
      </c>
      <c r="L84">
        <v>12.75</v>
      </c>
      <c r="M84">
        <v>15</v>
      </c>
      <c r="N84">
        <v>0</v>
      </c>
      <c r="O84">
        <v>138</v>
      </c>
      <c r="P84">
        <v>1368.71</v>
      </c>
      <c r="Q84" t="s">
        <v>379</v>
      </c>
    </row>
  </sheetData>
  <mergeCells count="2">
    <mergeCell ref="B2:M4"/>
    <mergeCell ref="B7:I29"/>
  </mergeCells>
  <pageMargins left="0.7" right="0.7" top="0.75" bottom="0.75" header="0.3" footer="0.3"/>
  <pageSetup orientation="portrait" r:id="rId1"/>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998FC-8C97-421D-BBB5-DEA5BCFEC848}">
  <dimension ref="B2:W55"/>
  <sheetViews>
    <sheetView topLeftCell="Q32" zoomScale="75" zoomScaleNormal="75" workbookViewId="0">
      <selection activeCell="AL33" sqref="AL33"/>
    </sheetView>
  </sheetViews>
  <sheetFormatPr defaultRowHeight="14.5" x14ac:dyDescent="0.35"/>
  <cols>
    <col min="11" max="11" width="13.54296875" customWidth="1"/>
    <col min="12" max="12" width="14.08984375" customWidth="1"/>
    <col min="13" max="13" width="14.1796875" customWidth="1"/>
    <col min="15" max="15" width="13.26953125" customWidth="1"/>
    <col min="16" max="16" width="14.90625" customWidth="1"/>
    <col min="17" max="17" width="14.6328125" customWidth="1"/>
    <col min="19" max="19" width="12.08984375" customWidth="1"/>
    <col min="20" max="20" width="20.90625" customWidth="1"/>
  </cols>
  <sheetData>
    <row r="2" spans="2:20" x14ac:dyDescent="0.35">
      <c r="B2" s="50" t="s">
        <v>9</v>
      </c>
      <c r="C2" s="31"/>
      <c r="D2" s="31"/>
      <c r="E2" s="31"/>
      <c r="F2" s="31"/>
      <c r="G2" s="31"/>
      <c r="H2" s="31"/>
      <c r="I2" s="31"/>
      <c r="J2" s="31"/>
      <c r="K2" s="31"/>
      <c r="L2" s="31"/>
      <c r="M2" s="31"/>
    </row>
    <row r="3" spans="2:20" x14ac:dyDescent="0.35">
      <c r="B3" s="31"/>
      <c r="C3" s="31"/>
      <c r="D3" s="31"/>
      <c r="E3" s="31"/>
      <c r="F3" s="31"/>
      <c r="G3" s="31"/>
      <c r="H3" s="31"/>
      <c r="I3" s="31"/>
      <c r="J3" s="31"/>
      <c r="K3" s="31"/>
      <c r="L3" s="31"/>
      <c r="M3" s="31"/>
    </row>
    <row r="4" spans="2:20" x14ac:dyDescent="0.35">
      <c r="B4" s="31"/>
      <c r="C4" s="31"/>
      <c r="D4" s="31"/>
      <c r="E4" s="31"/>
      <c r="F4" s="31"/>
      <c r="G4" s="31"/>
      <c r="H4" s="31"/>
      <c r="I4" s="31"/>
      <c r="J4" s="31"/>
      <c r="K4" s="31"/>
      <c r="L4" s="31"/>
      <c r="M4" s="31"/>
    </row>
    <row r="7" spans="2:20" x14ac:dyDescent="0.35">
      <c r="B7" s="44" t="s">
        <v>437</v>
      </c>
      <c r="C7" s="45"/>
      <c r="D7" s="45"/>
      <c r="E7" s="45"/>
      <c r="F7" s="45"/>
      <c r="G7" s="45"/>
      <c r="H7" s="45"/>
      <c r="I7" s="45"/>
      <c r="K7" t="s">
        <v>438</v>
      </c>
      <c r="L7" t="s">
        <v>439</v>
      </c>
      <c r="M7" t="s">
        <v>440</v>
      </c>
      <c r="N7" t="s">
        <v>441</v>
      </c>
      <c r="O7" t="s">
        <v>116</v>
      </c>
      <c r="P7" t="s">
        <v>442</v>
      </c>
      <c r="Q7" t="s">
        <v>119</v>
      </c>
    </row>
    <row r="8" spans="2:20" x14ac:dyDescent="0.35">
      <c r="B8" s="45"/>
      <c r="C8" s="45"/>
      <c r="D8" s="45"/>
      <c r="E8" s="45"/>
      <c r="F8" s="45"/>
      <c r="G8" s="45"/>
      <c r="H8" s="45"/>
      <c r="I8" s="45"/>
      <c r="K8">
        <v>1994</v>
      </c>
      <c r="L8">
        <v>8</v>
      </c>
      <c r="M8" t="s">
        <v>443</v>
      </c>
      <c r="N8" t="s">
        <v>444</v>
      </c>
      <c r="O8">
        <v>22</v>
      </c>
      <c r="P8">
        <v>1462</v>
      </c>
      <c r="Q8">
        <v>27861.89</v>
      </c>
    </row>
    <row r="9" spans="2:20" x14ac:dyDescent="0.35">
      <c r="B9" s="45"/>
      <c r="C9" s="45"/>
      <c r="D9" s="45"/>
      <c r="E9" s="45"/>
      <c r="F9" s="45"/>
      <c r="G9" s="45"/>
      <c r="H9" s="45"/>
      <c r="I9" s="45"/>
      <c r="K9">
        <v>1994</v>
      </c>
      <c r="L9">
        <v>9</v>
      </c>
      <c r="M9" t="s">
        <v>445</v>
      </c>
      <c r="N9" t="s">
        <v>446</v>
      </c>
      <c r="O9">
        <v>25</v>
      </c>
      <c r="P9">
        <v>1322</v>
      </c>
      <c r="Q9">
        <v>25485.27</v>
      </c>
    </row>
    <row r="10" spans="2:20" x14ac:dyDescent="0.35">
      <c r="B10" s="45"/>
      <c r="C10" s="45"/>
      <c r="D10" s="45"/>
      <c r="E10" s="45"/>
      <c r="F10" s="45"/>
      <c r="G10" s="45"/>
      <c r="H10" s="45"/>
      <c r="I10" s="45"/>
      <c r="K10">
        <v>1994</v>
      </c>
      <c r="L10">
        <v>10</v>
      </c>
      <c r="M10" t="s">
        <v>447</v>
      </c>
      <c r="N10" t="s">
        <v>446</v>
      </c>
      <c r="O10">
        <v>23</v>
      </c>
      <c r="P10">
        <v>1124</v>
      </c>
      <c r="Q10">
        <v>26381.4</v>
      </c>
    </row>
    <row r="11" spans="2:20" x14ac:dyDescent="0.35">
      <c r="B11" s="45"/>
      <c r="C11" s="45"/>
      <c r="D11" s="45"/>
      <c r="E11" s="45"/>
      <c r="F11" s="45"/>
      <c r="G11" s="45"/>
      <c r="H11" s="45"/>
      <c r="I11" s="45"/>
      <c r="K11">
        <v>1994</v>
      </c>
      <c r="L11">
        <v>11</v>
      </c>
      <c r="M11" t="s">
        <v>448</v>
      </c>
      <c r="N11" t="s">
        <v>446</v>
      </c>
      <c r="O11">
        <v>25</v>
      </c>
      <c r="P11">
        <v>1669</v>
      </c>
      <c r="Q11">
        <v>35931.72</v>
      </c>
    </row>
    <row r="12" spans="2:20" x14ac:dyDescent="0.35">
      <c r="B12" s="45"/>
      <c r="C12" s="45"/>
      <c r="D12" s="45"/>
      <c r="E12" s="45"/>
      <c r="F12" s="45"/>
      <c r="G12" s="45"/>
      <c r="H12" s="45"/>
      <c r="I12" s="45"/>
      <c r="K12">
        <v>1994</v>
      </c>
      <c r="L12">
        <v>12</v>
      </c>
      <c r="M12" t="s">
        <v>449</v>
      </c>
      <c r="N12" t="s">
        <v>450</v>
      </c>
      <c r="O12">
        <v>26</v>
      </c>
      <c r="P12">
        <v>1804</v>
      </c>
      <c r="Q12">
        <v>47184.04</v>
      </c>
      <c r="S12" s="23" t="s">
        <v>459</v>
      </c>
      <c r="T12" s="23" t="s">
        <v>460</v>
      </c>
    </row>
    <row r="13" spans="2:20" x14ac:dyDescent="0.35">
      <c r="B13" s="45"/>
      <c r="C13" s="45"/>
      <c r="D13" s="45"/>
      <c r="E13" s="45"/>
      <c r="F13" s="45"/>
      <c r="G13" s="45"/>
      <c r="H13" s="45"/>
      <c r="I13" s="45"/>
      <c r="K13">
        <v>1995</v>
      </c>
      <c r="L13">
        <v>1</v>
      </c>
      <c r="M13" t="s">
        <v>451</v>
      </c>
      <c r="N13" t="s">
        <v>450</v>
      </c>
      <c r="O13">
        <v>31</v>
      </c>
      <c r="P13">
        <v>2200</v>
      </c>
      <c r="Q13">
        <v>45239.63</v>
      </c>
      <c r="S13" s="2" t="s">
        <v>446</v>
      </c>
      <c r="T13">
        <f>SUMIFS(Table22[[#All],[total_revenue]],Table22[[#All],[season]],S13)</f>
        <v>257176.72999999998</v>
      </c>
    </row>
    <row r="14" spans="2:20" x14ac:dyDescent="0.35">
      <c r="B14" s="45"/>
      <c r="C14" s="45"/>
      <c r="D14" s="45"/>
      <c r="E14" s="45"/>
      <c r="F14" s="45"/>
      <c r="G14" s="45"/>
      <c r="H14" s="45"/>
      <c r="I14" s="45"/>
      <c r="K14">
        <v>1995</v>
      </c>
      <c r="L14">
        <v>2</v>
      </c>
      <c r="M14" t="s">
        <v>452</v>
      </c>
      <c r="N14" t="s">
        <v>450</v>
      </c>
      <c r="O14">
        <v>29</v>
      </c>
      <c r="P14">
        <v>1951</v>
      </c>
      <c r="Q14">
        <v>52540.24</v>
      </c>
      <c r="S14" s="2" t="s">
        <v>454</v>
      </c>
      <c r="T14">
        <f>SUMIFS(Table22[[#All],[total_revenue]],Table22[[#All],[season]],S14)</f>
        <v>476402.72</v>
      </c>
    </row>
    <row r="15" spans="2:20" x14ac:dyDescent="0.35">
      <c r="B15" s="45"/>
      <c r="C15" s="45"/>
      <c r="D15" s="45"/>
      <c r="E15" s="45"/>
      <c r="F15" s="45"/>
      <c r="G15" s="45"/>
      <c r="H15" s="45"/>
      <c r="I15" s="45"/>
      <c r="K15">
        <v>1995</v>
      </c>
      <c r="L15">
        <v>3</v>
      </c>
      <c r="M15" t="s">
        <v>453</v>
      </c>
      <c r="N15" t="s">
        <v>454</v>
      </c>
      <c r="O15">
        <v>33</v>
      </c>
      <c r="P15">
        <v>2582</v>
      </c>
      <c r="Q15">
        <v>47201.46</v>
      </c>
      <c r="S15" s="2" t="s">
        <v>444</v>
      </c>
      <c r="T15">
        <f>SUMIFS(Table22[[#All],[total_revenue]],Table22[[#All],[season]],S15)</f>
        <v>181911.9</v>
      </c>
    </row>
    <row r="16" spans="2:20" x14ac:dyDescent="0.35">
      <c r="B16" s="45"/>
      <c r="C16" s="45"/>
      <c r="D16" s="45"/>
      <c r="E16" s="45"/>
      <c r="F16" s="45"/>
      <c r="G16" s="45"/>
      <c r="H16" s="45"/>
      <c r="I16" s="45"/>
      <c r="K16">
        <v>1995</v>
      </c>
      <c r="L16">
        <v>4</v>
      </c>
      <c r="M16" t="s">
        <v>455</v>
      </c>
      <c r="N16" t="s">
        <v>454</v>
      </c>
      <c r="O16">
        <v>28</v>
      </c>
      <c r="P16">
        <v>1622</v>
      </c>
      <c r="Q16">
        <v>35124.51</v>
      </c>
      <c r="S16" s="2" t="s">
        <v>450</v>
      </c>
      <c r="T16">
        <f>SUMIFS(Table22[[#All],[total_revenue]],Table22[[#All],[season]],S16)</f>
        <v>350301.66000000003</v>
      </c>
    </row>
    <row r="17" spans="2:17" x14ac:dyDescent="0.35">
      <c r="B17" s="45"/>
      <c r="C17" s="45"/>
      <c r="D17" s="45"/>
      <c r="E17" s="45"/>
      <c r="F17" s="45"/>
      <c r="G17" s="45"/>
      <c r="H17" s="45"/>
      <c r="I17" s="45"/>
      <c r="K17">
        <v>1995</v>
      </c>
      <c r="L17">
        <v>5</v>
      </c>
      <c r="M17" t="s">
        <v>456</v>
      </c>
      <c r="N17" t="s">
        <v>454</v>
      </c>
      <c r="O17">
        <v>33</v>
      </c>
      <c r="P17">
        <v>2060</v>
      </c>
      <c r="Q17">
        <v>56455.66</v>
      </c>
    </row>
    <row r="18" spans="2:17" x14ac:dyDescent="0.35">
      <c r="B18" s="45"/>
      <c r="C18" s="45"/>
      <c r="D18" s="45"/>
      <c r="E18" s="45"/>
      <c r="F18" s="45"/>
      <c r="G18" s="45"/>
      <c r="H18" s="45"/>
      <c r="I18" s="45"/>
      <c r="K18">
        <v>1995</v>
      </c>
      <c r="L18">
        <v>6</v>
      </c>
      <c r="M18" t="s">
        <v>457</v>
      </c>
      <c r="N18" t="s">
        <v>444</v>
      </c>
      <c r="O18">
        <v>32</v>
      </c>
      <c r="P18">
        <v>2164</v>
      </c>
      <c r="Q18">
        <v>53781.29</v>
      </c>
    </row>
    <row r="19" spans="2:17" x14ac:dyDescent="0.35">
      <c r="B19" s="45"/>
      <c r="C19" s="45"/>
      <c r="D19" s="45"/>
      <c r="E19" s="45"/>
      <c r="F19" s="45"/>
      <c r="G19" s="45"/>
      <c r="H19" s="45"/>
      <c r="I19" s="45"/>
      <c r="K19">
        <v>1995</v>
      </c>
      <c r="L19">
        <v>7</v>
      </c>
      <c r="M19" t="s">
        <v>458</v>
      </c>
      <c r="N19" t="s">
        <v>444</v>
      </c>
      <c r="O19">
        <v>30</v>
      </c>
      <c r="P19">
        <v>1635</v>
      </c>
      <c r="Q19">
        <v>36362.800000000003</v>
      </c>
    </row>
    <row r="20" spans="2:17" x14ac:dyDescent="0.35">
      <c r="B20" s="45"/>
      <c r="C20" s="45"/>
      <c r="D20" s="45"/>
      <c r="E20" s="45"/>
      <c r="F20" s="45"/>
      <c r="G20" s="45"/>
      <c r="H20" s="45"/>
      <c r="I20" s="45"/>
      <c r="K20">
        <v>1995</v>
      </c>
      <c r="L20">
        <v>8</v>
      </c>
      <c r="M20" t="s">
        <v>443</v>
      </c>
      <c r="N20" t="s">
        <v>444</v>
      </c>
      <c r="O20">
        <v>33</v>
      </c>
      <c r="P20">
        <v>2054</v>
      </c>
      <c r="Q20">
        <v>51020.86</v>
      </c>
    </row>
    <row r="21" spans="2:17" x14ac:dyDescent="0.35">
      <c r="B21" s="45"/>
      <c r="C21" s="45"/>
      <c r="D21" s="45"/>
      <c r="E21" s="45"/>
      <c r="F21" s="45"/>
      <c r="G21" s="45"/>
      <c r="H21" s="45"/>
      <c r="I21" s="45"/>
      <c r="K21">
        <v>1995</v>
      </c>
      <c r="L21">
        <v>9</v>
      </c>
      <c r="M21" t="s">
        <v>445</v>
      </c>
      <c r="N21" t="s">
        <v>446</v>
      </c>
      <c r="O21">
        <v>33</v>
      </c>
      <c r="P21">
        <v>1861</v>
      </c>
      <c r="Q21">
        <v>47287.67</v>
      </c>
    </row>
    <row r="22" spans="2:17" x14ac:dyDescent="0.35">
      <c r="B22" s="45"/>
      <c r="C22" s="45"/>
      <c r="D22" s="45"/>
      <c r="E22" s="45"/>
      <c r="F22" s="45"/>
      <c r="G22" s="45"/>
      <c r="H22" s="45"/>
      <c r="I22" s="45"/>
      <c r="K22">
        <v>1995</v>
      </c>
      <c r="L22">
        <v>10</v>
      </c>
      <c r="M22" t="s">
        <v>447</v>
      </c>
      <c r="N22" t="s">
        <v>446</v>
      </c>
      <c r="O22">
        <v>37</v>
      </c>
      <c r="P22">
        <v>2343</v>
      </c>
      <c r="Q22">
        <v>55629.24</v>
      </c>
    </row>
    <row r="23" spans="2:17" x14ac:dyDescent="0.35">
      <c r="B23" s="45"/>
      <c r="C23" s="45"/>
      <c r="D23" s="45"/>
      <c r="E23" s="45"/>
      <c r="F23" s="45"/>
      <c r="G23" s="45"/>
      <c r="H23" s="45"/>
      <c r="I23" s="45"/>
      <c r="K23">
        <v>1995</v>
      </c>
      <c r="L23">
        <v>11</v>
      </c>
      <c r="M23" t="s">
        <v>448</v>
      </c>
      <c r="N23" t="s">
        <v>446</v>
      </c>
      <c r="O23">
        <v>37</v>
      </c>
      <c r="P23">
        <v>2657</v>
      </c>
      <c r="Q23">
        <v>66461.429999999993</v>
      </c>
    </row>
    <row r="24" spans="2:17" x14ac:dyDescent="0.35">
      <c r="B24" s="45"/>
      <c r="C24" s="45"/>
      <c r="D24" s="45"/>
      <c r="E24" s="45"/>
      <c r="F24" s="45"/>
      <c r="G24" s="45"/>
      <c r="H24" s="45"/>
      <c r="I24" s="45"/>
      <c r="K24">
        <v>1995</v>
      </c>
      <c r="L24">
        <v>12</v>
      </c>
      <c r="M24" t="s">
        <v>449</v>
      </c>
      <c r="N24" t="s">
        <v>450</v>
      </c>
      <c r="O24">
        <v>35</v>
      </c>
      <c r="P24">
        <v>1878</v>
      </c>
      <c r="Q24">
        <v>43821.61</v>
      </c>
    </row>
    <row r="25" spans="2:17" x14ac:dyDescent="0.35">
      <c r="B25" s="45"/>
      <c r="C25" s="45"/>
      <c r="D25" s="45"/>
      <c r="E25" s="45"/>
      <c r="F25" s="45"/>
      <c r="G25" s="45"/>
      <c r="H25" s="45"/>
      <c r="I25" s="45"/>
      <c r="K25">
        <v>1996</v>
      </c>
      <c r="L25">
        <v>1</v>
      </c>
      <c r="M25" t="s">
        <v>451</v>
      </c>
      <c r="N25" t="s">
        <v>450</v>
      </c>
      <c r="O25">
        <v>48</v>
      </c>
      <c r="P25">
        <v>2682</v>
      </c>
      <c r="Q25">
        <v>71398.429999999993</v>
      </c>
    </row>
    <row r="26" spans="2:17" x14ac:dyDescent="0.35">
      <c r="B26" s="45"/>
      <c r="C26" s="45"/>
      <c r="D26" s="45"/>
      <c r="E26" s="45"/>
      <c r="F26" s="45"/>
      <c r="G26" s="45"/>
      <c r="H26" s="45"/>
      <c r="I26" s="45"/>
      <c r="K26">
        <v>1996</v>
      </c>
      <c r="L26">
        <v>2</v>
      </c>
      <c r="M26" t="s">
        <v>452</v>
      </c>
      <c r="N26" t="s">
        <v>450</v>
      </c>
      <c r="O26">
        <v>53</v>
      </c>
      <c r="P26">
        <v>3293</v>
      </c>
      <c r="Q26">
        <v>90117.71</v>
      </c>
    </row>
    <row r="27" spans="2:17" x14ac:dyDescent="0.35">
      <c r="B27" s="45"/>
      <c r="C27" s="45"/>
      <c r="D27" s="45"/>
      <c r="E27" s="45"/>
      <c r="F27" s="45"/>
      <c r="G27" s="45"/>
      <c r="H27" s="45"/>
      <c r="I27" s="45"/>
      <c r="K27">
        <v>1996</v>
      </c>
      <c r="L27">
        <v>3</v>
      </c>
      <c r="M27" t="s">
        <v>453</v>
      </c>
      <c r="N27" t="s">
        <v>454</v>
      </c>
      <c r="O27">
        <v>56</v>
      </c>
      <c r="P27">
        <v>3288</v>
      </c>
      <c r="Q27">
        <v>103519.69</v>
      </c>
    </row>
    <row r="28" spans="2:17" x14ac:dyDescent="0.35">
      <c r="B28" s="45"/>
      <c r="C28" s="45"/>
      <c r="D28" s="45"/>
      <c r="E28" s="45"/>
      <c r="F28" s="45"/>
      <c r="G28" s="45"/>
      <c r="H28" s="45"/>
      <c r="I28" s="45"/>
      <c r="K28">
        <v>1996</v>
      </c>
      <c r="L28">
        <v>4</v>
      </c>
      <c r="M28" t="s">
        <v>455</v>
      </c>
      <c r="N28" t="s">
        <v>454</v>
      </c>
      <c r="O28">
        <v>73</v>
      </c>
      <c r="P28">
        <v>4065</v>
      </c>
      <c r="Q28">
        <v>104854.15</v>
      </c>
    </row>
    <row r="29" spans="2:17" x14ac:dyDescent="0.35">
      <c r="B29" s="45"/>
      <c r="C29" s="45"/>
      <c r="D29" s="45"/>
      <c r="E29" s="45"/>
      <c r="F29" s="45"/>
      <c r="G29" s="45"/>
      <c r="H29" s="45"/>
      <c r="I29" s="45"/>
      <c r="K29">
        <v>1996</v>
      </c>
      <c r="L29">
        <v>5</v>
      </c>
      <c r="M29" t="s">
        <v>456</v>
      </c>
      <c r="N29" t="s">
        <v>454</v>
      </c>
      <c r="O29">
        <v>77</v>
      </c>
      <c r="P29">
        <v>4957</v>
      </c>
      <c r="Q29">
        <v>129247.25</v>
      </c>
    </row>
    <row r="30" spans="2:17" x14ac:dyDescent="0.35">
      <c r="B30" s="45"/>
      <c r="C30" s="45"/>
      <c r="D30" s="45"/>
      <c r="E30" s="45"/>
      <c r="F30" s="45"/>
      <c r="G30" s="45"/>
      <c r="H30" s="45"/>
      <c r="I30" s="45"/>
      <c r="K30">
        <v>1996</v>
      </c>
      <c r="L30">
        <v>6</v>
      </c>
      <c r="M30" t="s">
        <v>457</v>
      </c>
      <c r="N30" t="s">
        <v>444</v>
      </c>
      <c r="O30">
        <v>11</v>
      </c>
      <c r="P30">
        <v>644</v>
      </c>
      <c r="Q30">
        <v>12885.06</v>
      </c>
    </row>
    <row r="31" spans="2:17" x14ac:dyDescent="0.35">
      <c r="B31" s="45"/>
      <c r="C31" s="45"/>
      <c r="D31" s="45"/>
      <c r="E31" s="45"/>
      <c r="F31" s="45"/>
      <c r="G31" s="45"/>
      <c r="H31" s="45"/>
      <c r="I31" s="45"/>
    </row>
    <row r="32" spans="2:17" x14ac:dyDescent="0.35">
      <c r="B32" s="45"/>
      <c r="C32" s="45"/>
      <c r="D32" s="45"/>
      <c r="E32" s="45"/>
      <c r="F32" s="45"/>
      <c r="G32" s="45"/>
      <c r="H32" s="45"/>
      <c r="I32" s="45"/>
    </row>
    <row r="33" spans="2:9" x14ac:dyDescent="0.35">
      <c r="B33" s="45"/>
      <c r="C33" s="45"/>
      <c r="D33" s="45"/>
      <c r="E33" s="45"/>
      <c r="F33" s="45"/>
      <c r="G33" s="45"/>
      <c r="H33" s="45"/>
      <c r="I33" s="45"/>
    </row>
    <row r="34" spans="2:9" x14ac:dyDescent="0.35">
      <c r="B34" s="45"/>
      <c r="C34" s="45"/>
      <c r="D34" s="45"/>
      <c r="E34" s="45"/>
      <c r="F34" s="45"/>
      <c r="G34" s="45"/>
      <c r="H34" s="45"/>
      <c r="I34" s="45"/>
    </row>
    <row r="35" spans="2:9" x14ac:dyDescent="0.35">
      <c r="B35" s="45"/>
      <c r="C35" s="45"/>
      <c r="D35" s="45"/>
      <c r="E35" s="45"/>
      <c r="F35" s="45"/>
      <c r="G35" s="45"/>
      <c r="H35" s="45"/>
      <c r="I35" s="45"/>
    </row>
    <row r="36" spans="2:9" x14ac:dyDescent="0.35">
      <c r="B36" s="45"/>
      <c r="C36" s="45"/>
      <c r="D36" s="45"/>
      <c r="E36" s="45"/>
      <c r="F36" s="45"/>
      <c r="G36" s="45"/>
      <c r="H36" s="45"/>
      <c r="I36" s="45"/>
    </row>
    <row r="37" spans="2:9" x14ac:dyDescent="0.35">
      <c r="B37" s="2"/>
    </row>
    <row r="50" spans="18:23" ht="32" x14ac:dyDescent="0.7">
      <c r="R50" s="58"/>
      <c r="S50" s="58"/>
      <c r="T50" s="58"/>
      <c r="U50" s="58"/>
      <c r="V50" s="58"/>
      <c r="W50" s="58"/>
    </row>
    <row r="51" spans="18:23" ht="21" x14ac:dyDescent="0.5">
      <c r="R51" s="13" t="s">
        <v>461</v>
      </c>
    </row>
    <row r="52" spans="18:23" ht="21" x14ac:dyDescent="0.5">
      <c r="R52" s="13" t="s">
        <v>462</v>
      </c>
      <c r="S52" s="13"/>
      <c r="T52" s="13"/>
      <c r="U52" s="13"/>
      <c r="V52" s="13"/>
    </row>
    <row r="53" spans="18:23" ht="21" x14ac:dyDescent="0.5">
      <c r="R53" s="13" t="s">
        <v>463</v>
      </c>
      <c r="S53" s="13"/>
      <c r="T53" s="13"/>
      <c r="U53" s="13"/>
      <c r="V53" s="13"/>
    </row>
    <row r="54" spans="18:23" ht="21" x14ac:dyDescent="0.5">
      <c r="R54" s="13" t="s">
        <v>464</v>
      </c>
      <c r="S54" s="13"/>
      <c r="T54" s="13"/>
      <c r="U54" s="13"/>
      <c r="V54" s="13"/>
    </row>
    <row r="55" spans="18:23" ht="21" x14ac:dyDescent="0.5">
      <c r="R55" s="13" t="s">
        <v>465</v>
      </c>
      <c r="S55" s="13"/>
      <c r="T55" s="13"/>
      <c r="U55" s="13"/>
      <c r="V55" s="13"/>
    </row>
  </sheetData>
  <mergeCells count="3">
    <mergeCell ref="B2:M4"/>
    <mergeCell ref="B7:I36"/>
    <mergeCell ref="R50:W50"/>
  </mergeCells>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E4AD-9517-4AE3-B4CF-A278908D03B7}">
  <dimension ref="B2:AA85"/>
  <sheetViews>
    <sheetView zoomScale="42" zoomScaleNormal="42" workbookViewId="0">
      <selection activeCell="AL36" sqref="AL36"/>
    </sheetView>
  </sheetViews>
  <sheetFormatPr defaultRowHeight="14.5" x14ac:dyDescent="0.35"/>
  <cols>
    <col min="13" max="13" width="15.81640625" customWidth="1"/>
    <col min="14" max="14" width="10.453125" customWidth="1"/>
    <col min="15" max="15" width="15.81640625" customWidth="1"/>
    <col min="16" max="16" width="11.26953125" customWidth="1"/>
    <col min="17" max="17" width="16.81640625" customWidth="1"/>
    <col min="18" max="18" width="14.6328125" customWidth="1"/>
    <col min="19" max="19" width="16.81640625" customWidth="1"/>
    <col min="20" max="20" width="14.6328125" customWidth="1"/>
    <col min="21" max="21" width="25.26953125" bestFit="1" customWidth="1"/>
    <col min="22" max="22" width="19.08984375" bestFit="1" customWidth="1"/>
    <col min="23" max="24" width="7.81640625" bestFit="1" customWidth="1"/>
    <col min="25" max="27" width="6.81640625" bestFit="1" customWidth="1"/>
    <col min="28" max="28" width="4.81640625" bestFit="1" customWidth="1"/>
    <col min="29" max="29" width="7.81640625" bestFit="1" customWidth="1"/>
    <col min="30" max="30" width="4.81640625" bestFit="1" customWidth="1"/>
    <col min="31" max="31" width="7.81640625" bestFit="1" customWidth="1"/>
    <col min="32" max="32" width="6.81640625" bestFit="1" customWidth="1"/>
    <col min="33" max="33" width="7.81640625" bestFit="1" customWidth="1"/>
    <col min="34" max="34" width="6.81640625" bestFit="1" customWidth="1"/>
    <col min="35" max="36" width="7.81640625" bestFit="1" customWidth="1"/>
    <col min="37" max="37" width="6.81640625" bestFit="1" customWidth="1"/>
    <col min="38" max="39" width="7.81640625" bestFit="1" customWidth="1"/>
    <col min="40" max="40" width="6.81640625" bestFit="1" customWidth="1"/>
    <col min="41" max="42" width="7.81640625" bestFit="1" customWidth="1"/>
    <col min="43" max="43" width="4.81640625" bestFit="1" customWidth="1"/>
    <col min="44" max="44" width="6.81640625" bestFit="1" customWidth="1"/>
    <col min="45" max="45" width="7.81640625" bestFit="1" customWidth="1"/>
    <col min="46" max="46" width="4.81640625" bestFit="1" customWidth="1"/>
    <col min="47" max="47" width="6.81640625" bestFit="1" customWidth="1"/>
    <col min="48" max="51" width="7.81640625" bestFit="1" customWidth="1"/>
    <col min="52" max="52" width="6.81640625" bestFit="1" customWidth="1"/>
    <col min="53" max="53" width="4.81640625" bestFit="1" customWidth="1"/>
    <col min="54" max="54" width="7.81640625" bestFit="1" customWidth="1"/>
    <col min="55" max="56" width="4.81640625" bestFit="1" customWidth="1"/>
    <col min="57" max="57" width="7.81640625" bestFit="1" customWidth="1"/>
    <col min="58" max="58" width="6.81640625" bestFit="1" customWidth="1"/>
    <col min="59" max="59" width="7.81640625" bestFit="1" customWidth="1"/>
    <col min="60" max="62" width="8.81640625" bestFit="1" customWidth="1"/>
    <col min="63" max="63" width="5.81640625" bestFit="1" customWidth="1"/>
    <col min="64" max="64" width="7.81640625" bestFit="1" customWidth="1"/>
    <col min="65" max="65" width="8.81640625" bestFit="1" customWidth="1"/>
    <col min="66" max="66" width="7.81640625" bestFit="1" customWidth="1"/>
    <col min="67" max="67" width="8.81640625" bestFit="1" customWidth="1"/>
    <col min="68" max="68" width="5.81640625" bestFit="1" customWidth="1"/>
    <col min="69" max="69" width="8.81640625" bestFit="1" customWidth="1"/>
    <col min="70" max="70" width="7.81640625" bestFit="1" customWidth="1"/>
    <col min="71" max="76" width="8.81640625" bestFit="1" customWidth="1"/>
    <col min="77" max="77" width="7.81640625" bestFit="1" customWidth="1"/>
    <col min="78" max="84" width="8.81640625" bestFit="1" customWidth="1"/>
    <col min="85" max="85" width="7.81640625" bestFit="1" customWidth="1"/>
    <col min="86" max="86" width="8.81640625" bestFit="1" customWidth="1"/>
    <col min="87" max="87" width="7.81640625" bestFit="1" customWidth="1"/>
    <col min="88" max="95" width="8.81640625" bestFit="1" customWidth="1"/>
    <col min="96" max="96" width="7.81640625" bestFit="1" customWidth="1"/>
    <col min="97" max="97" width="8.81640625" bestFit="1" customWidth="1"/>
    <col min="98" max="98" width="9.81640625" bestFit="1" customWidth="1"/>
    <col min="99" max="99" width="10.7265625" bestFit="1" customWidth="1"/>
  </cols>
  <sheetData>
    <row r="2" spans="2:22" x14ac:dyDescent="0.35">
      <c r="B2" s="50" t="s">
        <v>10</v>
      </c>
      <c r="C2" s="31"/>
      <c r="D2" s="31"/>
      <c r="E2" s="31"/>
      <c r="F2" s="31"/>
      <c r="G2" s="31"/>
      <c r="H2" s="31"/>
      <c r="I2" s="31"/>
      <c r="J2" s="31"/>
      <c r="K2" s="31"/>
      <c r="L2" s="31"/>
      <c r="M2" s="31"/>
    </row>
    <row r="3" spans="2:22" x14ac:dyDescent="0.35">
      <c r="B3" s="31"/>
      <c r="C3" s="31"/>
      <c r="D3" s="31"/>
      <c r="E3" s="31"/>
      <c r="F3" s="31"/>
      <c r="G3" s="31"/>
      <c r="H3" s="31"/>
      <c r="I3" s="31"/>
      <c r="J3" s="31"/>
      <c r="K3" s="31"/>
      <c r="L3" s="31"/>
      <c r="M3" s="31"/>
    </row>
    <row r="4" spans="2:22" x14ac:dyDescent="0.35">
      <c r="B4" s="31"/>
      <c r="C4" s="31"/>
      <c r="D4" s="31"/>
      <c r="E4" s="31"/>
      <c r="F4" s="31"/>
      <c r="G4" s="31"/>
      <c r="H4" s="31"/>
      <c r="I4" s="31"/>
      <c r="J4" s="31"/>
      <c r="K4" s="31"/>
      <c r="L4" s="31"/>
      <c r="M4" s="31"/>
    </row>
    <row r="8" spans="2:22" x14ac:dyDescent="0.35">
      <c r="B8" s="59" t="s">
        <v>498</v>
      </c>
      <c r="C8" s="60"/>
      <c r="D8" s="60"/>
      <c r="E8" s="60"/>
      <c r="F8" s="60"/>
      <c r="G8" s="60"/>
      <c r="H8" s="60"/>
      <c r="I8" s="60"/>
      <c r="J8" s="60"/>
      <c r="K8" s="60"/>
      <c r="M8" t="s">
        <v>316</v>
      </c>
      <c r="N8" t="s">
        <v>367</v>
      </c>
      <c r="O8" t="s">
        <v>369</v>
      </c>
      <c r="P8" t="s">
        <v>490</v>
      </c>
      <c r="Q8" t="s">
        <v>491</v>
      </c>
      <c r="R8" t="s">
        <v>119</v>
      </c>
      <c r="S8" t="s">
        <v>492</v>
      </c>
      <c r="U8" s="22" t="s">
        <v>492</v>
      </c>
      <c r="V8" t="s">
        <v>460</v>
      </c>
    </row>
    <row r="9" spans="2:22" x14ac:dyDescent="0.35">
      <c r="B9" s="60"/>
      <c r="C9" s="60"/>
      <c r="D9" s="60"/>
      <c r="E9" s="60"/>
      <c r="F9" s="60"/>
      <c r="G9" s="60"/>
      <c r="H9" s="60"/>
      <c r="I9" s="60"/>
      <c r="J9" s="60"/>
      <c r="K9" s="60"/>
      <c r="M9" t="s">
        <v>317</v>
      </c>
      <c r="N9">
        <v>263.5</v>
      </c>
      <c r="O9">
        <v>0</v>
      </c>
      <c r="P9">
        <v>623</v>
      </c>
      <c r="Q9">
        <v>24</v>
      </c>
      <c r="R9">
        <v>141396.73000000001</v>
      </c>
      <c r="S9" t="s">
        <v>493</v>
      </c>
      <c r="U9" s="2" t="s">
        <v>494</v>
      </c>
      <c r="V9">
        <v>169189.41999999998</v>
      </c>
    </row>
    <row r="10" spans="2:22" x14ac:dyDescent="0.35">
      <c r="B10" s="60"/>
      <c r="C10" s="60"/>
      <c r="D10" s="60"/>
      <c r="E10" s="60"/>
      <c r="F10" s="60"/>
      <c r="G10" s="60"/>
      <c r="H10" s="60"/>
      <c r="I10" s="60"/>
      <c r="J10" s="60"/>
      <c r="K10" s="60"/>
      <c r="M10" t="s">
        <v>318</v>
      </c>
      <c r="N10">
        <v>123.79</v>
      </c>
      <c r="O10">
        <v>1</v>
      </c>
      <c r="P10">
        <v>746</v>
      </c>
      <c r="Q10">
        <v>32</v>
      </c>
      <c r="R10">
        <v>80368.67</v>
      </c>
      <c r="S10" t="s">
        <v>494</v>
      </c>
      <c r="U10" s="2" t="s">
        <v>497</v>
      </c>
      <c r="V10">
        <v>7226.5</v>
      </c>
    </row>
    <row r="11" spans="2:22" x14ac:dyDescent="0.35">
      <c r="B11" s="60"/>
      <c r="C11" s="60"/>
      <c r="D11" s="60"/>
      <c r="E11" s="60"/>
      <c r="F11" s="60"/>
      <c r="G11" s="60"/>
      <c r="H11" s="60"/>
      <c r="I11" s="60"/>
      <c r="J11" s="60"/>
      <c r="K11" s="60"/>
      <c r="M11" t="s">
        <v>319</v>
      </c>
      <c r="N11">
        <v>55</v>
      </c>
      <c r="O11">
        <v>0</v>
      </c>
      <c r="P11">
        <v>1496</v>
      </c>
      <c r="Q11">
        <v>54</v>
      </c>
      <c r="R11">
        <v>71155.7</v>
      </c>
      <c r="S11" t="s">
        <v>493</v>
      </c>
      <c r="U11" s="2" t="s">
        <v>495</v>
      </c>
      <c r="V11">
        <v>91321.01999999999</v>
      </c>
    </row>
    <row r="12" spans="2:22" x14ac:dyDescent="0.35">
      <c r="B12" s="60"/>
      <c r="C12" s="60"/>
      <c r="D12" s="60"/>
      <c r="E12" s="60"/>
      <c r="F12" s="60"/>
      <c r="G12" s="60"/>
      <c r="H12" s="60"/>
      <c r="I12" s="60"/>
      <c r="J12" s="60"/>
      <c r="K12" s="60"/>
      <c r="M12" t="s">
        <v>320</v>
      </c>
      <c r="N12">
        <v>49.3</v>
      </c>
      <c r="O12">
        <v>0</v>
      </c>
      <c r="P12">
        <v>1083</v>
      </c>
      <c r="Q12">
        <v>48</v>
      </c>
      <c r="R12">
        <v>47234.97</v>
      </c>
      <c r="S12" t="s">
        <v>493</v>
      </c>
      <c r="U12" s="2" t="s">
        <v>496</v>
      </c>
      <c r="V12">
        <v>264186.09000000003</v>
      </c>
    </row>
    <row r="13" spans="2:22" x14ac:dyDescent="0.35">
      <c r="B13" s="60"/>
      <c r="C13" s="60"/>
      <c r="D13" s="60"/>
      <c r="E13" s="60"/>
      <c r="F13" s="60"/>
      <c r="G13" s="60"/>
      <c r="H13" s="60"/>
      <c r="I13" s="60"/>
      <c r="J13" s="60"/>
      <c r="K13" s="60"/>
      <c r="M13" t="s">
        <v>321</v>
      </c>
      <c r="N13">
        <v>34</v>
      </c>
      <c r="O13">
        <v>0</v>
      </c>
      <c r="P13">
        <v>1577</v>
      </c>
      <c r="Q13">
        <v>51</v>
      </c>
      <c r="R13">
        <v>46825.48</v>
      </c>
      <c r="S13" t="s">
        <v>493</v>
      </c>
      <c r="U13" s="2" t="s">
        <v>493</v>
      </c>
      <c r="V13">
        <v>733869.96</v>
      </c>
    </row>
    <row r="14" spans="2:22" x14ac:dyDescent="0.35">
      <c r="B14" s="60"/>
      <c r="C14" s="60"/>
      <c r="D14" s="60"/>
      <c r="E14" s="60"/>
      <c r="F14" s="60"/>
      <c r="G14" s="60"/>
      <c r="H14" s="60"/>
      <c r="I14" s="60"/>
      <c r="J14" s="60"/>
      <c r="K14" s="60"/>
      <c r="M14" t="s">
        <v>322</v>
      </c>
      <c r="N14">
        <v>38</v>
      </c>
      <c r="O14">
        <v>0</v>
      </c>
      <c r="P14">
        <v>1263</v>
      </c>
      <c r="Q14">
        <v>50</v>
      </c>
      <c r="R14">
        <v>42593.06</v>
      </c>
      <c r="S14" t="s">
        <v>493</v>
      </c>
      <c r="U14" s="2" t="s">
        <v>488</v>
      </c>
      <c r="V14">
        <v>1265792.99</v>
      </c>
    </row>
    <row r="15" spans="2:22" x14ac:dyDescent="0.35">
      <c r="B15" s="60"/>
      <c r="C15" s="60"/>
      <c r="D15" s="60"/>
      <c r="E15" s="60"/>
      <c r="F15" s="60"/>
      <c r="G15" s="60"/>
      <c r="H15" s="60"/>
      <c r="I15" s="60"/>
      <c r="J15" s="60"/>
      <c r="K15" s="60"/>
      <c r="M15" t="s">
        <v>323</v>
      </c>
      <c r="N15">
        <v>53</v>
      </c>
      <c r="O15">
        <v>0</v>
      </c>
      <c r="P15">
        <v>886</v>
      </c>
      <c r="Q15">
        <v>39</v>
      </c>
      <c r="R15">
        <v>41819.65</v>
      </c>
      <c r="S15" t="s">
        <v>493</v>
      </c>
    </row>
    <row r="16" spans="2:22" x14ac:dyDescent="0.35">
      <c r="B16" s="60"/>
      <c r="C16" s="60"/>
      <c r="D16" s="60"/>
      <c r="E16" s="60"/>
      <c r="F16" s="60"/>
      <c r="G16" s="60"/>
      <c r="H16" s="60"/>
      <c r="I16" s="60"/>
      <c r="J16" s="60"/>
      <c r="K16" s="60"/>
      <c r="M16" t="s">
        <v>324</v>
      </c>
      <c r="N16">
        <v>39</v>
      </c>
      <c r="O16">
        <v>1</v>
      </c>
      <c r="P16">
        <v>978</v>
      </c>
      <c r="Q16">
        <v>37</v>
      </c>
      <c r="R16">
        <v>32698.38</v>
      </c>
      <c r="S16" t="s">
        <v>494</v>
      </c>
    </row>
    <row r="17" spans="2:19" x14ac:dyDescent="0.35">
      <c r="B17" s="60"/>
      <c r="C17" s="60"/>
      <c r="D17" s="60"/>
      <c r="E17" s="60"/>
      <c r="F17" s="60"/>
      <c r="G17" s="60"/>
      <c r="H17" s="60"/>
      <c r="I17" s="60"/>
      <c r="J17" s="60"/>
      <c r="K17" s="60"/>
      <c r="M17" t="s">
        <v>325</v>
      </c>
      <c r="N17">
        <v>62.5</v>
      </c>
      <c r="O17">
        <v>0</v>
      </c>
      <c r="P17">
        <v>539</v>
      </c>
      <c r="Q17">
        <v>27</v>
      </c>
      <c r="R17">
        <v>29171.87</v>
      </c>
      <c r="S17" t="s">
        <v>493</v>
      </c>
    </row>
    <row r="18" spans="2:19" x14ac:dyDescent="0.35">
      <c r="B18" s="60"/>
      <c r="C18" s="60"/>
      <c r="D18" s="60"/>
      <c r="E18" s="60"/>
      <c r="F18" s="60"/>
      <c r="G18" s="60"/>
      <c r="H18" s="60"/>
      <c r="I18" s="60"/>
      <c r="J18" s="60"/>
      <c r="K18" s="60"/>
      <c r="M18" t="s">
        <v>326</v>
      </c>
      <c r="N18">
        <v>45.6</v>
      </c>
      <c r="O18">
        <v>1</v>
      </c>
      <c r="P18">
        <v>640</v>
      </c>
      <c r="Q18">
        <v>33</v>
      </c>
      <c r="R18">
        <v>25696.639999999999</v>
      </c>
      <c r="S18" t="s">
        <v>494</v>
      </c>
    </row>
    <row r="19" spans="2:19" x14ac:dyDescent="0.35">
      <c r="B19" s="60"/>
      <c r="C19" s="60"/>
      <c r="D19" s="60"/>
      <c r="E19" s="60"/>
      <c r="F19" s="60"/>
      <c r="G19" s="60"/>
      <c r="H19" s="60"/>
      <c r="I19" s="60"/>
      <c r="J19" s="60"/>
      <c r="K19" s="60"/>
      <c r="M19" t="s">
        <v>327</v>
      </c>
      <c r="N19">
        <v>34.799999999999997</v>
      </c>
      <c r="O19">
        <v>0</v>
      </c>
      <c r="P19">
        <v>806</v>
      </c>
      <c r="Q19">
        <v>38</v>
      </c>
      <c r="R19">
        <v>24900.13</v>
      </c>
      <c r="S19" t="s">
        <v>493</v>
      </c>
    </row>
    <row r="20" spans="2:19" x14ac:dyDescent="0.35">
      <c r="B20" s="60"/>
      <c r="C20" s="60"/>
      <c r="D20" s="60"/>
      <c r="E20" s="60"/>
      <c r="F20" s="60"/>
      <c r="G20" s="60"/>
      <c r="H20" s="60"/>
      <c r="I20" s="60"/>
      <c r="J20" s="60"/>
      <c r="K20" s="60"/>
      <c r="M20" t="s">
        <v>328</v>
      </c>
      <c r="N20">
        <v>46</v>
      </c>
      <c r="O20">
        <v>0</v>
      </c>
      <c r="P20">
        <v>580</v>
      </c>
      <c r="Q20">
        <v>28</v>
      </c>
      <c r="R20">
        <v>23526.7</v>
      </c>
      <c r="S20" t="s">
        <v>493</v>
      </c>
    </row>
    <row r="21" spans="2:19" x14ac:dyDescent="0.35">
      <c r="B21" s="60"/>
      <c r="C21" s="60"/>
      <c r="D21" s="60"/>
      <c r="E21" s="60"/>
      <c r="F21" s="60"/>
      <c r="G21" s="60"/>
      <c r="H21" s="60"/>
      <c r="I21" s="60"/>
      <c r="J21" s="60"/>
      <c r="K21" s="60"/>
      <c r="M21" t="s">
        <v>329</v>
      </c>
      <c r="N21">
        <v>81</v>
      </c>
      <c r="O21">
        <v>0</v>
      </c>
      <c r="P21">
        <v>313</v>
      </c>
      <c r="Q21">
        <v>16</v>
      </c>
      <c r="R21">
        <v>22563.360000000001</v>
      </c>
      <c r="S21" t="s">
        <v>493</v>
      </c>
    </row>
    <row r="22" spans="2:19" x14ac:dyDescent="0.35">
      <c r="B22" s="60"/>
      <c r="C22" s="60"/>
      <c r="D22" s="60"/>
      <c r="E22" s="60"/>
      <c r="F22" s="60"/>
      <c r="G22" s="60"/>
      <c r="H22" s="60"/>
      <c r="I22" s="60"/>
      <c r="J22" s="60"/>
      <c r="K22" s="60"/>
      <c r="M22" t="s">
        <v>330</v>
      </c>
      <c r="N22">
        <v>30</v>
      </c>
      <c r="O22">
        <v>0</v>
      </c>
      <c r="P22">
        <v>763</v>
      </c>
      <c r="Q22">
        <v>29</v>
      </c>
      <c r="R22">
        <v>22044.3</v>
      </c>
      <c r="S22" t="s">
        <v>493</v>
      </c>
    </row>
    <row r="23" spans="2:19" x14ac:dyDescent="0.35">
      <c r="B23" s="60"/>
      <c r="C23" s="60"/>
      <c r="D23" s="60"/>
      <c r="E23" s="60"/>
      <c r="F23" s="60"/>
      <c r="G23" s="60"/>
      <c r="H23" s="60"/>
      <c r="I23" s="60"/>
      <c r="J23" s="60"/>
      <c r="K23" s="60"/>
      <c r="M23" t="s">
        <v>331</v>
      </c>
      <c r="N23">
        <v>33.25</v>
      </c>
      <c r="O23">
        <v>0</v>
      </c>
      <c r="P23">
        <v>740</v>
      </c>
      <c r="Q23">
        <v>30</v>
      </c>
      <c r="R23">
        <v>21957.97</v>
      </c>
      <c r="S23" t="s">
        <v>493</v>
      </c>
    </row>
    <row r="24" spans="2:19" x14ac:dyDescent="0.35">
      <c r="B24" s="60"/>
      <c r="C24" s="60"/>
      <c r="D24" s="60"/>
      <c r="E24" s="60"/>
      <c r="F24" s="60"/>
      <c r="G24" s="60"/>
      <c r="H24" s="60"/>
      <c r="I24" s="60"/>
      <c r="J24" s="60"/>
      <c r="K24" s="60"/>
      <c r="M24" t="s">
        <v>373</v>
      </c>
      <c r="N24">
        <v>36</v>
      </c>
      <c r="O24">
        <v>0</v>
      </c>
      <c r="P24">
        <v>714</v>
      </c>
      <c r="Q24">
        <v>31</v>
      </c>
      <c r="R24">
        <v>21942.36</v>
      </c>
      <c r="S24" t="s">
        <v>493</v>
      </c>
    </row>
    <row r="25" spans="2:19" x14ac:dyDescent="0.35">
      <c r="B25" s="60"/>
      <c r="C25" s="60"/>
      <c r="D25" s="60"/>
      <c r="E25" s="60"/>
      <c r="F25" s="60"/>
      <c r="G25" s="60"/>
      <c r="H25" s="60"/>
      <c r="I25" s="60"/>
      <c r="J25" s="60"/>
      <c r="K25" s="60"/>
      <c r="M25" t="s">
        <v>374</v>
      </c>
      <c r="N25">
        <v>31</v>
      </c>
      <c r="O25">
        <v>0</v>
      </c>
      <c r="P25">
        <v>742</v>
      </c>
      <c r="Q25">
        <v>33</v>
      </c>
      <c r="R25">
        <v>20867.34</v>
      </c>
      <c r="S25" t="s">
        <v>493</v>
      </c>
    </row>
    <row r="26" spans="2:19" x14ac:dyDescent="0.35">
      <c r="B26" s="60"/>
      <c r="C26" s="60"/>
      <c r="D26" s="60"/>
      <c r="E26" s="60"/>
      <c r="F26" s="60"/>
      <c r="G26" s="60"/>
      <c r="H26" s="60"/>
      <c r="I26" s="60"/>
      <c r="J26" s="60"/>
      <c r="K26" s="60"/>
      <c r="M26" t="s">
        <v>375</v>
      </c>
      <c r="N26">
        <v>32.799999999999997</v>
      </c>
      <c r="O26">
        <v>1</v>
      </c>
      <c r="P26">
        <v>722</v>
      </c>
      <c r="Q26">
        <v>30</v>
      </c>
      <c r="R26">
        <v>20574.169999999998</v>
      </c>
      <c r="S26" t="s">
        <v>494</v>
      </c>
    </row>
    <row r="27" spans="2:19" x14ac:dyDescent="0.35">
      <c r="B27" s="60"/>
      <c r="C27" s="60"/>
      <c r="D27" s="60"/>
      <c r="E27" s="60"/>
      <c r="F27" s="60"/>
      <c r="G27" s="60"/>
      <c r="H27" s="60"/>
      <c r="I27" s="60"/>
      <c r="J27" s="60"/>
      <c r="K27" s="60"/>
      <c r="M27" t="s">
        <v>376</v>
      </c>
      <c r="N27">
        <v>31.23</v>
      </c>
      <c r="O27">
        <v>0</v>
      </c>
      <c r="P27">
        <v>753</v>
      </c>
      <c r="Q27">
        <v>32</v>
      </c>
      <c r="R27">
        <v>19849.14</v>
      </c>
      <c r="S27" t="s">
        <v>493</v>
      </c>
    </row>
    <row r="28" spans="2:19" x14ac:dyDescent="0.35">
      <c r="B28" s="60"/>
      <c r="C28" s="60"/>
      <c r="D28" s="60"/>
      <c r="E28" s="60"/>
      <c r="F28" s="60"/>
      <c r="G28" s="60"/>
      <c r="H28" s="60"/>
      <c r="I28" s="60"/>
      <c r="J28" s="60"/>
      <c r="K28" s="60"/>
      <c r="M28" t="s">
        <v>377</v>
      </c>
      <c r="N28">
        <v>21.5</v>
      </c>
      <c r="O28">
        <v>0</v>
      </c>
      <c r="P28">
        <v>1057</v>
      </c>
      <c r="Q28">
        <v>42</v>
      </c>
      <c r="R28">
        <v>19551.02</v>
      </c>
      <c r="S28" t="s">
        <v>493</v>
      </c>
    </row>
    <row r="29" spans="2:19" x14ac:dyDescent="0.35">
      <c r="B29" s="60"/>
      <c r="C29" s="60"/>
      <c r="D29" s="60"/>
      <c r="E29" s="60"/>
      <c r="F29" s="60"/>
      <c r="G29" s="60"/>
      <c r="H29" s="60"/>
      <c r="I29" s="60"/>
      <c r="J29" s="60"/>
      <c r="K29" s="60"/>
      <c r="M29" t="s">
        <v>378</v>
      </c>
      <c r="N29">
        <v>18.399999999999999</v>
      </c>
      <c r="O29">
        <v>0</v>
      </c>
      <c r="P29">
        <v>1103</v>
      </c>
      <c r="Q29">
        <v>41</v>
      </c>
      <c r="R29">
        <v>17910.63</v>
      </c>
      <c r="S29" t="s">
        <v>493</v>
      </c>
    </row>
    <row r="30" spans="2:19" x14ac:dyDescent="0.35">
      <c r="B30" s="60"/>
      <c r="C30" s="60"/>
      <c r="D30" s="60"/>
      <c r="E30" s="60"/>
      <c r="F30" s="60"/>
      <c r="G30" s="60"/>
      <c r="H30" s="60"/>
      <c r="I30" s="60"/>
      <c r="J30" s="60"/>
      <c r="K30" s="60"/>
      <c r="M30" t="s">
        <v>380</v>
      </c>
      <c r="N30">
        <v>24</v>
      </c>
      <c r="O30">
        <v>0</v>
      </c>
      <c r="P30">
        <v>903</v>
      </c>
      <c r="Q30">
        <v>33</v>
      </c>
      <c r="R30">
        <v>17426.400000000001</v>
      </c>
      <c r="S30" t="s">
        <v>493</v>
      </c>
    </row>
    <row r="31" spans="2:19" x14ac:dyDescent="0.35">
      <c r="B31" s="60"/>
      <c r="C31" s="60"/>
      <c r="D31" s="60"/>
      <c r="E31" s="60"/>
      <c r="F31" s="60"/>
      <c r="G31" s="60"/>
      <c r="H31" s="60"/>
      <c r="I31" s="60"/>
      <c r="J31" s="60"/>
      <c r="K31" s="60"/>
      <c r="M31" t="s">
        <v>381</v>
      </c>
      <c r="N31">
        <v>17.45</v>
      </c>
      <c r="O31">
        <v>0</v>
      </c>
      <c r="P31">
        <v>1158</v>
      </c>
      <c r="Q31">
        <v>43</v>
      </c>
      <c r="R31">
        <v>17215.78</v>
      </c>
      <c r="S31" t="s">
        <v>493</v>
      </c>
    </row>
    <row r="32" spans="2:19" x14ac:dyDescent="0.35">
      <c r="B32" s="60"/>
      <c r="C32" s="60"/>
      <c r="D32" s="60"/>
      <c r="E32" s="60"/>
      <c r="F32" s="60"/>
      <c r="G32" s="60"/>
      <c r="H32" s="60"/>
      <c r="I32" s="60"/>
      <c r="J32" s="60"/>
      <c r="K32" s="60"/>
      <c r="M32" t="s">
        <v>382</v>
      </c>
      <c r="N32">
        <v>43.9</v>
      </c>
      <c r="O32">
        <v>0</v>
      </c>
      <c r="P32">
        <v>445</v>
      </c>
      <c r="Q32">
        <v>17</v>
      </c>
      <c r="R32">
        <v>16701.09</v>
      </c>
      <c r="S32" t="s">
        <v>493</v>
      </c>
    </row>
    <row r="33" spans="2:27" x14ac:dyDescent="0.35">
      <c r="B33" s="60"/>
      <c r="C33" s="60"/>
      <c r="D33" s="60"/>
      <c r="E33" s="60"/>
      <c r="F33" s="60"/>
      <c r="G33" s="60"/>
      <c r="H33" s="60"/>
      <c r="I33" s="60"/>
      <c r="J33" s="60"/>
      <c r="K33" s="60"/>
      <c r="M33" t="s">
        <v>383</v>
      </c>
      <c r="N33">
        <v>19</v>
      </c>
      <c r="O33">
        <v>0</v>
      </c>
      <c r="P33">
        <v>1057</v>
      </c>
      <c r="Q33">
        <v>44</v>
      </c>
      <c r="R33">
        <v>16355.96</v>
      </c>
      <c r="S33" t="s">
        <v>493</v>
      </c>
    </row>
    <row r="34" spans="2:27" x14ac:dyDescent="0.35">
      <c r="B34" s="60"/>
      <c r="C34" s="60"/>
      <c r="D34" s="60"/>
      <c r="E34" s="60"/>
      <c r="F34" s="60"/>
      <c r="G34" s="60"/>
      <c r="H34" s="60"/>
      <c r="I34" s="60"/>
      <c r="J34" s="60"/>
      <c r="K34" s="60"/>
      <c r="M34" t="s">
        <v>384</v>
      </c>
      <c r="N34">
        <v>18</v>
      </c>
      <c r="O34">
        <v>0</v>
      </c>
      <c r="P34">
        <v>981</v>
      </c>
      <c r="Q34">
        <v>39</v>
      </c>
      <c r="R34">
        <v>15760.44</v>
      </c>
      <c r="S34" t="s">
        <v>493</v>
      </c>
      <c r="U34" s="54" t="s">
        <v>515</v>
      </c>
      <c r="V34" s="55"/>
      <c r="W34" s="55"/>
      <c r="X34" s="55"/>
      <c r="Y34" s="55"/>
      <c r="Z34" s="55"/>
      <c r="AA34" s="55"/>
    </row>
    <row r="35" spans="2:27" x14ac:dyDescent="0.35">
      <c r="B35" s="60"/>
      <c r="C35" s="60"/>
      <c r="D35" s="60"/>
      <c r="E35" s="60"/>
      <c r="F35" s="60"/>
      <c r="G35" s="60"/>
      <c r="H35" s="60"/>
      <c r="I35" s="60"/>
      <c r="J35" s="60"/>
      <c r="K35" s="60"/>
      <c r="M35" t="s">
        <v>385</v>
      </c>
      <c r="N35">
        <v>43.9</v>
      </c>
      <c r="O35">
        <v>0</v>
      </c>
      <c r="P35">
        <v>365</v>
      </c>
      <c r="Q35">
        <v>9</v>
      </c>
      <c r="R35">
        <v>15099.88</v>
      </c>
      <c r="S35" t="s">
        <v>493</v>
      </c>
      <c r="U35" s="55"/>
      <c r="V35" s="55"/>
      <c r="W35" s="55"/>
      <c r="X35" s="55"/>
      <c r="Y35" s="55"/>
      <c r="Z35" s="55"/>
      <c r="AA35" s="55"/>
    </row>
    <row r="36" spans="2:27" x14ac:dyDescent="0.35">
      <c r="B36" s="60"/>
      <c r="C36" s="60"/>
      <c r="D36" s="60"/>
      <c r="E36" s="60"/>
      <c r="F36" s="60"/>
      <c r="G36" s="60"/>
      <c r="H36" s="60"/>
      <c r="I36" s="60"/>
      <c r="J36" s="60"/>
      <c r="K36" s="60"/>
      <c r="M36" t="s">
        <v>386</v>
      </c>
      <c r="N36">
        <v>12.5</v>
      </c>
      <c r="O36">
        <v>0</v>
      </c>
      <c r="P36">
        <v>1397</v>
      </c>
      <c r="Q36">
        <v>51</v>
      </c>
      <c r="R36">
        <v>14920.87</v>
      </c>
      <c r="S36" t="s">
        <v>495</v>
      </c>
      <c r="U36" s="55"/>
      <c r="V36" s="55"/>
      <c r="W36" s="55"/>
      <c r="X36" s="55"/>
      <c r="Y36" s="55"/>
      <c r="Z36" s="55"/>
      <c r="AA36" s="55"/>
    </row>
    <row r="37" spans="2:27" x14ac:dyDescent="0.35">
      <c r="B37" s="60"/>
      <c r="C37" s="60"/>
      <c r="D37" s="60"/>
      <c r="E37" s="60"/>
      <c r="F37" s="60"/>
      <c r="G37" s="60"/>
      <c r="H37" s="60"/>
      <c r="I37" s="60"/>
      <c r="J37" s="60"/>
      <c r="K37" s="60"/>
      <c r="M37" t="s">
        <v>387</v>
      </c>
      <c r="N37">
        <v>28.5</v>
      </c>
      <c r="O37">
        <v>0</v>
      </c>
      <c r="P37">
        <v>603</v>
      </c>
      <c r="Q37">
        <v>24</v>
      </c>
      <c r="R37">
        <v>14352.6</v>
      </c>
      <c r="S37" t="s">
        <v>496</v>
      </c>
      <c r="U37" s="55"/>
      <c r="V37" s="55"/>
      <c r="W37" s="55"/>
      <c r="X37" s="55"/>
      <c r="Y37" s="55"/>
      <c r="Z37" s="55"/>
      <c r="AA37" s="55"/>
    </row>
    <row r="38" spans="2:27" x14ac:dyDescent="0.35">
      <c r="M38" t="s">
        <v>388</v>
      </c>
      <c r="N38">
        <v>21.05</v>
      </c>
      <c r="O38">
        <v>0</v>
      </c>
      <c r="P38">
        <v>745</v>
      </c>
      <c r="Q38">
        <v>32</v>
      </c>
      <c r="R38">
        <v>13869.89</v>
      </c>
      <c r="S38" t="s">
        <v>496</v>
      </c>
      <c r="U38" s="55"/>
      <c r="V38" s="55"/>
      <c r="W38" s="55"/>
      <c r="X38" s="55"/>
      <c r="Y38" s="55"/>
      <c r="Z38" s="55"/>
      <c r="AA38" s="55"/>
    </row>
    <row r="39" spans="2:27" x14ac:dyDescent="0.35">
      <c r="M39" t="s">
        <v>389</v>
      </c>
      <c r="N39">
        <v>18</v>
      </c>
      <c r="O39">
        <v>0</v>
      </c>
      <c r="P39">
        <v>883</v>
      </c>
      <c r="Q39">
        <v>36</v>
      </c>
      <c r="R39">
        <v>13644</v>
      </c>
      <c r="S39" t="s">
        <v>496</v>
      </c>
      <c r="U39" s="55"/>
      <c r="V39" s="55"/>
      <c r="W39" s="55"/>
      <c r="X39" s="55"/>
      <c r="Y39" s="55"/>
      <c r="Z39" s="55"/>
      <c r="AA39" s="55"/>
    </row>
    <row r="40" spans="2:27" x14ac:dyDescent="0.35">
      <c r="M40" t="s">
        <v>390</v>
      </c>
      <c r="N40">
        <v>19</v>
      </c>
      <c r="O40">
        <v>0</v>
      </c>
      <c r="P40">
        <v>805</v>
      </c>
      <c r="Q40">
        <v>31</v>
      </c>
      <c r="R40">
        <v>13458.46</v>
      </c>
      <c r="S40" t="s">
        <v>496</v>
      </c>
      <c r="U40" s="55"/>
      <c r="V40" s="55"/>
      <c r="W40" s="55"/>
      <c r="X40" s="55"/>
      <c r="Y40" s="55"/>
      <c r="Z40" s="55"/>
      <c r="AA40" s="55"/>
    </row>
    <row r="41" spans="2:27" x14ac:dyDescent="0.35">
      <c r="M41" t="s">
        <v>391</v>
      </c>
      <c r="N41">
        <v>25.89</v>
      </c>
      <c r="O41">
        <v>0</v>
      </c>
      <c r="P41">
        <v>612</v>
      </c>
      <c r="Q41">
        <v>32</v>
      </c>
      <c r="R41">
        <v>13424.2</v>
      </c>
      <c r="S41" t="s">
        <v>496</v>
      </c>
      <c r="U41" s="55"/>
      <c r="V41" s="55"/>
      <c r="W41" s="55"/>
      <c r="X41" s="55"/>
      <c r="Y41" s="55"/>
      <c r="Z41" s="55"/>
      <c r="AA41" s="55"/>
    </row>
    <row r="42" spans="2:27" x14ac:dyDescent="0.35">
      <c r="M42" t="s">
        <v>392</v>
      </c>
      <c r="N42">
        <v>21</v>
      </c>
      <c r="O42">
        <v>0</v>
      </c>
      <c r="P42">
        <v>706</v>
      </c>
      <c r="Q42">
        <v>38</v>
      </c>
      <c r="R42">
        <v>12901.77</v>
      </c>
      <c r="S42" t="s">
        <v>496</v>
      </c>
      <c r="U42" s="55"/>
      <c r="V42" s="55"/>
      <c r="W42" s="55"/>
      <c r="X42" s="55"/>
      <c r="Y42" s="55"/>
      <c r="Z42" s="55"/>
      <c r="AA42" s="55"/>
    </row>
    <row r="43" spans="2:27" x14ac:dyDescent="0.35">
      <c r="M43" t="s">
        <v>393</v>
      </c>
      <c r="N43">
        <v>18</v>
      </c>
      <c r="O43">
        <v>0</v>
      </c>
      <c r="P43">
        <v>828</v>
      </c>
      <c r="Q43">
        <v>38</v>
      </c>
      <c r="R43">
        <v>12788.1</v>
      </c>
      <c r="S43" t="s">
        <v>496</v>
      </c>
      <c r="U43" s="55"/>
      <c r="V43" s="55"/>
      <c r="W43" s="55"/>
      <c r="X43" s="55"/>
      <c r="Y43" s="55"/>
      <c r="Z43" s="55"/>
      <c r="AA43" s="55"/>
    </row>
    <row r="44" spans="2:27" x14ac:dyDescent="0.35">
      <c r="M44" t="s">
        <v>394</v>
      </c>
      <c r="N44">
        <v>40</v>
      </c>
      <c r="O44">
        <v>0</v>
      </c>
      <c r="P44">
        <v>372</v>
      </c>
      <c r="Q44">
        <v>13</v>
      </c>
      <c r="R44">
        <v>12772</v>
      </c>
      <c r="S44" t="s">
        <v>496</v>
      </c>
      <c r="U44" s="55"/>
      <c r="V44" s="55"/>
      <c r="W44" s="55"/>
      <c r="X44" s="55"/>
      <c r="Y44" s="55"/>
      <c r="Z44" s="55"/>
      <c r="AA44" s="55"/>
    </row>
    <row r="45" spans="2:27" x14ac:dyDescent="0.35">
      <c r="M45" t="s">
        <v>395</v>
      </c>
      <c r="N45">
        <v>18</v>
      </c>
      <c r="O45">
        <v>0</v>
      </c>
      <c r="P45">
        <v>793</v>
      </c>
      <c r="Q45">
        <v>30</v>
      </c>
      <c r="R45">
        <v>12294.54</v>
      </c>
      <c r="S45" t="s">
        <v>496</v>
      </c>
      <c r="U45" s="55"/>
      <c r="V45" s="55"/>
      <c r="W45" s="55"/>
      <c r="X45" s="55"/>
      <c r="Y45" s="55"/>
      <c r="Z45" s="55"/>
      <c r="AA45" s="55"/>
    </row>
    <row r="46" spans="2:27" x14ac:dyDescent="0.35">
      <c r="M46" t="s">
        <v>396</v>
      </c>
      <c r="N46">
        <v>38</v>
      </c>
      <c r="O46">
        <v>0</v>
      </c>
      <c r="P46">
        <v>344</v>
      </c>
      <c r="Q46">
        <v>14</v>
      </c>
      <c r="R46">
        <v>12257.66</v>
      </c>
      <c r="S46" t="s">
        <v>496</v>
      </c>
      <c r="U46" s="55"/>
      <c r="V46" s="55"/>
      <c r="W46" s="55"/>
      <c r="X46" s="55"/>
      <c r="Y46" s="55"/>
      <c r="Z46" s="55"/>
      <c r="AA46" s="55"/>
    </row>
    <row r="47" spans="2:27" x14ac:dyDescent="0.35">
      <c r="M47" t="s">
        <v>397</v>
      </c>
      <c r="N47">
        <v>15</v>
      </c>
      <c r="O47">
        <v>0</v>
      </c>
      <c r="P47">
        <v>817</v>
      </c>
      <c r="Q47">
        <v>39</v>
      </c>
      <c r="R47">
        <v>10672.65</v>
      </c>
      <c r="S47" t="s">
        <v>496</v>
      </c>
    </row>
    <row r="48" spans="2:27" x14ac:dyDescent="0.35">
      <c r="M48" t="s">
        <v>398</v>
      </c>
      <c r="N48">
        <v>19.45</v>
      </c>
      <c r="O48">
        <v>0</v>
      </c>
      <c r="P48">
        <v>601</v>
      </c>
      <c r="Q48">
        <v>24</v>
      </c>
      <c r="R48">
        <v>9915.94</v>
      </c>
      <c r="S48" t="s">
        <v>496</v>
      </c>
    </row>
    <row r="49" spans="13:19" x14ac:dyDescent="0.35">
      <c r="M49" t="s">
        <v>399</v>
      </c>
      <c r="N49">
        <v>20</v>
      </c>
      <c r="O49">
        <v>0</v>
      </c>
      <c r="P49">
        <v>520</v>
      </c>
      <c r="Q49">
        <v>21</v>
      </c>
      <c r="R49">
        <v>9244.6</v>
      </c>
      <c r="S49" t="s">
        <v>496</v>
      </c>
    </row>
    <row r="50" spans="13:19" x14ac:dyDescent="0.35">
      <c r="M50" t="s">
        <v>400</v>
      </c>
      <c r="N50">
        <v>13</v>
      </c>
      <c r="O50">
        <v>0</v>
      </c>
      <c r="P50">
        <v>791</v>
      </c>
      <c r="Q50">
        <v>38</v>
      </c>
      <c r="R50">
        <v>9171.6299999999992</v>
      </c>
      <c r="S50" t="s">
        <v>495</v>
      </c>
    </row>
    <row r="51" spans="13:19" x14ac:dyDescent="0.35">
      <c r="M51" t="s">
        <v>401</v>
      </c>
      <c r="N51">
        <v>10</v>
      </c>
      <c r="O51">
        <v>0</v>
      </c>
      <c r="P51">
        <v>1016</v>
      </c>
      <c r="Q51">
        <v>39</v>
      </c>
      <c r="R51">
        <v>9104</v>
      </c>
      <c r="S51" t="s">
        <v>495</v>
      </c>
    </row>
    <row r="52" spans="13:19" x14ac:dyDescent="0.35">
      <c r="M52" t="s">
        <v>402</v>
      </c>
      <c r="N52">
        <v>12.5</v>
      </c>
      <c r="O52">
        <v>0</v>
      </c>
      <c r="P52">
        <v>799</v>
      </c>
      <c r="Q52">
        <v>34</v>
      </c>
      <c r="R52">
        <v>8714</v>
      </c>
      <c r="S52" t="s">
        <v>495</v>
      </c>
    </row>
    <row r="53" spans="13:19" x14ac:dyDescent="0.35">
      <c r="M53" t="s">
        <v>403</v>
      </c>
      <c r="N53">
        <v>9.65</v>
      </c>
      <c r="O53">
        <v>0</v>
      </c>
      <c r="P53">
        <v>981</v>
      </c>
      <c r="Q53">
        <v>47</v>
      </c>
      <c r="R53">
        <v>8680.34</v>
      </c>
      <c r="S53" t="s">
        <v>495</v>
      </c>
    </row>
    <row r="54" spans="13:19" x14ac:dyDescent="0.35">
      <c r="M54" t="s">
        <v>404</v>
      </c>
      <c r="N54">
        <v>14</v>
      </c>
      <c r="O54">
        <v>1</v>
      </c>
      <c r="P54">
        <v>697</v>
      </c>
      <c r="Q54">
        <v>30</v>
      </c>
      <c r="R54">
        <v>8575</v>
      </c>
      <c r="S54" t="s">
        <v>495</v>
      </c>
    </row>
    <row r="55" spans="13:19" x14ac:dyDescent="0.35">
      <c r="M55" t="s">
        <v>405</v>
      </c>
      <c r="N55">
        <v>22</v>
      </c>
      <c r="O55">
        <v>0</v>
      </c>
      <c r="P55">
        <v>453</v>
      </c>
      <c r="Q55">
        <v>20</v>
      </c>
      <c r="R55">
        <v>8567.9</v>
      </c>
      <c r="S55" t="s">
        <v>496</v>
      </c>
    </row>
    <row r="56" spans="13:19" x14ac:dyDescent="0.35">
      <c r="M56" t="s">
        <v>406</v>
      </c>
      <c r="N56">
        <v>32</v>
      </c>
      <c r="O56">
        <v>0</v>
      </c>
      <c r="P56">
        <v>297</v>
      </c>
      <c r="Q56">
        <v>15</v>
      </c>
      <c r="R56">
        <v>8404.16</v>
      </c>
      <c r="S56" t="s">
        <v>496</v>
      </c>
    </row>
    <row r="57" spans="13:19" x14ac:dyDescent="0.35">
      <c r="M57" t="s">
        <v>407</v>
      </c>
      <c r="N57">
        <v>7.75</v>
      </c>
      <c r="O57">
        <v>0</v>
      </c>
      <c r="P57">
        <v>1155</v>
      </c>
      <c r="Q57">
        <v>46</v>
      </c>
      <c r="R57">
        <v>8177.49</v>
      </c>
      <c r="S57" t="s">
        <v>495</v>
      </c>
    </row>
    <row r="58" spans="13:19" x14ac:dyDescent="0.35">
      <c r="M58" t="s">
        <v>408</v>
      </c>
      <c r="N58">
        <v>23.25</v>
      </c>
      <c r="O58">
        <v>0</v>
      </c>
      <c r="P58">
        <v>404</v>
      </c>
      <c r="Q58">
        <v>22</v>
      </c>
      <c r="R58">
        <v>7991.49</v>
      </c>
      <c r="S58" t="s">
        <v>496</v>
      </c>
    </row>
    <row r="59" spans="13:19" x14ac:dyDescent="0.35">
      <c r="M59" t="s">
        <v>409</v>
      </c>
      <c r="N59">
        <v>19.5</v>
      </c>
      <c r="O59">
        <v>0</v>
      </c>
      <c r="P59">
        <v>434</v>
      </c>
      <c r="Q59">
        <v>23</v>
      </c>
      <c r="R59">
        <v>7661.55</v>
      </c>
      <c r="S59" t="s">
        <v>496</v>
      </c>
    </row>
    <row r="60" spans="13:19" x14ac:dyDescent="0.35">
      <c r="M60" t="s">
        <v>410</v>
      </c>
      <c r="N60">
        <v>97</v>
      </c>
      <c r="O60">
        <v>1</v>
      </c>
      <c r="P60">
        <v>95</v>
      </c>
      <c r="Q60">
        <v>5</v>
      </c>
      <c r="R60">
        <v>7226.5</v>
      </c>
      <c r="S60" t="s">
        <v>497</v>
      </c>
    </row>
    <row r="61" spans="13:19" x14ac:dyDescent="0.35">
      <c r="M61" t="s">
        <v>411</v>
      </c>
      <c r="N61">
        <v>25</v>
      </c>
      <c r="O61">
        <v>0</v>
      </c>
      <c r="P61">
        <v>301</v>
      </c>
      <c r="Q61">
        <v>12</v>
      </c>
      <c r="R61">
        <v>7137</v>
      </c>
      <c r="S61" t="s">
        <v>496</v>
      </c>
    </row>
    <row r="62" spans="13:19" x14ac:dyDescent="0.35">
      <c r="M62" t="s">
        <v>412</v>
      </c>
      <c r="N62">
        <v>21</v>
      </c>
      <c r="O62">
        <v>0</v>
      </c>
      <c r="P62">
        <v>348</v>
      </c>
      <c r="Q62">
        <v>14</v>
      </c>
      <c r="R62">
        <v>7122.36</v>
      </c>
      <c r="S62" t="s">
        <v>496</v>
      </c>
    </row>
    <row r="63" spans="13:19" x14ac:dyDescent="0.35">
      <c r="M63" t="s">
        <v>413</v>
      </c>
      <c r="N63">
        <v>14</v>
      </c>
      <c r="O63">
        <v>0</v>
      </c>
      <c r="P63">
        <v>506</v>
      </c>
      <c r="Q63">
        <v>19</v>
      </c>
      <c r="R63">
        <v>6350.4</v>
      </c>
      <c r="S63" t="s">
        <v>495</v>
      </c>
    </row>
    <row r="64" spans="13:19" x14ac:dyDescent="0.35">
      <c r="M64" t="s">
        <v>414</v>
      </c>
      <c r="N64">
        <v>12</v>
      </c>
      <c r="O64">
        <v>0</v>
      </c>
      <c r="P64">
        <v>548</v>
      </c>
      <c r="Q64">
        <v>27</v>
      </c>
      <c r="R64">
        <v>5883</v>
      </c>
      <c r="S64" t="s">
        <v>495</v>
      </c>
    </row>
    <row r="65" spans="13:19" x14ac:dyDescent="0.35">
      <c r="M65" t="s">
        <v>415</v>
      </c>
      <c r="N65">
        <v>13.25</v>
      </c>
      <c r="O65">
        <v>0</v>
      </c>
      <c r="P65">
        <v>534</v>
      </c>
      <c r="Q65">
        <v>18</v>
      </c>
      <c r="R65">
        <v>5881.67</v>
      </c>
      <c r="S65" t="s">
        <v>495</v>
      </c>
    </row>
    <row r="66" spans="13:19" x14ac:dyDescent="0.35">
      <c r="M66" t="s">
        <v>416</v>
      </c>
      <c r="N66">
        <v>9.1999999999999993</v>
      </c>
      <c r="O66">
        <v>0</v>
      </c>
      <c r="P66">
        <v>723</v>
      </c>
      <c r="Q66">
        <v>37</v>
      </c>
      <c r="R66">
        <v>5862.62</v>
      </c>
      <c r="S66" t="s">
        <v>495</v>
      </c>
    </row>
    <row r="67" spans="13:19" x14ac:dyDescent="0.35">
      <c r="M67" t="s">
        <v>417</v>
      </c>
      <c r="N67">
        <v>21.35</v>
      </c>
      <c r="O67">
        <v>1</v>
      </c>
      <c r="P67">
        <v>298</v>
      </c>
      <c r="Q67">
        <v>10</v>
      </c>
      <c r="R67">
        <v>5347.2</v>
      </c>
      <c r="S67" t="s">
        <v>494</v>
      </c>
    </row>
    <row r="68" spans="13:19" x14ac:dyDescent="0.35">
      <c r="M68" t="s">
        <v>418</v>
      </c>
      <c r="N68">
        <v>6</v>
      </c>
      <c r="O68">
        <v>0</v>
      </c>
      <c r="P68">
        <v>891</v>
      </c>
      <c r="Q68">
        <v>40</v>
      </c>
      <c r="R68">
        <v>4960.4399999999996</v>
      </c>
      <c r="S68" t="s">
        <v>496</v>
      </c>
    </row>
    <row r="69" spans="13:19" x14ac:dyDescent="0.35">
      <c r="M69" t="s">
        <v>419</v>
      </c>
      <c r="N69">
        <v>7.45</v>
      </c>
      <c r="O69">
        <v>0</v>
      </c>
      <c r="P69">
        <v>755</v>
      </c>
      <c r="Q69">
        <v>36</v>
      </c>
      <c r="R69">
        <v>4728.24</v>
      </c>
      <c r="S69" t="s">
        <v>496</v>
      </c>
    </row>
    <row r="70" spans="13:19" x14ac:dyDescent="0.35">
      <c r="M70" t="s">
        <v>420</v>
      </c>
      <c r="N70">
        <v>9</v>
      </c>
      <c r="O70">
        <v>0</v>
      </c>
      <c r="P70">
        <v>580</v>
      </c>
      <c r="Q70">
        <v>20</v>
      </c>
      <c r="R70">
        <v>4601.7</v>
      </c>
      <c r="S70" t="s">
        <v>496</v>
      </c>
    </row>
    <row r="71" spans="13:19" x14ac:dyDescent="0.35">
      <c r="M71" t="s">
        <v>421</v>
      </c>
      <c r="N71">
        <v>4.5</v>
      </c>
      <c r="O71">
        <v>1</v>
      </c>
      <c r="P71">
        <v>1125</v>
      </c>
      <c r="Q71">
        <v>51</v>
      </c>
      <c r="R71">
        <v>4504.3599999999997</v>
      </c>
      <c r="S71" t="s">
        <v>494</v>
      </c>
    </row>
    <row r="72" spans="13:19" x14ac:dyDescent="0.35">
      <c r="M72" t="s">
        <v>422</v>
      </c>
      <c r="N72">
        <v>9.5</v>
      </c>
      <c r="O72">
        <v>0</v>
      </c>
      <c r="P72">
        <v>508</v>
      </c>
      <c r="Q72">
        <v>14</v>
      </c>
      <c r="R72">
        <v>4338.17</v>
      </c>
      <c r="S72" t="s">
        <v>496</v>
      </c>
    </row>
    <row r="73" spans="13:19" x14ac:dyDescent="0.35">
      <c r="M73" t="s">
        <v>423</v>
      </c>
      <c r="N73">
        <v>15</v>
      </c>
      <c r="O73">
        <v>0</v>
      </c>
      <c r="P73">
        <v>293</v>
      </c>
      <c r="Q73">
        <v>14</v>
      </c>
      <c r="R73">
        <v>3997.2</v>
      </c>
      <c r="S73" t="s">
        <v>496</v>
      </c>
    </row>
    <row r="74" spans="13:19" x14ac:dyDescent="0.35">
      <c r="M74" t="s">
        <v>424</v>
      </c>
      <c r="N74">
        <v>9.5</v>
      </c>
      <c r="O74">
        <v>0</v>
      </c>
      <c r="P74">
        <v>485</v>
      </c>
      <c r="Q74">
        <v>21</v>
      </c>
      <c r="R74">
        <v>3958.08</v>
      </c>
      <c r="S74" t="s">
        <v>496</v>
      </c>
    </row>
    <row r="75" spans="13:19" x14ac:dyDescent="0.35">
      <c r="M75" t="s">
        <v>425</v>
      </c>
      <c r="N75">
        <v>14</v>
      </c>
      <c r="O75">
        <v>0</v>
      </c>
      <c r="P75">
        <v>318</v>
      </c>
      <c r="Q75">
        <v>18</v>
      </c>
      <c r="R75">
        <v>3704.4</v>
      </c>
      <c r="S75" t="s">
        <v>496</v>
      </c>
    </row>
    <row r="76" spans="13:19" x14ac:dyDescent="0.35">
      <c r="M76" t="s">
        <v>426</v>
      </c>
      <c r="N76">
        <v>16.25</v>
      </c>
      <c r="O76">
        <v>0</v>
      </c>
      <c r="P76">
        <v>235</v>
      </c>
      <c r="Q76">
        <v>10</v>
      </c>
      <c r="R76">
        <v>3437.69</v>
      </c>
      <c r="S76" t="s">
        <v>496</v>
      </c>
    </row>
    <row r="77" spans="13:19" x14ac:dyDescent="0.35">
      <c r="M77" t="s">
        <v>427</v>
      </c>
      <c r="N77">
        <v>17</v>
      </c>
      <c r="O77">
        <v>0</v>
      </c>
      <c r="P77">
        <v>239</v>
      </c>
      <c r="Q77">
        <v>8</v>
      </c>
      <c r="R77">
        <v>3383</v>
      </c>
      <c r="S77" t="s">
        <v>496</v>
      </c>
    </row>
    <row r="78" spans="13:19" x14ac:dyDescent="0.35">
      <c r="M78" t="s">
        <v>428</v>
      </c>
      <c r="N78">
        <v>7</v>
      </c>
      <c r="O78">
        <v>0</v>
      </c>
      <c r="P78">
        <v>500</v>
      </c>
      <c r="Q78">
        <v>29</v>
      </c>
      <c r="R78">
        <v>3232.95</v>
      </c>
      <c r="S78" t="s">
        <v>496</v>
      </c>
    </row>
    <row r="79" spans="13:19" x14ac:dyDescent="0.35">
      <c r="M79" t="s">
        <v>429</v>
      </c>
      <c r="N79">
        <v>10</v>
      </c>
      <c r="O79">
        <v>0</v>
      </c>
      <c r="P79">
        <v>328</v>
      </c>
      <c r="Q79">
        <v>12</v>
      </c>
      <c r="R79">
        <v>3044</v>
      </c>
      <c r="S79" t="s">
        <v>496</v>
      </c>
    </row>
    <row r="80" spans="13:19" x14ac:dyDescent="0.35">
      <c r="M80" t="s">
        <v>430</v>
      </c>
      <c r="N80">
        <v>26</v>
      </c>
      <c r="O80">
        <v>0</v>
      </c>
      <c r="P80">
        <v>125</v>
      </c>
      <c r="Q80">
        <v>6</v>
      </c>
      <c r="R80">
        <v>2688.4</v>
      </c>
      <c r="S80" t="s">
        <v>496</v>
      </c>
    </row>
    <row r="81" spans="13:19" x14ac:dyDescent="0.35">
      <c r="M81" t="s">
        <v>431</v>
      </c>
      <c r="N81">
        <v>10</v>
      </c>
      <c r="O81">
        <v>0</v>
      </c>
      <c r="P81">
        <v>297</v>
      </c>
      <c r="Q81">
        <v>13</v>
      </c>
      <c r="R81">
        <v>2432.5</v>
      </c>
      <c r="S81" t="s">
        <v>496</v>
      </c>
    </row>
    <row r="82" spans="13:19" x14ac:dyDescent="0.35">
      <c r="M82" t="s">
        <v>432</v>
      </c>
      <c r="N82">
        <v>14</v>
      </c>
      <c r="O82">
        <v>0</v>
      </c>
      <c r="P82">
        <v>184</v>
      </c>
      <c r="Q82">
        <v>10</v>
      </c>
      <c r="R82">
        <v>2396.8000000000002</v>
      </c>
      <c r="S82" t="s">
        <v>496</v>
      </c>
    </row>
    <row r="83" spans="13:19" x14ac:dyDescent="0.35">
      <c r="M83" t="s">
        <v>433</v>
      </c>
      <c r="N83">
        <v>15.5</v>
      </c>
      <c r="O83">
        <v>0</v>
      </c>
      <c r="P83">
        <v>122</v>
      </c>
      <c r="Q83">
        <v>6</v>
      </c>
      <c r="R83">
        <v>1784.82</v>
      </c>
      <c r="S83" t="s">
        <v>496</v>
      </c>
    </row>
    <row r="84" spans="13:19" x14ac:dyDescent="0.35">
      <c r="M84" t="s">
        <v>434</v>
      </c>
      <c r="N84">
        <v>2.5</v>
      </c>
      <c r="O84">
        <v>0</v>
      </c>
      <c r="P84">
        <v>755</v>
      </c>
      <c r="Q84">
        <v>32</v>
      </c>
      <c r="R84">
        <v>1648.12</v>
      </c>
      <c r="S84" t="s">
        <v>496</v>
      </c>
    </row>
    <row r="85" spans="13:19" x14ac:dyDescent="0.35">
      <c r="M85" t="s">
        <v>435</v>
      </c>
      <c r="N85">
        <v>12.75</v>
      </c>
      <c r="O85">
        <v>0</v>
      </c>
      <c r="P85">
        <v>138</v>
      </c>
      <c r="Q85">
        <v>6</v>
      </c>
      <c r="R85">
        <v>1368.71</v>
      </c>
      <c r="S85" t="s">
        <v>496</v>
      </c>
    </row>
  </sheetData>
  <mergeCells count="3">
    <mergeCell ref="B2:M4"/>
    <mergeCell ref="B8:K37"/>
    <mergeCell ref="U34:AA46"/>
  </mergeCells>
  <pageMargins left="0.7" right="0.7" top="0.75" bottom="0.75" header="0.3" footer="0.3"/>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7713-1AAF-40AB-B246-C4E8EAC9B923}">
  <dimension ref="B2:Q45"/>
  <sheetViews>
    <sheetView zoomScale="32" zoomScaleNormal="32" workbookViewId="0">
      <selection activeCell="P53" sqref="P53"/>
    </sheetView>
  </sheetViews>
  <sheetFormatPr defaultRowHeight="14.5" x14ac:dyDescent="0.35"/>
  <cols>
    <col min="12" max="12" width="17.90625" customWidth="1"/>
    <col min="13" max="13" width="15" customWidth="1"/>
    <col min="14" max="14" width="14.7265625" customWidth="1"/>
    <col min="15" max="15" width="17.81640625" customWidth="1"/>
    <col min="16" max="16" width="10.90625" customWidth="1"/>
    <col min="17" max="17" width="11.26953125" customWidth="1"/>
  </cols>
  <sheetData>
    <row r="2" spans="2:17" x14ac:dyDescent="0.35">
      <c r="B2" s="50" t="s">
        <v>11</v>
      </c>
      <c r="C2" s="31"/>
      <c r="D2" s="31"/>
      <c r="E2" s="31"/>
      <c r="F2" s="31"/>
      <c r="G2" s="31"/>
      <c r="H2" s="31"/>
      <c r="I2" s="31"/>
      <c r="J2" s="31"/>
      <c r="K2" s="31"/>
      <c r="L2" s="31"/>
      <c r="M2" s="31"/>
    </row>
    <row r="3" spans="2:17" x14ac:dyDescent="0.35">
      <c r="B3" s="31"/>
      <c r="C3" s="31"/>
      <c r="D3" s="31"/>
      <c r="E3" s="31"/>
      <c r="F3" s="31"/>
      <c r="G3" s="31"/>
      <c r="H3" s="31"/>
      <c r="I3" s="31"/>
      <c r="J3" s="31"/>
      <c r="K3" s="31"/>
      <c r="L3" s="31"/>
      <c r="M3" s="31"/>
    </row>
    <row r="4" spans="2:17" x14ac:dyDescent="0.35">
      <c r="B4" s="31"/>
      <c r="C4" s="31"/>
      <c r="D4" s="31"/>
      <c r="E4" s="31"/>
      <c r="F4" s="31"/>
      <c r="G4" s="31"/>
      <c r="H4" s="31"/>
      <c r="I4" s="31"/>
      <c r="J4" s="31"/>
      <c r="K4" s="31"/>
      <c r="L4" s="31"/>
      <c r="M4" s="31"/>
    </row>
    <row r="9" spans="2:17" x14ac:dyDescent="0.35">
      <c r="B9" s="44" t="s">
        <v>466</v>
      </c>
      <c r="C9" s="45"/>
      <c r="D9" s="45"/>
      <c r="E9" s="45"/>
      <c r="F9" s="45"/>
      <c r="G9" s="45"/>
      <c r="H9" s="45"/>
      <c r="I9" s="45"/>
      <c r="J9" s="45"/>
      <c r="L9" t="s">
        <v>467</v>
      </c>
      <c r="M9" t="s">
        <v>468</v>
      </c>
      <c r="N9" t="s">
        <v>310</v>
      </c>
      <c r="O9" t="s">
        <v>469</v>
      </c>
      <c r="P9" t="s">
        <v>470</v>
      </c>
      <c r="Q9" t="s">
        <v>471</v>
      </c>
    </row>
    <row r="10" spans="2:17" x14ac:dyDescent="0.35">
      <c r="B10" s="45"/>
      <c r="C10" s="45"/>
      <c r="D10" s="45"/>
      <c r="E10" s="45"/>
      <c r="F10" s="45"/>
      <c r="G10" s="45"/>
      <c r="H10" s="45"/>
      <c r="I10" s="45"/>
      <c r="J10" s="45"/>
      <c r="L10" t="s">
        <v>40</v>
      </c>
      <c r="M10">
        <v>4</v>
      </c>
      <c r="N10">
        <v>12</v>
      </c>
      <c r="O10">
        <v>20.87</v>
      </c>
      <c r="P10">
        <v>9.65</v>
      </c>
      <c r="Q10">
        <v>40</v>
      </c>
    </row>
    <row r="11" spans="2:17" x14ac:dyDescent="0.35">
      <c r="B11" s="45"/>
      <c r="C11" s="45"/>
      <c r="D11" s="45"/>
      <c r="E11" s="45"/>
      <c r="F11" s="45"/>
      <c r="G11" s="45"/>
      <c r="H11" s="45"/>
      <c r="I11" s="45"/>
      <c r="J11" s="45"/>
      <c r="L11" t="s">
        <v>28</v>
      </c>
      <c r="M11">
        <v>3</v>
      </c>
      <c r="N11">
        <v>5</v>
      </c>
      <c r="O11">
        <v>76.75</v>
      </c>
      <c r="P11">
        <v>13.25</v>
      </c>
      <c r="Q11">
        <v>263.5</v>
      </c>
    </row>
    <row r="12" spans="2:17" x14ac:dyDescent="0.35">
      <c r="B12" s="45"/>
      <c r="C12" s="45"/>
      <c r="D12" s="45"/>
      <c r="E12" s="45"/>
      <c r="F12" s="45"/>
      <c r="G12" s="45"/>
      <c r="H12" s="45"/>
      <c r="I12" s="45"/>
      <c r="J12" s="45"/>
      <c r="L12" t="s">
        <v>30</v>
      </c>
      <c r="M12">
        <v>3</v>
      </c>
      <c r="N12">
        <v>9</v>
      </c>
      <c r="O12">
        <v>37.6</v>
      </c>
      <c r="P12">
        <v>7.75</v>
      </c>
      <c r="Q12">
        <v>123.79</v>
      </c>
    </row>
    <row r="13" spans="2:17" x14ac:dyDescent="0.35">
      <c r="B13" s="45"/>
      <c r="C13" s="45"/>
      <c r="D13" s="45"/>
      <c r="E13" s="45"/>
      <c r="F13" s="45"/>
      <c r="G13" s="45"/>
      <c r="H13" s="45"/>
      <c r="I13" s="45"/>
      <c r="J13" s="45"/>
      <c r="L13" t="s">
        <v>16</v>
      </c>
      <c r="M13">
        <v>2</v>
      </c>
      <c r="N13">
        <v>8</v>
      </c>
      <c r="O13">
        <v>33.83</v>
      </c>
      <c r="P13">
        <v>7</v>
      </c>
      <c r="Q13">
        <v>62.5</v>
      </c>
    </row>
    <row r="14" spans="2:17" x14ac:dyDescent="0.35">
      <c r="B14" s="45"/>
      <c r="C14" s="45"/>
      <c r="D14" s="45"/>
      <c r="E14" s="45"/>
      <c r="F14" s="45"/>
      <c r="G14" s="45"/>
      <c r="H14" s="45"/>
      <c r="I14" s="45"/>
      <c r="J14" s="45"/>
      <c r="L14" t="s">
        <v>25</v>
      </c>
      <c r="M14">
        <v>2</v>
      </c>
      <c r="N14">
        <v>4</v>
      </c>
      <c r="O14">
        <v>27.31</v>
      </c>
      <c r="P14">
        <v>7.45</v>
      </c>
      <c r="Q14">
        <v>49.3</v>
      </c>
    </row>
    <row r="15" spans="2:17" x14ac:dyDescent="0.35">
      <c r="B15" s="45"/>
      <c r="C15" s="45"/>
      <c r="D15" s="45"/>
      <c r="E15" s="45"/>
      <c r="F15" s="45"/>
      <c r="G15" s="45"/>
      <c r="H15" s="45"/>
      <c r="I15" s="45"/>
      <c r="J15" s="45"/>
      <c r="L15" t="s">
        <v>31</v>
      </c>
      <c r="M15">
        <v>2</v>
      </c>
      <c r="N15">
        <v>5</v>
      </c>
      <c r="O15">
        <v>27.36</v>
      </c>
      <c r="P15">
        <v>12.5</v>
      </c>
      <c r="Q15">
        <v>38</v>
      </c>
    </row>
    <row r="16" spans="2:17" x14ac:dyDescent="0.35">
      <c r="B16" s="45"/>
      <c r="C16" s="45"/>
      <c r="D16" s="45"/>
      <c r="E16" s="45"/>
      <c r="F16" s="45"/>
      <c r="G16" s="45"/>
      <c r="H16" s="45"/>
      <c r="I16" s="45"/>
      <c r="J16" s="45"/>
      <c r="L16" t="s">
        <v>32</v>
      </c>
      <c r="M16">
        <v>2</v>
      </c>
      <c r="N16">
        <v>6</v>
      </c>
      <c r="O16">
        <v>30.46</v>
      </c>
      <c r="P16">
        <v>6</v>
      </c>
      <c r="Q16">
        <v>97</v>
      </c>
    </row>
    <row r="17" spans="2:17" x14ac:dyDescent="0.35">
      <c r="B17" s="45"/>
      <c r="C17" s="45"/>
      <c r="D17" s="45"/>
      <c r="E17" s="45"/>
      <c r="F17" s="45"/>
      <c r="G17" s="45"/>
      <c r="H17" s="45"/>
      <c r="I17" s="45"/>
      <c r="J17" s="45"/>
      <c r="L17" t="s">
        <v>38</v>
      </c>
      <c r="M17">
        <v>2</v>
      </c>
      <c r="N17">
        <v>5</v>
      </c>
      <c r="O17">
        <v>18</v>
      </c>
      <c r="P17">
        <v>9</v>
      </c>
      <c r="Q17">
        <v>26</v>
      </c>
    </row>
    <row r="18" spans="2:17" x14ac:dyDescent="0.35">
      <c r="B18" s="45"/>
      <c r="C18" s="45"/>
      <c r="D18" s="45"/>
      <c r="E18" s="45"/>
      <c r="F18" s="45"/>
      <c r="G18" s="45"/>
      <c r="H18" s="45"/>
      <c r="I18" s="45"/>
      <c r="J18" s="45"/>
      <c r="L18" t="s">
        <v>39</v>
      </c>
      <c r="M18">
        <v>2</v>
      </c>
      <c r="N18">
        <v>7</v>
      </c>
      <c r="O18">
        <v>22.81</v>
      </c>
      <c r="P18">
        <v>9.1999999999999993</v>
      </c>
      <c r="Q18">
        <v>81</v>
      </c>
    </row>
    <row r="19" spans="2:17" x14ac:dyDescent="0.35">
      <c r="B19" s="45"/>
      <c r="C19" s="45"/>
      <c r="D19" s="45"/>
      <c r="E19" s="45"/>
      <c r="F19" s="45"/>
      <c r="G19" s="45"/>
      <c r="H19" s="45"/>
      <c r="I19" s="45"/>
      <c r="J19" s="45"/>
      <c r="L19" t="s">
        <v>24</v>
      </c>
      <c r="M19">
        <v>1</v>
      </c>
      <c r="N19">
        <v>1</v>
      </c>
      <c r="O19">
        <v>4.5</v>
      </c>
      <c r="P19">
        <v>4.5</v>
      </c>
      <c r="Q19">
        <v>4.5</v>
      </c>
    </row>
    <row r="20" spans="2:17" x14ac:dyDescent="0.35">
      <c r="B20" s="45"/>
      <c r="C20" s="45"/>
      <c r="D20" s="45"/>
      <c r="E20" s="45"/>
      <c r="F20" s="45"/>
      <c r="G20" s="45"/>
      <c r="H20" s="45"/>
      <c r="I20" s="45"/>
      <c r="J20" s="45"/>
      <c r="L20" t="s">
        <v>26</v>
      </c>
      <c r="M20">
        <v>1</v>
      </c>
      <c r="N20">
        <v>2</v>
      </c>
      <c r="O20">
        <v>10.75</v>
      </c>
      <c r="P20">
        <v>9.5</v>
      </c>
      <c r="Q20">
        <v>12</v>
      </c>
    </row>
    <row r="21" spans="2:17" x14ac:dyDescent="0.35">
      <c r="B21" s="45"/>
      <c r="C21" s="45"/>
      <c r="D21" s="45"/>
      <c r="E21" s="45"/>
      <c r="F21" s="45"/>
      <c r="G21" s="45"/>
      <c r="H21" s="45"/>
      <c r="I21" s="45"/>
      <c r="J21" s="45"/>
      <c r="L21" t="s">
        <v>27</v>
      </c>
      <c r="M21">
        <v>1</v>
      </c>
      <c r="N21">
        <v>3</v>
      </c>
      <c r="O21">
        <v>18.079999999999998</v>
      </c>
      <c r="P21">
        <v>16.25</v>
      </c>
      <c r="Q21">
        <v>20</v>
      </c>
    </row>
    <row r="22" spans="2:17" x14ac:dyDescent="0.35">
      <c r="B22" s="45"/>
      <c r="C22" s="45"/>
      <c r="D22" s="45"/>
      <c r="E22" s="45"/>
      <c r="F22" s="45"/>
      <c r="G22" s="45"/>
      <c r="H22" s="45"/>
      <c r="I22" s="45"/>
      <c r="J22" s="45"/>
      <c r="L22" t="s">
        <v>33</v>
      </c>
      <c r="M22">
        <v>1</v>
      </c>
      <c r="N22">
        <v>2</v>
      </c>
      <c r="O22">
        <v>11.13</v>
      </c>
      <c r="P22">
        <v>9.5</v>
      </c>
      <c r="Q22">
        <v>12.75</v>
      </c>
    </row>
    <row r="23" spans="2:17" x14ac:dyDescent="0.35">
      <c r="B23" s="45"/>
      <c r="C23" s="45"/>
      <c r="D23" s="45"/>
      <c r="E23" s="45"/>
      <c r="F23" s="45"/>
      <c r="G23" s="45"/>
      <c r="H23" s="45"/>
      <c r="I23" s="45"/>
      <c r="J23" s="45"/>
      <c r="L23" t="s">
        <v>34</v>
      </c>
      <c r="M23">
        <v>1</v>
      </c>
      <c r="N23">
        <v>3</v>
      </c>
      <c r="O23">
        <v>20</v>
      </c>
      <c r="P23">
        <v>2.5</v>
      </c>
      <c r="Q23">
        <v>36</v>
      </c>
    </row>
    <row r="24" spans="2:17" x14ac:dyDescent="0.35">
      <c r="B24" s="45"/>
      <c r="C24" s="45"/>
      <c r="D24" s="45"/>
      <c r="E24" s="45"/>
      <c r="F24" s="45"/>
      <c r="G24" s="45"/>
      <c r="H24" s="45"/>
      <c r="I24" s="45"/>
      <c r="J24" s="45"/>
      <c r="L24" t="s">
        <v>35</v>
      </c>
      <c r="M24">
        <v>1</v>
      </c>
      <c r="N24">
        <v>3</v>
      </c>
      <c r="O24">
        <v>26.48</v>
      </c>
      <c r="P24">
        <v>14</v>
      </c>
      <c r="Q24">
        <v>46</v>
      </c>
    </row>
    <row r="25" spans="2:17" x14ac:dyDescent="0.35">
      <c r="B25" s="45"/>
      <c r="C25" s="45"/>
      <c r="D25" s="45"/>
      <c r="E25" s="45"/>
      <c r="F25" s="45"/>
      <c r="G25" s="45"/>
      <c r="H25" s="45"/>
      <c r="I25" s="45"/>
      <c r="J25" s="45"/>
      <c r="L25" t="s">
        <v>36</v>
      </c>
      <c r="M25">
        <v>1</v>
      </c>
      <c r="N25">
        <v>2</v>
      </c>
      <c r="O25">
        <v>29.5</v>
      </c>
      <c r="P25">
        <v>21</v>
      </c>
      <c r="Q25">
        <v>38</v>
      </c>
    </row>
    <row r="26" spans="2:17" x14ac:dyDescent="0.35">
      <c r="B26" s="45"/>
      <c r="C26" s="45"/>
      <c r="D26" s="45"/>
      <c r="E26" s="45"/>
      <c r="F26" s="45"/>
      <c r="G26" s="45"/>
      <c r="H26" s="45"/>
      <c r="I26" s="45"/>
      <c r="J26" s="45"/>
    </row>
    <row r="27" spans="2:17" x14ac:dyDescent="0.35">
      <c r="B27" s="45"/>
      <c r="C27" s="45"/>
      <c r="D27" s="45"/>
      <c r="E27" s="45"/>
      <c r="F27" s="45"/>
      <c r="G27" s="45"/>
      <c r="H27" s="45"/>
      <c r="I27" s="45"/>
      <c r="J27" s="45"/>
    </row>
    <row r="31" spans="2:17" ht="26" x14ac:dyDescent="0.6">
      <c r="L31" s="62" t="s">
        <v>472</v>
      </c>
      <c r="M31" s="62"/>
      <c r="N31" s="62"/>
      <c r="O31" s="62"/>
    </row>
    <row r="32" spans="2:17" ht="18.5" x14ac:dyDescent="0.45">
      <c r="L32" s="27" t="s">
        <v>473</v>
      </c>
      <c r="M32" s="28"/>
      <c r="N32" s="28"/>
      <c r="O32" s="28"/>
      <c r="P32" s="29"/>
    </row>
    <row r="33" spans="12:17" ht="18.5" x14ac:dyDescent="0.45">
      <c r="L33" s="27" t="s">
        <v>474</v>
      </c>
      <c r="M33" s="28"/>
      <c r="N33" s="28"/>
      <c r="O33" s="28"/>
      <c r="P33" s="29"/>
    </row>
    <row r="34" spans="12:17" ht="18.5" x14ac:dyDescent="0.45">
      <c r="L34" s="27" t="s">
        <v>475</v>
      </c>
      <c r="M34" s="28"/>
      <c r="N34" s="28"/>
      <c r="O34" s="28"/>
      <c r="P34" s="29"/>
    </row>
    <row r="35" spans="12:17" ht="18.5" x14ac:dyDescent="0.45">
      <c r="L35" s="27" t="s">
        <v>476</v>
      </c>
      <c r="M35" s="28"/>
      <c r="N35" s="28"/>
      <c r="O35" s="28"/>
      <c r="P35" s="29"/>
    </row>
    <row r="36" spans="12:17" ht="18.5" x14ac:dyDescent="0.45">
      <c r="L36" s="27" t="s">
        <v>477</v>
      </c>
      <c r="M36" s="28"/>
      <c r="N36" s="28"/>
      <c r="O36" s="28"/>
      <c r="P36" s="29"/>
    </row>
    <row r="40" spans="12:17" ht="23.5" x14ac:dyDescent="0.55000000000000004">
      <c r="L40" s="61" t="s">
        <v>478</v>
      </c>
      <c r="M40" s="61"/>
      <c r="N40" s="61"/>
      <c r="O40" s="61"/>
      <c r="P40" s="61"/>
      <c r="Q40" s="61"/>
    </row>
    <row r="41" spans="12:17" ht="18.5" x14ac:dyDescent="0.45">
      <c r="L41" s="28" t="s">
        <v>479</v>
      </c>
      <c r="M41" s="29"/>
      <c r="N41" s="29"/>
      <c r="O41" s="29"/>
      <c r="P41" s="29"/>
      <c r="Q41" s="29"/>
    </row>
    <row r="42" spans="12:17" ht="18.5" x14ac:dyDescent="0.45">
      <c r="L42" s="28" t="s">
        <v>480</v>
      </c>
      <c r="M42" s="28"/>
      <c r="N42" s="28"/>
      <c r="O42" s="28"/>
      <c r="P42" s="28"/>
      <c r="Q42" s="29"/>
    </row>
    <row r="43" spans="12:17" ht="18.5" x14ac:dyDescent="0.45">
      <c r="L43" s="28" t="s">
        <v>481</v>
      </c>
      <c r="M43" s="28"/>
      <c r="N43" s="28"/>
      <c r="O43" s="28"/>
      <c r="P43" s="28"/>
      <c r="Q43" s="29"/>
    </row>
    <row r="44" spans="12:17" ht="18.5" x14ac:dyDescent="0.45">
      <c r="L44" s="28" t="s">
        <v>482</v>
      </c>
      <c r="M44" s="28"/>
      <c r="N44" s="28"/>
      <c r="O44" s="28"/>
      <c r="P44" s="28"/>
      <c r="Q44" s="29"/>
    </row>
    <row r="45" spans="12:17" ht="18.5" x14ac:dyDescent="0.45">
      <c r="L45" s="28" t="s">
        <v>483</v>
      </c>
      <c r="M45" s="28"/>
      <c r="N45" s="28"/>
      <c r="O45" s="28"/>
      <c r="P45" s="28"/>
      <c r="Q45" s="29"/>
    </row>
  </sheetData>
  <mergeCells count="4">
    <mergeCell ref="B2:M4"/>
    <mergeCell ref="B9:J27"/>
    <mergeCell ref="L40:Q40"/>
    <mergeCell ref="L31:O31"/>
  </mergeCell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C712A-1A33-424B-A77E-4B075ADD5100}">
  <dimension ref="B2:AN47"/>
  <sheetViews>
    <sheetView topLeftCell="A3" zoomScale="42" zoomScaleNormal="42" workbookViewId="0">
      <selection activeCell="V44" sqref="V44"/>
    </sheetView>
  </sheetViews>
  <sheetFormatPr defaultRowHeight="14.5" x14ac:dyDescent="0.35"/>
  <cols>
    <col min="12" max="12" width="16.6328125" customWidth="1"/>
    <col min="13" max="13" width="16" customWidth="1"/>
    <col min="14" max="14" width="15.26953125" customWidth="1"/>
    <col min="15" max="15" width="18.90625" customWidth="1"/>
  </cols>
  <sheetData>
    <row r="2" spans="2:15" x14ac:dyDescent="0.35">
      <c r="B2" s="50" t="s">
        <v>12</v>
      </c>
      <c r="C2" s="31"/>
      <c r="D2" s="31"/>
      <c r="E2" s="31"/>
      <c r="F2" s="31"/>
      <c r="G2" s="31"/>
      <c r="H2" s="31"/>
      <c r="I2" s="31"/>
      <c r="J2" s="31"/>
      <c r="K2" s="31"/>
      <c r="L2" s="31"/>
      <c r="M2" s="31"/>
    </row>
    <row r="3" spans="2:15" x14ac:dyDescent="0.35">
      <c r="B3" s="31"/>
      <c r="C3" s="31"/>
      <c r="D3" s="31"/>
      <c r="E3" s="31"/>
      <c r="F3" s="31"/>
      <c r="G3" s="31"/>
      <c r="H3" s="31"/>
      <c r="I3" s="31"/>
      <c r="J3" s="31"/>
      <c r="K3" s="31"/>
      <c r="L3" s="31"/>
      <c r="M3" s="31"/>
    </row>
    <row r="4" spans="2:15" x14ac:dyDescent="0.35">
      <c r="B4" s="31"/>
      <c r="C4" s="31"/>
      <c r="D4" s="31"/>
      <c r="E4" s="31"/>
      <c r="F4" s="31"/>
      <c r="G4" s="31"/>
      <c r="H4" s="31"/>
      <c r="I4" s="31"/>
      <c r="J4" s="31"/>
      <c r="K4" s="31"/>
      <c r="L4" s="31"/>
      <c r="M4" s="31"/>
    </row>
    <row r="7" spans="2:15" x14ac:dyDescent="0.35">
      <c r="C7" s="67" t="s">
        <v>484</v>
      </c>
      <c r="D7" s="60"/>
      <c r="E7" s="60"/>
      <c r="F7" s="60"/>
      <c r="G7" s="60"/>
      <c r="H7" s="60"/>
      <c r="I7" s="60"/>
      <c r="L7" t="s">
        <v>309</v>
      </c>
      <c r="M7" t="s">
        <v>468</v>
      </c>
      <c r="N7" t="s">
        <v>310</v>
      </c>
      <c r="O7" t="s">
        <v>485</v>
      </c>
    </row>
    <row r="8" spans="2:15" x14ac:dyDescent="0.35">
      <c r="C8" s="60"/>
      <c r="D8" s="60"/>
      <c r="E8" s="60"/>
      <c r="F8" s="60"/>
      <c r="G8" s="60"/>
      <c r="H8" s="60"/>
      <c r="I8" s="60"/>
      <c r="L8" t="s">
        <v>22</v>
      </c>
      <c r="M8">
        <v>8</v>
      </c>
      <c r="N8">
        <v>12</v>
      </c>
      <c r="O8">
        <v>37.979999999999997</v>
      </c>
    </row>
    <row r="9" spans="2:15" x14ac:dyDescent="0.35">
      <c r="C9" s="60"/>
      <c r="D9" s="60"/>
      <c r="E9" s="60"/>
      <c r="F9" s="60"/>
      <c r="G9" s="60"/>
      <c r="H9" s="60"/>
      <c r="I9" s="60"/>
      <c r="L9" t="s">
        <v>19</v>
      </c>
      <c r="M9">
        <v>8</v>
      </c>
      <c r="N9">
        <v>12</v>
      </c>
      <c r="O9">
        <v>23.06</v>
      </c>
    </row>
    <row r="10" spans="2:15" x14ac:dyDescent="0.35">
      <c r="C10" s="60"/>
      <c r="D10" s="60"/>
      <c r="E10" s="60"/>
      <c r="F10" s="60"/>
      <c r="G10" s="60"/>
      <c r="H10" s="60"/>
      <c r="I10" s="60"/>
      <c r="L10" t="s">
        <v>17</v>
      </c>
      <c r="M10">
        <v>8</v>
      </c>
      <c r="N10">
        <v>12</v>
      </c>
      <c r="O10">
        <v>20.68</v>
      </c>
    </row>
    <row r="11" spans="2:15" x14ac:dyDescent="0.35">
      <c r="C11" s="60"/>
      <c r="D11" s="60"/>
      <c r="E11" s="60"/>
      <c r="F11" s="60"/>
      <c r="G11" s="60"/>
      <c r="H11" s="60"/>
      <c r="I11" s="60"/>
      <c r="L11" t="s">
        <v>21</v>
      </c>
      <c r="M11">
        <v>6</v>
      </c>
      <c r="N11">
        <v>13</v>
      </c>
      <c r="O11">
        <v>25.16</v>
      </c>
    </row>
    <row r="12" spans="2:15" x14ac:dyDescent="0.35">
      <c r="C12" s="60"/>
      <c r="D12" s="60"/>
      <c r="E12" s="60"/>
      <c r="F12" s="60"/>
      <c r="G12" s="60"/>
      <c r="H12" s="60"/>
      <c r="I12" s="60"/>
      <c r="L12" t="s">
        <v>23</v>
      </c>
      <c r="M12">
        <v>5</v>
      </c>
      <c r="N12">
        <v>7</v>
      </c>
      <c r="O12">
        <v>20.25</v>
      </c>
    </row>
    <row r="13" spans="2:15" x14ac:dyDescent="0.35">
      <c r="C13" s="60"/>
      <c r="D13" s="60"/>
      <c r="E13" s="60"/>
      <c r="F13" s="60"/>
      <c r="G13" s="60"/>
      <c r="H13" s="60"/>
      <c r="I13" s="60"/>
      <c r="L13" t="s">
        <v>20</v>
      </c>
      <c r="M13">
        <v>5</v>
      </c>
      <c r="N13">
        <v>6</v>
      </c>
      <c r="O13">
        <v>54.01</v>
      </c>
    </row>
    <row r="14" spans="2:15" x14ac:dyDescent="0.35">
      <c r="C14" s="60"/>
      <c r="D14" s="60"/>
      <c r="E14" s="60"/>
      <c r="F14" s="60"/>
      <c r="G14" s="60"/>
      <c r="H14" s="60"/>
      <c r="I14" s="60"/>
      <c r="L14" t="s">
        <v>18</v>
      </c>
      <c r="M14">
        <v>5</v>
      </c>
      <c r="N14">
        <v>5</v>
      </c>
      <c r="O14">
        <v>32.369999999999997</v>
      </c>
    </row>
    <row r="15" spans="2:15" x14ac:dyDescent="0.35">
      <c r="C15" s="60"/>
      <c r="D15" s="60"/>
      <c r="E15" s="60"/>
      <c r="F15" s="60"/>
      <c r="G15" s="60"/>
      <c r="H15" s="60"/>
      <c r="I15" s="60"/>
      <c r="L15" t="s">
        <v>29</v>
      </c>
      <c r="M15">
        <v>4</v>
      </c>
      <c r="N15">
        <v>10</v>
      </c>
      <c r="O15">
        <v>28.73</v>
      </c>
    </row>
    <row r="16" spans="2:15" x14ac:dyDescent="0.35">
      <c r="C16" s="60"/>
      <c r="D16" s="60"/>
      <c r="E16" s="60"/>
      <c r="F16" s="60"/>
      <c r="G16" s="60"/>
      <c r="H16" s="60"/>
      <c r="I16" s="60"/>
    </row>
    <row r="17" spans="3:9" x14ac:dyDescent="0.35">
      <c r="C17" s="60"/>
      <c r="D17" s="60"/>
      <c r="E17" s="60"/>
      <c r="F17" s="60"/>
      <c r="G17" s="60"/>
      <c r="H17" s="60"/>
      <c r="I17" s="60"/>
    </row>
    <row r="18" spans="3:9" x14ac:dyDescent="0.35">
      <c r="C18" s="60"/>
      <c r="D18" s="60"/>
      <c r="E18" s="60"/>
      <c r="F18" s="60"/>
      <c r="G18" s="60"/>
      <c r="H18" s="60"/>
      <c r="I18" s="60"/>
    </row>
    <row r="19" spans="3:9" x14ac:dyDescent="0.35">
      <c r="C19" s="60"/>
      <c r="D19" s="60"/>
      <c r="E19" s="60"/>
      <c r="F19" s="60"/>
      <c r="G19" s="60"/>
      <c r="H19" s="60"/>
      <c r="I19" s="60"/>
    </row>
    <row r="20" spans="3:9" x14ac:dyDescent="0.35">
      <c r="C20" s="60"/>
      <c r="D20" s="60"/>
      <c r="E20" s="60"/>
      <c r="F20" s="60"/>
      <c r="G20" s="60"/>
      <c r="H20" s="60"/>
      <c r="I20" s="60"/>
    </row>
    <row r="21" spans="3:9" x14ac:dyDescent="0.35">
      <c r="C21" s="60"/>
      <c r="D21" s="60"/>
      <c r="E21" s="60"/>
      <c r="F21" s="60"/>
      <c r="G21" s="60"/>
      <c r="H21" s="60"/>
      <c r="I21" s="60"/>
    </row>
    <row r="22" spans="3:9" x14ac:dyDescent="0.35">
      <c r="C22" s="60"/>
      <c r="D22" s="60"/>
      <c r="E22" s="60"/>
      <c r="F22" s="60"/>
      <c r="G22" s="60"/>
      <c r="H22" s="60"/>
      <c r="I22" s="60"/>
    </row>
    <row r="23" spans="3:9" x14ac:dyDescent="0.35">
      <c r="C23" s="60"/>
      <c r="D23" s="60"/>
      <c r="E23" s="60"/>
      <c r="F23" s="60"/>
      <c r="G23" s="60"/>
      <c r="H23" s="60"/>
      <c r="I23" s="60"/>
    </row>
    <row r="24" spans="3:9" x14ac:dyDescent="0.35">
      <c r="C24" s="60"/>
      <c r="D24" s="60"/>
      <c r="E24" s="60"/>
      <c r="F24" s="60"/>
      <c r="G24" s="60"/>
      <c r="H24" s="60"/>
      <c r="I24" s="60"/>
    </row>
    <row r="25" spans="3:9" x14ac:dyDescent="0.35">
      <c r="C25" s="60"/>
      <c r="D25" s="60"/>
      <c r="E25" s="60"/>
      <c r="F25" s="60"/>
      <c r="G25" s="60"/>
      <c r="H25" s="60"/>
      <c r="I25" s="60"/>
    </row>
    <row r="26" spans="3:9" x14ac:dyDescent="0.35">
      <c r="C26" s="60"/>
      <c r="D26" s="60"/>
      <c r="E26" s="60"/>
      <c r="F26" s="60"/>
      <c r="G26" s="60"/>
      <c r="H26" s="60"/>
      <c r="I26" s="60"/>
    </row>
    <row r="29" spans="3:9" x14ac:dyDescent="0.35">
      <c r="H29" s="30"/>
    </row>
    <row r="33" spans="3:40" ht="18.5" x14ac:dyDescent="0.45">
      <c r="D33" s="24"/>
    </row>
    <row r="34" spans="3:40" ht="18.5" customHeight="1" x14ac:dyDescent="0.35">
      <c r="C34" s="56" t="s">
        <v>516</v>
      </c>
      <c r="D34" s="56"/>
      <c r="E34" s="56"/>
      <c r="F34" s="56"/>
      <c r="G34" s="56"/>
      <c r="H34" s="56"/>
      <c r="I34" s="56"/>
      <c r="J34" s="56"/>
      <c r="K34" s="56"/>
      <c r="M34" s="63" t="s">
        <v>517</v>
      </c>
      <c r="N34" s="64"/>
      <c r="O34" s="64"/>
      <c r="P34" s="64"/>
      <c r="Q34" s="64"/>
      <c r="R34" s="64"/>
      <c r="S34" s="64"/>
      <c r="U34" s="63" t="s">
        <v>518</v>
      </c>
      <c r="V34" s="64"/>
      <c r="W34" s="64"/>
      <c r="X34" s="64"/>
      <c r="Y34" s="64"/>
      <c r="Z34" s="64"/>
      <c r="AA34" s="64"/>
      <c r="AB34" s="64"/>
      <c r="AC34" s="64"/>
      <c r="AD34" s="64"/>
      <c r="AF34" s="63" t="s">
        <v>519</v>
      </c>
      <c r="AG34" s="64"/>
      <c r="AH34" s="64"/>
      <c r="AI34" s="64"/>
      <c r="AJ34" s="64"/>
      <c r="AK34" s="64"/>
      <c r="AL34" s="64"/>
      <c r="AM34" s="64"/>
      <c r="AN34" s="64"/>
    </row>
    <row r="35" spans="3:40" ht="18.5" customHeight="1" x14ac:dyDescent="0.35">
      <c r="C35" s="56"/>
      <c r="D35" s="56"/>
      <c r="E35" s="56"/>
      <c r="F35" s="56"/>
      <c r="G35" s="56"/>
      <c r="H35" s="56"/>
      <c r="I35" s="56"/>
      <c r="J35" s="56"/>
      <c r="K35" s="56"/>
      <c r="M35" s="64"/>
      <c r="N35" s="64"/>
      <c r="O35" s="64"/>
      <c r="P35" s="64"/>
      <c r="Q35" s="64"/>
      <c r="R35" s="64"/>
      <c r="S35" s="64"/>
      <c r="U35" s="64"/>
      <c r="V35" s="64"/>
      <c r="W35" s="64"/>
      <c r="X35" s="64"/>
      <c r="Y35" s="64"/>
      <c r="Z35" s="64"/>
      <c r="AA35" s="64"/>
      <c r="AB35" s="64"/>
      <c r="AC35" s="64"/>
      <c r="AD35" s="64"/>
      <c r="AF35" s="64"/>
      <c r="AG35" s="64"/>
      <c r="AH35" s="64"/>
      <c r="AI35" s="64"/>
      <c r="AJ35" s="64"/>
      <c r="AK35" s="64"/>
      <c r="AL35" s="64"/>
      <c r="AM35" s="64"/>
      <c r="AN35" s="64"/>
    </row>
    <row r="36" spans="3:40" x14ac:dyDescent="0.35">
      <c r="C36" s="56"/>
      <c r="D36" s="56"/>
      <c r="E36" s="56"/>
      <c r="F36" s="56"/>
      <c r="G36" s="56"/>
      <c r="H36" s="56"/>
      <c r="I36" s="56"/>
      <c r="J36" s="56"/>
      <c r="K36" s="56"/>
      <c r="M36" s="64"/>
      <c r="N36" s="64"/>
      <c r="O36" s="64"/>
      <c r="P36" s="64"/>
      <c r="Q36" s="64"/>
      <c r="R36" s="64"/>
      <c r="S36" s="64"/>
      <c r="U36" s="64"/>
      <c r="V36" s="64"/>
      <c r="W36" s="64"/>
      <c r="X36" s="64"/>
      <c r="Y36" s="64"/>
      <c r="Z36" s="64"/>
      <c r="AA36" s="64"/>
      <c r="AB36" s="64"/>
      <c r="AC36" s="64"/>
      <c r="AD36" s="64"/>
      <c r="AF36" s="64"/>
      <c r="AG36" s="64"/>
      <c r="AH36" s="64"/>
      <c r="AI36" s="64"/>
      <c r="AJ36" s="64"/>
      <c r="AK36" s="64"/>
      <c r="AL36" s="64"/>
      <c r="AM36" s="64"/>
      <c r="AN36" s="64"/>
    </row>
    <row r="37" spans="3:40" x14ac:dyDescent="0.35">
      <c r="C37" s="56"/>
      <c r="D37" s="56"/>
      <c r="E37" s="56"/>
      <c r="F37" s="56"/>
      <c r="G37" s="56"/>
      <c r="H37" s="56"/>
      <c r="I37" s="56"/>
      <c r="J37" s="56"/>
      <c r="K37" s="56"/>
      <c r="M37" s="64"/>
      <c r="N37" s="64"/>
      <c r="O37" s="64"/>
      <c r="P37" s="64"/>
      <c r="Q37" s="64"/>
      <c r="R37" s="64"/>
      <c r="S37" s="64"/>
      <c r="U37" s="64"/>
      <c r="V37" s="64"/>
      <c r="W37" s="64"/>
      <c r="X37" s="64"/>
      <c r="Y37" s="64"/>
      <c r="Z37" s="64"/>
      <c r="AA37" s="64"/>
      <c r="AB37" s="64"/>
      <c r="AC37" s="64"/>
      <c r="AD37" s="64"/>
      <c r="AF37" s="64"/>
      <c r="AG37" s="64"/>
      <c r="AH37" s="64"/>
      <c r="AI37" s="64"/>
      <c r="AJ37" s="64"/>
      <c r="AK37" s="64"/>
      <c r="AL37" s="64"/>
      <c r="AM37" s="64"/>
      <c r="AN37" s="64"/>
    </row>
    <row r="38" spans="3:40" ht="26" customHeight="1" x14ac:dyDescent="0.35">
      <c r="C38" s="56"/>
      <c r="D38" s="56"/>
      <c r="E38" s="56"/>
      <c r="F38" s="56"/>
      <c r="G38" s="56"/>
      <c r="H38" s="56"/>
      <c r="I38" s="56"/>
      <c r="J38" s="56"/>
      <c r="K38" s="56"/>
      <c r="M38" s="64"/>
      <c r="N38" s="64"/>
      <c r="O38" s="64"/>
      <c r="P38" s="64"/>
      <c r="Q38" s="64"/>
      <c r="R38" s="64"/>
      <c r="S38" s="64"/>
      <c r="U38" s="64"/>
      <c r="V38" s="64"/>
      <c r="W38" s="64"/>
      <c r="X38" s="64"/>
      <c r="Y38" s="64"/>
      <c r="Z38" s="64"/>
      <c r="AA38" s="64"/>
      <c r="AB38" s="64"/>
      <c r="AC38" s="64"/>
      <c r="AD38" s="64"/>
      <c r="AF38" s="64"/>
      <c r="AG38" s="64"/>
      <c r="AH38" s="64"/>
      <c r="AI38" s="64"/>
      <c r="AJ38" s="64"/>
      <c r="AK38" s="64"/>
      <c r="AL38" s="64"/>
      <c r="AM38" s="64"/>
      <c r="AN38" s="64"/>
    </row>
    <row r="39" spans="3:40" x14ac:dyDescent="0.35">
      <c r="C39" s="56"/>
      <c r="D39" s="56"/>
      <c r="E39" s="56"/>
      <c r="F39" s="56"/>
      <c r="G39" s="56"/>
      <c r="H39" s="56"/>
      <c r="I39" s="56"/>
      <c r="J39" s="56"/>
      <c r="K39" s="56"/>
      <c r="M39" s="64"/>
      <c r="N39" s="64"/>
      <c r="O39" s="64"/>
      <c r="P39" s="64"/>
      <c r="Q39" s="64"/>
      <c r="R39" s="64"/>
      <c r="S39" s="64"/>
      <c r="U39" s="64"/>
      <c r="V39" s="64"/>
      <c r="W39" s="64"/>
      <c r="X39" s="64"/>
      <c r="Y39" s="64"/>
      <c r="Z39" s="64"/>
      <c r="AA39" s="64"/>
      <c r="AB39" s="64"/>
      <c r="AC39" s="64"/>
      <c r="AD39" s="64"/>
      <c r="AF39" s="64"/>
      <c r="AG39" s="64"/>
      <c r="AH39" s="64"/>
      <c r="AI39" s="64"/>
      <c r="AJ39" s="64"/>
      <c r="AK39" s="64"/>
      <c r="AL39" s="64"/>
      <c r="AM39" s="64"/>
      <c r="AN39" s="64"/>
    </row>
    <row r="40" spans="3:40" x14ac:dyDescent="0.35">
      <c r="C40" s="1"/>
      <c r="D40" s="1"/>
      <c r="E40" s="1"/>
      <c r="F40" s="1"/>
      <c r="G40" s="1"/>
      <c r="H40" s="1"/>
      <c r="I40" s="1"/>
      <c r="J40" s="1"/>
      <c r="K40" s="1"/>
    </row>
    <row r="41" spans="3:40" x14ac:dyDescent="0.35">
      <c r="C41" s="1"/>
      <c r="D41" s="1"/>
      <c r="E41" s="1"/>
      <c r="F41" s="1"/>
      <c r="G41" s="1"/>
      <c r="H41" s="1"/>
      <c r="I41" s="1"/>
      <c r="J41" s="1"/>
      <c r="K41" s="1"/>
    </row>
    <row r="42" spans="3:40" ht="21" customHeight="1" x14ac:dyDescent="0.35">
      <c r="C42" s="1"/>
      <c r="D42" s="1"/>
      <c r="E42" s="1"/>
      <c r="F42" s="1"/>
      <c r="G42" s="1"/>
      <c r="H42" s="1"/>
      <c r="I42" s="1"/>
      <c r="J42" s="1"/>
      <c r="K42" s="1"/>
    </row>
    <row r="43" spans="3:40" ht="18.5" customHeight="1" x14ac:dyDescent="0.35">
      <c r="C43" s="65" t="s">
        <v>520</v>
      </c>
      <c r="D43" s="66"/>
      <c r="E43" s="66"/>
      <c r="F43" s="66"/>
      <c r="G43" s="66"/>
      <c r="H43" s="66"/>
      <c r="I43" s="66"/>
      <c r="J43" s="66"/>
      <c r="K43" s="66"/>
    </row>
    <row r="44" spans="3:40" ht="18.5" customHeight="1" x14ac:dyDescent="0.35">
      <c r="C44" s="66"/>
      <c r="D44" s="66"/>
      <c r="E44" s="66"/>
      <c r="F44" s="66"/>
      <c r="G44" s="66"/>
      <c r="H44" s="66"/>
      <c r="I44" s="66"/>
      <c r="J44" s="66"/>
      <c r="K44" s="66"/>
    </row>
    <row r="45" spans="3:40" ht="18.5" customHeight="1" x14ac:dyDescent="0.35">
      <c r="C45" s="66"/>
      <c r="D45" s="66"/>
      <c r="E45" s="66"/>
      <c r="F45" s="66"/>
      <c r="G45" s="66"/>
      <c r="H45" s="66"/>
      <c r="I45" s="66"/>
      <c r="J45" s="66"/>
      <c r="K45" s="66"/>
    </row>
    <row r="46" spans="3:40" ht="18.5" customHeight="1" x14ac:dyDescent="0.35">
      <c r="C46" s="66"/>
      <c r="D46" s="66"/>
      <c r="E46" s="66"/>
      <c r="F46" s="66"/>
      <c r="G46" s="66"/>
      <c r="H46" s="66"/>
      <c r="I46" s="66"/>
      <c r="J46" s="66"/>
      <c r="K46" s="66"/>
    </row>
    <row r="47" spans="3:40" ht="18.5" customHeight="1" x14ac:dyDescent="0.35">
      <c r="C47" s="66"/>
      <c r="D47" s="66"/>
      <c r="E47" s="66"/>
      <c r="F47" s="66"/>
      <c r="G47" s="66"/>
      <c r="H47" s="66"/>
      <c r="I47" s="66"/>
      <c r="J47" s="66"/>
      <c r="K47" s="66"/>
    </row>
  </sheetData>
  <mergeCells count="7">
    <mergeCell ref="U34:AD39"/>
    <mergeCell ref="AF34:AN39"/>
    <mergeCell ref="C43:K47"/>
    <mergeCell ref="B2:M4"/>
    <mergeCell ref="C7:I26"/>
    <mergeCell ref="C34:K39"/>
    <mergeCell ref="M34:S39"/>
  </mergeCell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C56D-5C2A-4977-9B9D-DD59B371868C}">
  <dimension ref="B2:AR71"/>
  <sheetViews>
    <sheetView topLeftCell="L1" zoomScale="52" zoomScaleNormal="52" workbookViewId="0">
      <selection activeCell="AG8" sqref="AG8:AR23"/>
    </sheetView>
  </sheetViews>
  <sheetFormatPr defaultRowHeight="14.5" x14ac:dyDescent="0.35"/>
  <cols>
    <col min="11" max="11" width="18.453125" customWidth="1"/>
    <col min="12" max="12" width="15.1796875" customWidth="1"/>
    <col min="13" max="13" width="15.26953125" customWidth="1"/>
    <col min="14" max="14" width="14.453125" customWidth="1"/>
    <col min="16" max="16" width="17.26953125" bestFit="1" customWidth="1"/>
    <col min="17" max="17" width="15.90625" bestFit="1" customWidth="1"/>
  </cols>
  <sheetData>
    <row r="2" spans="2:44" x14ac:dyDescent="0.35">
      <c r="B2" s="50" t="s">
        <v>13</v>
      </c>
      <c r="C2" s="31"/>
      <c r="D2" s="31"/>
      <c r="E2" s="31"/>
      <c r="F2" s="31"/>
      <c r="G2" s="31"/>
      <c r="H2" s="31"/>
      <c r="I2" s="31"/>
      <c r="J2" s="31"/>
      <c r="K2" s="31"/>
      <c r="L2" s="31"/>
      <c r="M2" s="31"/>
    </row>
    <row r="3" spans="2:44" x14ac:dyDescent="0.35">
      <c r="B3" s="31"/>
      <c r="C3" s="31"/>
      <c r="D3" s="31"/>
      <c r="E3" s="31"/>
      <c r="F3" s="31"/>
      <c r="G3" s="31"/>
      <c r="H3" s="31"/>
      <c r="I3" s="31"/>
      <c r="J3" s="31"/>
      <c r="K3" s="31"/>
      <c r="L3" s="31"/>
      <c r="M3" s="31"/>
    </row>
    <row r="4" spans="2:44" x14ac:dyDescent="0.35">
      <c r="B4" s="31"/>
      <c r="C4" s="31"/>
      <c r="D4" s="31"/>
      <c r="E4" s="31"/>
      <c r="F4" s="31"/>
      <c r="G4" s="31"/>
      <c r="H4" s="31"/>
      <c r="I4" s="31"/>
      <c r="J4" s="31"/>
      <c r="K4" s="31"/>
      <c r="L4" s="31"/>
      <c r="M4" s="31"/>
    </row>
    <row r="8" spans="2:44" ht="14.5" customHeight="1" x14ac:dyDescent="0.35">
      <c r="C8" s="67" t="s">
        <v>486</v>
      </c>
      <c r="D8" s="60"/>
      <c r="E8" s="60"/>
      <c r="F8" s="60"/>
      <c r="G8" s="60"/>
      <c r="H8" s="60"/>
      <c r="I8" s="60"/>
      <c r="K8" t="s">
        <v>467</v>
      </c>
      <c r="L8" t="s">
        <v>15</v>
      </c>
      <c r="M8" t="s">
        <v>310</v>
      </c>
      <c r="N8" t="s">
        <v>487</v>
      </c>
      <c r="P8" s="22" t="s">
        <v>459</v>
      </c>
      <c r="Q8" t="s">
        <v>489</v>
      </c>
      <c r="S8" t="str" cm="1">
        <f t="array" ref="S8:S25">_xlfn.UNIQUE(Table27[[#All],['# supplier_country]])</f>
        <v># supplier_country</v>
      </c>
      <c r="T8" s="68" t="s">
        <v>487</v>
      </c>
      <c r="AG8" s="63" t="s">
        <v>521</v>
      </c>
      <c r="AH8" s="64"/>
      <c r="AI8" s="64"/>
      <c r="AJ8" s="64"/>
      <c r="AK8" s="64"/>
      <c r="AL8" s="64"/>
      <c r="AM8" s="64"/>
      <c r="AN8" s="64"/>
      <c r="AO8" s="64"/>
      <c r="AP8" s="64"/>
      <c r="AQ8" s="64"/>
      <c r="AR8" s="64"/>
    </row>
    <row r="9" spans="2:44" x14ac:dyDescent="0.35">
      <c r="C9" s="60"/>
      <c r="D9" s="60"/>
      <c r="E9" s="60"/>
      <c r="F9" s="60"/>
      <c r="G9" s="60"/>
      <c r="H9" s="60"/>
      <c r="I9" s="60"/>
      <c r="K9" t="s">
        <v>16</v>
      </c>
      <c r="L9" t="s">
        <v>17</v>
      </c>
      <c r="M9">
        <v>1</v>
      </c>
      <c r="N9">
        <v>62.5</v>
      </c>
      <c r="P9" s="2" t="s">
        <v>16</v>
      </c>
      <c r="Q9">
        <v>234.75</v>
      </c>
      <c r="S9" t="str">
        <v>Australia</v>
      </c>
      <c r="T9">
        <v>234.75</v>
      </c>
      <c r="AG9" s="64"/>
      <c r="AH9" s="64"/>
      <c r="AI9" s="64"/>
      <c r="AJ9" s="64"/>
      <c r="AK9" s="64"/>
      <c r="AL9" s="64"/>
      <c r="AM9" s="64"/>
      <c r="AN9" s="64"/>
      <c r="AO9" s="64"/>
      <c r="AP9" s="64"/>
      <c r="AQ9" s="64"/>
      <c r="AR9" s="64"/>
    </row>
    <row r="10" spans="2:44" x14ac:dyDescent="0.35">
      <c r="C10" s="60"/>
      <c r="D10" s="60"/>
      <c r="E10" s="60"/>
      <c r="F10" s="60"/>
      <c r="G10" s="60"/>
      <c r="H10" s="60"/>
      <c r="I10" s="60"/>
      <c r="K10" t="s">
        <v>16</v>
      </c>
      <c r="L10" t="s">
        <v>18</v>
      </c>
      <c r="M10">
        <v>1</v>
      </c>
      <c r="N10">
        <v>53</v>
      </c>
      <c r="P10" s="25" t="s">
        <v>22</v>
      </c>
      <c r="Q10">
        <v>15</v>
      </c>
      <c r="S10" t="str">
        <v>Brazil</v>
      </c>
      <c r="T10">
        <v>4.5</v>
      </c>
      <c r="AG10" s="64"/>
      <c r="AH10" s="64"/>
      <c r="AI10" s="64"/>
      <c r="AJ10" s="64"/>
      <c r="AK10" s="64"/>
      <c r="AL10" s="64"/>
      <c r="AM10" s="64"/>
      <c r="AN10" s="64"/>
      <c r="AO10" s="64"/>
      <c r="AP10" s="64"/>
      <c r="AQ10" s="64"/>
      <c r="AR10" s="64"/>
    </row>
    <row r="11" spans="2:44" x14ac:dyDescent="0.35">
      <c r="C11" s="60"/>
      <c r="D11" s="60"/>
      <c r="E11" s="60"/>
      <c r="F11" s="60"/>
      <c r="G11" s="60"/>
      <c r="H11" s="60"/>
      <c r="I11" s="60"/>
      <c r="K11" t="s">
        <v>16</v>
      </c>
      <c r="L11" t="s">
        <v>19</v>
      </c>
      <c r="M11">
        <v>1</v>
      </c>
      <c r="N11">
        <v>43.9</v>
      </c>
      <c r="P11" s="25" t="s">
        <v>19</v>
      </c>
      <c r="Q11">
        <v>43.9</v>
      </c>
      <c r="S11" t="str">
        <v>Canada</v>
      </c>
      <c r="T11">
        <v>93.53</v>
      </c>
      <c r="AG11" s="64"/>
      <c r="AH11" s="64"/>
      <c r="AI11" s="64"/>
      <c r="AJ11" s="64"/>
      <c r="AK11" s="64"/>
      <c r="AL11" s="64"/>
      <c r="AM11" s="64"/>
      <c r="AN11" s="64"/>
      <c r="AO11" s="64"/>
      <c r="AP11" s="64"/>
      <c r="AQ11" s="64"/>
      <c r="AR11" s="64"/>
    </row>
    <row r="12" spans="2:44" x14ac:dyDescent="0.35">
      <c r="C12" s="60"/>
      <c r="D12" s="60"/>
      <c r="E12" s="60"/>
      <c r="F12" s="60"/>
      <c r="G12" s="60"/>
      <c r="H12" s="60"/>
      <c r="I12" s="60"/>
      <c r="K12" t="s">
        <v>16</v>
      </c>
      <c r="L12" t="s">
        <v>20</v>
      </c>
      <c r="M12">
        <v>2</v>
      </c>
      <c r="N12">
        <v>35.9</v>
      </c>
      <c r="P12" s="25" t="s">
        <v>21</v>
      </c>
      <c r="Q12">
        <v>17.45</v>
      </c>
      <c r="S12" t="str">
        <v>Denmark</v>
      </c>
      <c r="T12">
        <v>10.75</v>
      </c>
      <c r="AG12" s="64"/>
      <c r="AH12" s="64"/>
      <c r="AI12" s="64"/>
      <c r="AJ12" s="64"/>
      <c r="AK12" s="64"/>
      <c r="AL12" s="64"/>
      <c r="AM12" s="64"/>
      <c r="AN12" s="64"/>
      <c r="AO12" s="64"/>
      <c r="AP12" s="64"/>
      <c r="AQ12" s="64"/>
      <c r="AR12" s="64"/>
    </row>
    <row r="13" spans="2:44" x14ac:dyDescent="0.35">
      <c r="C13" s="60"/>
      <c r="D13" s="60"/>
      <c r="E13" s="60"/>
      <c r="F13" s="60"/>
      <c r="G13" s="60"/>
      <c r="H13" s="60"/>
      <c r="I13" s="60"/>
      <c r="K13" t="s">
        <v>16</v>
      </c>
      <c r="L13" t="s">
        <v>21</v>
      </c>
      <c r="M13">
        <v>1</v>
      </c>
      <c r="N13">
        <v>17.45</v>
      </c>
      <c r="P13" s="25" t="s">
        <v>23</v>
      </c>
      <c r="Q13">
        <v>7</v>
      </c>
      <c r="S13" t="str">
        <v>Finland</v>
      </c>
      <c r="T13">
        <v>36.129999999999995</v>
      </c>
      <c r="AG13" s="64"/>
      <c r="AH13" s="64"/>
      <c r="AI13" s="64"/>
      <c r="AJ13" s="64"/>
      <c r="AK13" s="64"/>
      <c r="AL13" s="64"/>
      <c r="AM13" s="64"/>
      <c r="AN13" s="64"/>
      <c r="AO13" s="64"/>
      <c r="AP13" s="64"/>
      <c r="AQ13" s="64"/>
      <c r="AR13" s="64"/>
    </row>
    <row r="14" spans="2:44" x14ac:dyDescent="0.35">
      <c r="C14" s="60"/>
      <c r="D14" s="60"/>
      <c r="E14" s="60"/>
      <c r="F14" s="60"/>
      <c r="G14" s="60"/>
      <c r="H14" s="60"/>
      <c r="I14" s="60"/>
      <c r="K14" t="s">
        <v>16</v>
      </c>
      <c r="L14" t="s">
        <v>22</v>
      </c>
      <c r="M14">
        <v>1</v>
      </c>
      <c r="N14">
        <v>15</v>
      </c>
      <c r="P14" s="25" t="s">
        <v>20</v>
      </c>
      <c r="Q14">
        <v>35.9</v>
      </c>
      <c r="S14" t="str">
        <v>France</v>
      </c>
      <c r="T14">
        <v>198.5</v>
      </c>
      <c r="AG14" s="64"/>
      <c r="AH14" s="64"/>
      <c r="AI14" s="64"/>
      <c r="AJ14" s="64"/>
      <c r="AK14" s="64"/>
      <c r="AL14" s="64"/>
      <c r="AM14" s="64"/>
      <c r="AN14" s="64"/>
      <c r="AO14" s="64"/>
      <c r="AP14" s="64"/>
      <c r="AQ14" s="64"/>
      <c r="AR14" s="64"/>
    </row>
    <row r="15" spans="2:44" x14ac:dyDescent="0.35">
      <c r="C15" s="60"/>
      <c r="D15" s="60"/>
      <c r="E15" s="60"/>
      <c r="F15" s="60"/>
      <c r="G15" s="60"/>
      <c r="H15" s="60"/>
      <c r="I15" s="60"/>
      <c r="K15" t="s">
        <v>16</v>
      </c>
      <c r="L15" t="s">
        <v>23</v>
      </c>
      <c r="M15">
        <v>1</v>
      </c>
      <c r="N15">
        <v>7</v>
      </c>
      <c r="P15" s="25" t="s">
        <v>18</v>
      </c>
      <c r="Q15">
        <v>53</v>
      </c>
      <c r="S15" t="str">
        <v>Germany</v>
      </c>
      <c r="T15">
        <v>278.99</v>
      </c>
      <c r="AG15" s="64"/>
      <c r="AH15" s="64"/>
      <c r="AI15" s="64"/>
      <c r="AJ15" s="64"/>
      <c r="AK15" s="64"/>
      <c r="AL15" s="64"/>
      <c r="AM15" s="64"/>
      <c r="AN15" s="64"/>
      <c r="AO15" s="64"/>
      <c r="AP15" s="64"/>
      <c r="AQ15" s="64"/>
      <c r="AR15" s="64"/>
    </row>
    <row r="16" spans="2:44" x14ac:dyDescent="0.35">
      <c r="C16" s="60"/>
      <c r="D16" s="60"/>
      <c r="E16" s="60"/>
      <c r="F16" s="60"/>
      <c r="G16" s="60"/>
      <c r="H16" s="60"/>
      <c r="I16" s="60"/>
      <c r="K16" t="s">
        <v>24</v>
      </c>
      <c r="L16" t="s">
        <v>22</v>
      </c>
      <c r="M16">
        <v>1</v>
      </c>
      <c r="N16">
        <v>4.5</v>
      </c>
      <c r="P16" s="25" t="s">
        <v>17</v>
      </c>
      <c r="Q16">
        <v>62.5</v>
      </c>
      <c r="S16" t="str">
        <v>Italy</v>
      </c>
      <c r="T16">
        <v>55.18</v>
      </c>
      <c r="AG16" s="64"/>
      <c r="AH16" s="64"/>
      <c r="AI16" s="64"/>
      <c r="AJ16" s="64"/>
      <c r="AK16" s="64"/>
      <c r="AL16" s="64"/>
      <c r="AM16" s="64"/>
      <c r="AN16" s="64"/>
      <c r="AO16" s="64"/>
      <c r="AP16" s="64"/>
      <c r="AQ16" s="64"/>
      <c r="AR16" s="64"/>
    </row>
    <row r="17" spans="3:44" x14ac:dyDescent="0.35">
      <c r="C17" s="60"/>
      <c r="D17" s="60"/>
      <c r="E17" s="60"/>
      <c r="F17" s="60"/>
      <c r="G17" s="60"/>
      <c r="H17" s="60"/>
      <c r="I17" s="60"/>
      <c r="K17" t="s">
        <v>25</v>
      </c>
      <c r="L17" t="s">
        <v>21</v>
      </c>
      <c r="M17">
        <v>1</v>
      </c>
      <c r="N17">
        <v>49.3</v>
      </c>
      <c r="P17" s="2" t="s">
        <v>24</v>
      </c>
      <c r="Q17">
        <v>4.5</v>
      </c>
      <c r="S17" t="str">
        <v>Japan</v>
      </c>
      <c r="T17">
        <v>147.63</v>
      </c>
      <c r="AG17" s="64"/>
      <c r="AH17" s="64"/>
      <c r="AI17" s="64"/>
      <c r="AJ17" s="64"/>
      <c r="AK17" s="64"/>
      <c r="AL17" s="64"/>
      <c r="AM17" s="64"/>
      <c r="AN17" s="64"/>
      <c r="AO17" s="64"/>
      <c r="AP17" s="64"/>
      <c r="AQ17" s="64"/>
      <c r="AR17" s="64"/>
    </row>
    <row r="18" spans="3:44" x14ac:dyDescent="0.35">
      <c r="C18" s="60"/>
      <c r="D18" s="60"/>
      <c r="E18" s="60"/>
      <c r="F18" s="60"/>
      <c r="G18" s="60"/>
      <c r="H18" s="60"/>
      <c r="I18" s="60"/>
      <c r="K18" t="s">
        <v>25</v>
      </c>
      <c r="L18" t="s">
        <v>19</v>
      </c>
      <c r="M18">
        <v>1</v>
      </c>
      <c r="N18">
        <v>28.5</v>
      </c>
      <c r="P18" s="25" t="s">
        <v>22</v>
      </c>
      <c r="Q18">
        <v>4.5</v>
      </c>
      <c r="S18" t="str">
        <v>Netherlands</v>
      </c>
      <c r="T18">
        <v>11.13</v>
      </c>
      <c r="AG18" s="64"/>
      <c r="AH18" s="64"/>
      <c r="AI18" s="64"/>
      <c r="AJ18" s="64"/>
      <c r="AK18" s="64"/>
      <c r="AL18" s="64"/>
      <c r="AM18" s="64"/>
      <c r="AN18" s="64"/>
      <c r="AO18" s="64"/>
      <c r="AP18" s="64"/>
      <c r="AQ18" s="64"/>
      <c r="AR18" s="64"/>
    </row>
    <row r="19" spans="3:44" x14ac:dyDescent="0.35">
      <c r="C19" s="60"/>
      <c r="D19" s="60"/>
      <c r="E19" s="60"/>
      <c r="F19" s="60"/>
      <c r="G19" s="60"/>
      <c r="H19" s="60"/>
      <c r="I19" s="60"/>
      <c r="K19" t="s">
        <v>25</v>
      </c>
      <c r="L19" t="s">
        <v>20</v>
      </c>
      <c r="M19">
        <v>2</v>
      </c>
      <c r="N19">
        <v>15.73</v>
      </c>
      <c r="P19" s="2" t="s">
        <v>25</v>
      </c>
      <c r="Q19">
        <v>93.53</v>
      </c>
      <c r="S19" t="str">
        <v>Norway</v>
      </c>
      <c r="T19">
        <v>20</v>
      </c>
      <c r="AG19" s="64"/>
      <c r="AH19" s="64"/>
      <c r="AI19" s="64"/>
      <c r="AJ19" s="64"/>
      <c r="AK19" s="64"/>
      <c r="AL19" s="64"/>
      <c r="AM19" s="64"/>
      <c r="AN19" s="64"/>
      <c r="AO19" s="64"/>
      <c r="AP19" s="64"/>
      <c r="AQ19" s="64"/>
      <c r="AR19" s="64"/>
    </row>
    <row r="20" spans="3:44" x14ac:dyDescent="0.35">
      <c r="C20" s="60"/>
      <c r="D20" s="60"/>
      <c r="E20" s="60"/>
      <c r="F20" s="60"/>
      <c r="G20" s="60"/>
      <c r="H20" s="60"/>
      <c r="I20" s="60"/>
      <c r="K20" t="s">
        <v>26</v>
      </c>
      <c r="L20" t="s">
        <v>17</v>
      </c>
      <c r="M20">
        <v>2</v>
      </c>
      <c r="N20">
        <v>10.75</v>
      </c>
      <c r="P20" s="25" t="s">
        <v>19</v>
      </c>
      <c r="Q20">
        <v>28.5</v>
      </c>
      <c r="S20" t="str">
        <v>Singapore</v>
      </c>
      <c r="T20">
        <v>79.45</v>
      </c>
      <c r="AG20" s="64"/>
      <c r="AH20" s="64"/>
      <c r="AI20" s="64"/>
      <c r="AJ20" s="64"/>
      <c r="AK20" s="64"/>
      <c r="AL20" s="64"/>
      <c r="AM20" s="64"/>
      <c r="AN20" s="64"/>
      <c r="AO20" s="64"/>
      <c r="AP20" s="64"/>
      <c r="AQ20" s="64"/>
      <c r="AR20" s="64"/>
    </row>
    <row r="21" spans="3:44" x14ac:dyDescent="0.35">
      <c r="C21" s="60"/>
      <c r="D21" s="60"/>
      <c r="E21" s="60"/>
      <c r="F21" s="60"/>
      <c r="G21" s="60"/>
      <c r="H21" s="60"/>
      <c r="I21" s="60"/>
      <c r="K21" t="s">
        <v>27</v>
      </c>
      <c r="L21" t="s">
        <v>21</v>
      </c>
      <c r="M21">
        <v>2</v>
      </c>
      <c r="N21">
        <v>18.13</v>
      </c>
      <c r="P21" s="25" t="s">
        <v>21</v>
      </c>
      <c r="Q21">
        <v>49.3</v>
      </c>
      <c r="S21" t="str">
        <v>Spain</v>
      </c>
      <c r="T21">
        <v>29.5</v>
      </c>
      <c r="AG21" s="64"/>
      <c r="AH21" s="64"/>
      <c r="AI21" s="64"/>
      <c r="AJ21" s="64"/>
      <c r="AK21" s="64"/>
      <c r="AL21" s="64"/>
      <c r="AM21" s="64"/>
      <c r="AN21" s="64"/>
      <c r="AO21" s="64"/>
      <c r="AP21" s="64"/>
      <c r="AQ21" s="64"/>
      <c r="AR21" s="64"/>
    </row>
    <row r="22" spans="3:44" x14ac:dyDescent="0.35">
      <c r="C22" s="60"/>
      <c r="D22" s="60"/>
      <c r="E22" s="60"/>
      <c r="F22" s="60"/>
      <c r="G22" s="60"/>
      <c r="H22" s="60"/>
      <c r="I22" s="60"/>
      <c r="K22" t="s">
        <v>27</v>
      </c>
      <c r="L22" t="s">
        <v>22</v>
      </c>
      <c r="M22">
        <v>1</v>
      </c>
      <c r="N22">
        <v>18</v>
      </c>
      <c r="P22" s="25" t="s">
        <v>20</v>
      </c>
      <c r="Q22">
        <v>15.73</v>
      </c>
      <c r="S22" t="str">
        <v>Sweden</v>
      </c>
      <c r="T22">
        <v>20</v>
      </c>
      <c r="AG22" s="64"/>
      <c r="AH22" s="64"/>
      <c r="AI22" s="64"/>
      <c r="AJ22" s="64"/>
      <c r="AK22" s="64"/>
      <c r="AL22" s="64"/>
      <c r="AM22" s="64"/>
      <c r="AN22" s="64"/>
      <c r="AO22" s="64"/>
      <c r="AP22" s="64"/>
      <c r="AQ22" s="64"/>
      <c r="AR22" s="64"/>
    </row>
    <row r="23" spans="3:44" x14ac:dyDescent="0.35">
      <c r="C23" s="60"/>
      <c r="D23" s="60"/>
      <c r="E23" s="60"/>
      <c r="F23" s="60"/>
      <c r="G23" s="60"/>
      <c r="H23" s="60"/>
      <c r="I23" s="60"/>
      <c r="K23" t="s">
        <v>28</v>
      </c>
      <c r="L23" t="s">
        <v>22</v>
      </c>
      <c r="M23">
        <v>2</v>
      </c>
      <c r="N23">
        <v>140.75</v>
      </c>
      <c r="P23" s="2" t="s">
        <v>26</v>
      </c>
      <c r="Q23">
        <v>10.75</v>
      </c>
      <c r="S23" t="str">
        <v xml:space="preserve">Sweden </v>
      </c>
      <c r="T23">
        <v>15</v>
      </c>
      <c r="AG23" s="64"/>
      <c r="AH23" s="64"/>
      <c r="AI23" s="64"/>
      <c r="AJ23" s="64"/>
      <c r="AK23" s="64"/>
      <c r="AL23" s="64"/>
      <c r="AM23" s="64"/>
      <c r="AN23" s="64"/>
      <c r="AO23" s="64"/>
      <c r="AP23" s="64"/>
      <c r="AQ23" s="64"/>
      <c r="AR23" s="64"/>
    </row>
    <row r="24" spans="3:44" x14ac:dyDescent="0.35">
      <c r="C24" s="60"/>
      <c r="D24" s="60"/>
      <c r="E24" s="60"/>
      <c r="F24" s="60"/>
      <c r="G24" s="60"/>
      <c r="H24" s="60"/>
      <c r="I24" s="60"/>
      <c r="K24" t="s">
        <v>28</v>
      </c>
      <c r="L24" t="s">
        <v>29</v>
      </c>
      <c r="M24">
        <v>2</v>
      </c>
      <c r="N24">
        <v>44.5</v>
      </c>
      <c r="P24" s="25" t="s">
        <v>17</v>
      </c>
      <c r="Q24">
        <v>10.75</v>
      </c>
      <c r="S24" t="str">
        <v>UK</v>
      </c>
      <c r="T24">
        <v>56.68</v>
      </c>
    </row>
    <row r="25" spans="3:44" x14ac:dyDescent="0.35">
      <c r="K25" t="s">
        <v>28</v>
      </c>
      <c r="L25" t="s">
        <v>17</v>
      </c>
      <c r="M25">
        <v>1</v>
      </c>
      <c r="N25">
        <v>13.25</v>
      </c>
      <c r="P25" s="2" t="s">
        <v>27</v>
      </c>
      <c r="Q25">
        <v>36.129999999999995</v>
      </c>
      <c r="S25" t="str">
        <v>USA</v>
      </c>
      <c r="T25">
        <v>83.76</v>
      </c>
    </row>
    <row r="26" spans="3:44" x14ac:dyDescent="0.35">
      <c r="K26" t="s">
        <v>30</v>
      </c>
      <c r="L26" t="s">
        <v>20</v>
      </c>
      <c r="M26">
        <v>1</v>
      </c>
      <c r="N26">
        <v>123.79</v>
      </c>
      <c r="P26" s="25" t="s">
        <v>22</v>
      </c>
      <c r="Q26">
        <v>18</v>
      </c>
    </row>
    <row r="27" spans="3:44" x14ac:dyDescent="0.35">
      <c r="K27" t="s">
        <v>30</v>
      </c>
      <c r="L27" t="s">
        <v>18</v>
      </c>
      <c r="M27">
        <v>1</v>
      </c>
      <c r="N27">
        <v>45.6</v>
      </c>
      <c r="P27" s="25" t="s">
        <v>21</v>
      </c>
      <c r="Q27">
        <v>18.13</v>
      </c>
    </row>
    <row r="28" spans="3:44" x14ac:dyDescent="0.35">
      <c r="K28" t="s">
        <v>30</v>
      </c>
      <c r="L28" t="s">
        <v>23</v>
      </c>
      <c r="M28">
        <v>1</v>
      </c>
      <c r="N28">
        <v>33.25</v>
      </c>
      <c r="P28" s="2" t="s">
        <v>28</v>
      </c>
      <c r="Q28">
        <v>198.5</v>
      </c>
    </row>
    <row r="29" spans="3:44" x14ac:dyDescent="0.35">
      <c r="C29" s="1"/>
      <c r="D29" s="1"/>
      <c r="E29" s="1"/>
      <c r="F29" s="1"/>
      <c r="G29" s="1"/>
      <c r="H29" s="1"/>
      <c r="I29" s="1"/>
      <c r="K29" t="s">
        <v>30</v>
      </c>
      <c r="L29" t="s">
        <v>21</v>
      </c>
      <c r="M29">
        <v>3</v>
      </c>
      <c r="N29">
        <v>29.71</v>
      </c>
      <c r="P29" s="25" t="s">
        <v>22</v>
      </c>
      <c r="Q29">
        <v>140.75</v>
      </c>
    </row>
    <row r="30" spans="3:44" x14ac:dyDescent="0.35">
      <c r="K30" t="s">
        <v>30</v>
      </c>
      <c r="L30" t="s">
        <v>17</v>
      </c>
      <c r="M30">
        <v>1</v>
      </c>
      <c r="N30">
        <v>25.89</v>
      </c>
      <c r="P30" s="25" t="s">
        <v>29</v>
      </c>
      <c r="Q30">
        <v>44.5</v>
      </c>
    </row>
    <row r="31" spans="3:44" x14ac:dyDescent="0.35">
      <c r="K31" t="s">
        <v>30</v>
      </c>
      <c r="L31" t="s">
        <v>19</v>
      </c>
      <c r="M31">
        <v>1</v>
      </c>
      <c r="N31">
        <v>13</v>
      </c>
      <c r="P31" s="25" t="s">
        <v>17</v>
      </c>
      <c r="Q31">
        <v>13.25</v>
      </c>
      <c r="S31" t="s">
        <v>15</v>
      </c>
      <c r="T31" s="69" t="s">
        <v>487</v>
      </c>
    </row>
    <row r="32" spans="3:44" x14ac:dyDescent="0.35">
      <c r="K32" t="s">
        <v>30</v>
      </c>
      <c r="L32" t="s">
        <v>22</v>
      </c>
      <c r="M32">
        <v>1</v>
      </c>
      <c r="N32">
        <v>7.75</v>
      </c>
      <c r="P32" s="2" t="s">
        <v>30</v>
      </c>
      <c r="Q32">
        <v>278.99</v>
      </c>
      <c r="S32" t="str" cm="1">
        <f t="array" ref="S32:S39">_xlfn.UNIQUE(Table27[CategoryName])</f>
        <v>Seafood</v>
      </c>
      <c r="T32">
        <f>SUMIFS(Table27[avg_price],Table27[CategoryName],S32)</f>
        <v>164.92</v>
      </c>
      <c r="AG32" s="63" t="s">
        <v>522</v>
      </c>
      <c r="AH32" s="64"/>
      <c r="AI32" s="64"/>
      <c r="AJ32" s="64"/>
      <c r="AK32" s="64"/>
      <c r="AL32" s="64"/>
      <c r="AM32" s="64"/>
      <c r="AN32" s="64"/>
      <c r="AO32" s="64"/>
      <c r="AP32" s="64"/>
      <c r="AQ32" s="64"/>
      <c r="AR32" s="64"/>
    </row>
    <row r="33" spans="11:44" x14ac:dyDescent="0.35">
      <c r="K33" t="s">
        <v>31</v>
      </c>
      <c r="L33" t="s">
        <v>23</v>
      </c>
      <c r="M33">
        <v>2</v>
      </c>
      <c r="N33">
        <v>28.75</v>
      </c>
      <c r="P33" s="25" t="s">
        <v>22</v>
      </c>
      <c r="Q33">
        <v>7.75</v>
      </c>
      <c r="S33" t="str">
        <v>Produce</v>
      </c>
      <c r="T33">
        <f>SUMIFS(Table27[avg_price],Table27[CategoryName],S33)</f>
        <v>145.22999999999999</v>
      </c>
      <c r="AG33" s="64"/>
      <c r="AH33" s="64"/>
      <c r="AI33" s="64"/>
      <c r="AJ33" s="64"/>
      <c r="AK33" s="64"/>
      <c r="AL33" s="64"/>
      <c r="AM33" s="64"/>
      <c r="AN33" s="64"/>
      <c r="AO33" s="64"/>
      <c r="AP33" s="64"/>
      <c r="AQ33" s="64"/>
      <c r="AR33" s="64"/>
    </row>
    <row r="34" spans="11:44" x14ac:dyDescent="0.35">
      <c r="K34" t="s">
        <v>31</v>
      </c>
      <c r="L34" t="s">
        <v>29</v>
      </c>
      <c r="M34">
        <v>3</v>
      </c>
      <c r="N34">
        <v>26.43</v>
      </c>
      <c r="P34" s="25" t="s">
        <v>19</v>
      </c>
      <c r="Q34">
        <v>13</v>
      </c>
      <c r="S34" t="str">
        <v>Condiments</v>
      </c>
      <c r="T34">
        <f>SUMIFS(Table27[avg_price],Table27[CategoryName],S34)</f>
        <v>154.75000000000003</v>
      </c>
      <c r="AG34" s="64"/>
      <c r="AH34" s="64"/>
      <c r="AI34" s="64"/>
      <c r="AJ34" s="64"/>
      <c r="AK34" s="64"/>
      <c r="AL34" s="64"/>
      <c r="AM34" s="64"/>
      <c r="AN34" s="64"/>
      <c r="AO34" s="64"/>
      <c r="AP34" s="64"/>
      <c r="AQ34" s="64"/>
      <c r="AR34" s="64"/>
    </row>
    <row r="35" spans="11:44" x14ac:dyDescent="0.35">
      <c r="K35" t="s">
        <v>32</v>
      </c>
      <c r="L35" t="s">
        <v>20</v>
      </c>
      <c r="M35">
        <v>1</v>
      </c>
      <c r="N35">
        <v>97</v>
      </c>
      <c r="P35" s="25" t="s">
        <v>21</v>
      </c>
      <c r="Q35">
        <v>29.71</v>
      </c>
      <c r="S35" t="str">
        <v>Meat/Poultry</v>
      </c>
      <c r="T35">
        <f>SUMIFS(Table27[avg_price],Table27[CategoryName],S35)</f>
        <v>272.42</v>
      </c>
      <c r="AG35" s="64"/>
      <c r="AH35" s="64"/>
      <c r="AI35" s="64"/>
      <c r="AJ35" s="64"/>
      <c r="AK35" s="64"/>
      <c r="AL35" s="64"/>
      <c r="AM35" s="64"/>
      <c r="AN35" s="64"/>
      <c r="AO35" s="64"/>
      <c r="AP35" s="64"/>
      <c r="AQ35" s="64"/>
      <c r="AR35" s="64"/>
    </row>
    <row r="36" spans="11:44" x14ac:dyDescent="0.35">
      <c r="K36" t="s">
        <v>32</v>
      </c>
      <c r="L36" t="s">
        <v>17</v>
      </c>
      <c r="M36">
        <v>2</v>
      </c>
      <c r="N36">
        <v>18.5</v>
      </c>
      <c r="P36" s="25" t="s">
        <v>23</v>
      </c>
      <c r="Q36">
        <v>33.25</v>
      </c>
      <c r="S36" t="str">
        <v>Confections</v>
      </c>
      <c r="T36">
        <f>SUMIFS(Table27[avg_price],Table27[CategoryName],S36)</f>
        <v>153.9</v>
      </c>
      <c r="AG36" s="64"/>
      <c r="AH36" s="64"/>
      <c r="AI36" s="64"/>
      <c r="AJ36" s="64"/>
      <c r="AK36" s="64"/>
      <c r="AL36" s="64"/>
      <c r="AM36" s="64"/>
      <c r="AN36" s="64"/>
      <c r="AO36" s="64"/>
      <c r="AP36" s="64"/>
      <c r="AQ36" s="64"/>
      <c r="AR36" s="64"/>
    </row>
    <row r="37" spans="11:44" x14ac:dyDescent="0.35">
      <c r="K37" t="s">
        <v>32</v>
      </c>
      <c r="L37" t="s">
        <v>18</v>
      </c>
      <c r="M37">
        <v>2</v>
      </c>
      <c r="N37">
        <v>16.63</v>
      </c>
      <c r="P37" s="25" t="s">
        <v>20</v>
      </c>
      <c r="Q37">
        <v>123.79</v>
      </c>
      <c r="S37" t="str">
        <v>Beverages</v>
      </c>
      <c r="T37">
        <f>SUMIFS(Table27[avg_price],Table27[CategoryName],S37)</f>
        <v>265.83</v>
      </c>
      <c r="AG37" s="64"/>
      <c r="AH37" s="64"/>
      <c r="AI37" s="64"/>
      <c r="AJ37" s="64"/>
      <c r="AK37" s="64"/>
      <c r="AL37" s="64"/>
      <c r="AM37" s="64"/>
      <c r="AN37" s="64"/>
      <c r="AO37" s="64"/>
      <c r="AP37" s="64"/>
      <c r="AQ37" s="64"/>
      <c r="AR37" s="64"/>
    </row>
    <row r="38" spans="11:44" x14ac:dyDescent="0.35">
      <c r="K38" t="s">
        <v>32</v>
      </c>
      <c r="L38" t="s">
        <v>19</v>
      </c>
      <c r="M38">
        <v>1</v>
      </c>
      <c r="N38">
        <v>15.5</v>
      </c>
      <c r="P38" s="25" t="s">
        <v>18</v>
      </c>
      <c r="Q38">
        <v>45.6</v>
      </c>
      <c r="S38" t="str">
        <v>Grains/Cereals</v>
      </c>
      <c r="T38">
        <f>SUMIFS(Table27[avg_price],Table27[CategoryName],S38)</f>
        <v>98</v>
      </c>
      <c r="AG38" s="64"/>
      <c r="AH38" s="64"/>
      <c r="AI38" s="64"/>
      <c r="AJ38" s="64"/>
      <c r="AK38" s="64"/>
      <c r="AL38" s="64"/>
      <c r="AM38" s="64"/>
      <c r="AN38" s="64"/>
      <c r="AO38" s="64"/>
      <c r="AP38" s="64"/>
      <c r="AQ38" s="64"/>
      <c r="AR38" s="64"/>
    </row>
    <row r="39" spans="11:44" x14ac:dyDescent="0.35">
      <c r="K39" t="s">
        <v>33</v>
      </c>
      <c r="L39" t="s">
        <v>21</v>
      </c>
      <c r="M39">
        <v>2</v>
      </c>
      <c r="N39">
        <v>11.13</v>
      </c>
      <c r="P39" s="25" t="s">
        <v>17</v>
      </c>
      <c r="Q39">
        <v>25.89</v>
      </c>
      <c r="S39" t="str">
        <v>Dairy Products</v>
      </c>
      <c r="T39">
        <f>SUMIFS(Table27[avg_price],Table27[CategoryName],S39)</f>
        <v>120.43</v>
      </c>
      <c r="AG39" s="64"/>
      <c r="AH39" s="64"/>
      <c r="AI39" s="64"/>
      <c r="AJ39" s="64"/>
      <c r="AK39" s="64"/>
      <c r="AL39" s="64"/>
      <c r="AM39" s="64"/>
      <c r="AN39" s="64"/>
      <c r="AO39" s="64"/>
      <c r="AP39" s="64"/>
      <c r="AQ39" s="64"/>
      <c r="AR39" s="64"/>
    </row>
    <row r="40" spans="11:44" x14ac:dyDescent="0.35">
      <c r="K40" t="s">
        <v>34</v>
      </c>
      <c r="L40" t="s">
        <v>29</v>
      </c>
      <c r="M40">
        <v>3</v>
      </c>
      <c r="N40">
        <v>20</v>
      </c>
      <c r="P40" s="2" t="s">
        <v>31</v>
      </c>
      <c r="Q40">
        <v>55.18</v>
      </c>
      <c r="AG40" s="64"/>
      <c r="AH40" s="64"/>
      <c r="AI40" s="64"/>
      <c r="AJ40" s="64"/>
      <c r="AK40" s="64"/>
      <c r="AL40" s="64"/>
      <c r="AM40" s="64"/>
      <c r="AN40" s="64"/>
      <c r="AO40" s="64"/>
      <c r="AP40" s="64"/>
      <c r="AQ40" s="64"/>
      <c r="AR40" s="64"/>
    </row>
    <row r="41" spans="11:44" x14ac:dyDescent="0.35">
      <c r="K41" t="s">
        <v>35</v>
      </c>
      <c r="L41" t="s">
        <v>22</v>
      </c>
      <c r="M41">
        <v>1</v>
      </c>
      <c r="N41">
        <v>46</v>
      </c>
      <c r="P41" s="25" t="s">
        <v>29</v>
      </c>
      <c r="Q41">
        <v>26.43</v>
      </c>
      <c r="AG41" s="64"/>
      <c r="AH41" s="64"/>
      <c r="AI41" s="64"/>
      <c r="AJ41" s="64"/>
      <c r="AK41" s="64"/>
      <c r="AL41" s="64"/>
      <c r="AM41" s="64"/>
      <c r="AN41" s="64"/>
      <c r="AO41" s="64"/>
      <c r="AP41" s="64"/>
      <c r="AQ41" s="64"/>
      <c r="AR41" s="64"/>
    </row>
    <row r="42" spans="11:44" x14ac:dyDescent="0.35">
      <c r="K42" t="s">
        <v>35</v>
      </c>
      <c r="L42" t="s">
        <v>19</v>
      </c>
      <c r="M42">
        <v>1</v>
      </c>
      <c r="N42">
        <v>19.45</v>
      </c>
      <c r="P42" s="25" t="s">
        <v>23</v>
      </c>
      <c r="Q42">
        <v>28.75</v>
      </c>
      <c r="AG42" s="64"/>
      <c r="AH42" s="64"/>
      <c r="AI42" s="64"/>
      <c r="AJ42" s="64"/>
      <c r="AK42" s="64"/>
      <c r="AL42" s="64"/>
      <c r="AM42" s="64"/>
      <c r="AN42" s="64"/>
      <c r="AO42" s="64"/>
      <c r="AP42" s="64"/>
      <c r="AQ42" s="64"/>
      <c r="AR42" s="64"/>
    </row>
    <row r="43" spans="11:44" x14ac:dyDescent="0.35">
      <c r="K43" t="s">
        <v>35</v>
      </c>
      <c r="L43" t="s">
        <v>23</v>
      </c>
      <c r="M43">
        <v>1</v>
      </c>
      <c r="N43">
        <v>14</v>
      </c>
      <c r="P43" s="2" t="s">
        <v>32</v>
      </c>
      <c r="Q43">
        <v>147.63</v>
      </c>
      <c r="AG43" s="64"/>
      <c r="AH43" s="64"/>
      <c r="AI43" s="64"/>
      <c r="AJ43" s="64"/>
      <c r="AK43" s="64"/>
      <c r="AL43" s="64"/>
      <c r="AM43" s="64"/>
      <c r="AN43" s="64"/>
      <c r="AO43" s="64"/>
      <c r="AP43" s="64"/>
      <c r="AQ43" s="64"/>
      <c r="AR43" s="64"/>
    </row>
    <row r="44" spans="11:44" x14ac:dyDescent="0.35">
      <c r="K44" t="s">
        <v>36</v>
      </c>
      <c r="L44" t="s">
        <v>29</v>
      </c>
      <c r="M44">
        <v>2</v>
      </c>
      <c r="N44">
        <v>29.5</v>
      </c>
      <c r="P44" s="25" t="s">
        <v>19</v>
      </c>
      <c r="Q44">
        <v>15.5</v>
      </c>
      <c r="AG44" s="64"/>
      <c r="AH44" s="64"/>
      <c r="AI44" s="64"/>
      <c r="AJ44" s="64"/>
      <c r="AK44" s="64"/>
      <c r="AL44" s="64"/>
      <c r="AM44" s="64"/>
      <c r="AN44" s="64"/>
      <c r="AO44" s="64"/>
      <c r="AP44" s="64"/>
      <c r="AQ44" s="64"/>
      <c r="AR44" s="64"/>
    </row>
    <row r="45" spans="11:44" x14ac:dyDescent="0.35">
      <c r="K45" t="s">
        <v>37</v>
      </c>
      <c r="L45" t="s">
        <v>17</v>
      </c>
      <c r="M45">
        <v>3</v>
      </c>
      <c r="N45">
        <v>20</v>
      </c>
      <c r="P45" s="25" t="s">
        <v>20</v>
      </c>
      <c r="Q45">
        <v>97</v>
      </c>
    </row>
    <row r="46" spans="11:44" x14ac:dyDescent="0.35">
      <c r="K46" t="s">
        <v>38</v>
      </c>
      <c r="L46" t="s">
        <v>23</v>
      </c>
      <c r="M46">
        <v>2</v>
      </c>
      <c r="N46">
        <v>15</v>
      </c>
      <c r="P46" s="25" t="s">
        <v>18</v>
      </c>
      <c r="Q46">
        <v>16.63</v>
      </c>
    </row>
    <row r="47" spans="11:44" x14ac:dyDescent="0.35">
      <c r="K47" t="s">
        <v>39</v>
      </c>
      <c r="L47" t="s">
        <v>21</v>
      </c>
      <c r="M47">
        <v>4</v>
      </c>
      <c r="N47">
        <v>28.18</v>
      </c>
      <c r="P47" s="25" t="s">
        <v>17</v>
      </c>
      <c r="Q47">
        <v>18.5</v>
      </c>
    </row>
    <row r="48" spans="11:44" x14ac:dyDescent="0.35">
      <c r="K48" t="s">
        <v>39</v>
      </c>
      <c r="L48" t="s">
        <v>22</v>
      </c>
      <c r="M48">
        <v>2</v>
      </c>
      <c r="N48">
        <v>18.5</v>
      </c>
      <c r="P48" s="2" t="s">
        <v>33</v>
      </c>
      <c r="Q48">
        <v>11.13</v>
      </c>
    </row>
    <row r="49" spans="2:17" x14ac:dyDescent="0.35">
      <c r="K49" t="s">
        <v>39</v>
      </c>
      <c r="L49" t="s">
        <v>19</v>
      </c>
      <c r="M49">
        <v>1</v>
      </c>
      <c r="N49">
        <v>10</v>
      </c>
      <c r="P49" s="25" t="s">
        <v>21</v>
      </c>
      <c r="Q49">
        <v>11.13</v>
      </c>
    </row>
    <row r="50" spans="2:17" x14ac:dyDescent="0.35">
      <c r="K50" t="s">
        <v>40</v>
      </c>
      <c r="L50" t="s">
        <v>18</v>
      </c>
      <c r="M50">
        <v>1</v>
      </c>
      <c r="N50">
        <v>30</v>
      </c>
      <c r="P50" s="2" t="s">
        <v>34</v>
      </c>
      <c r="Q50">
        <v>20</v>
      </c>
    </row>
    <row r="51" spans="2:17" x14ac:dyDescent="0.35">
      <c r="K51" t="s">
        <v>40</v>
      </c>
      <c r="L51" t="s">
        <v>19</v>
      </c>
      <c r="M51">
        <v>6</v>
      </c>
      <c r="N51">
        <v>24.4</v>
      </c>
      <c r="P51" s="25" t="s">
        <v>29</v>
      </c>
      <c r="Q51">
        <v>20</v>
      </c>
    </row>
    <row r="52" spans="2:17" x14ac:dyDescent="0.35">
      <c r="K52" t="s">
        <v>40</v>
      </c>
      <c r="L52" t="s">
        <v>22</v>
      </c>
      <c r="M52">
        <v>3</v>
      </c>
      <c r="N52">
        <v>15.33</v>
      </c>
      <c r="P52" s="2" t="s">
        <v>35</v>
      </c>
      <c r="Q52">
        <v>79.45</v>
      </c>
    </row>
    <row r="53" spans="2:17" x14ac:dyDescent="0.35">
      <c r="K53" t="s">
        <v>40</v>
      </c>
      <c r="L53" t="s">
        <v>17</v>
      </c>
      <c r="M53">
        <v>2</v>
      </c>
      <c r="N53">
        <v>14.03</v>
      </c>
      <c r="P53" s="25" t="s">
        <v>22</v>
      </c>
      <c r="Q53">
        <v>46</v>
      </c>
    </row>
    <row r="54" spans="2:17" x14ac:dyDescent="0.35">
      <c r="P54" s="25" t="s">
        <v>19</v>
      </c>
      <c r="Q54">
        <v>19.45</v>
      </c>
    </row>
    <row r="55" spans="2:17" x14ac:dyDescent="0.35">
      <c r="P55" s="25" t="s">
        <v>23</v>
      </c>
      <c r="Q55">
        <v>14</v>
      </c>
    </row>
    <row r="56" spans="2:17" x14ac:dyDescent="0.35">
      <c r="P56" s="2" t="s">
        <v>36</v>
      </c>
      <c r="Q56">
        <v>29.5</v>
      </c>
    </row>
    <row r="57" spans="2:17" ht="18.5" x14ac:dyDescent="0.45">
      <c r="B57" s="13"/>
      <c r="C57" s="13"/>
      <c r="D57" s="13"/>
      <c r="E57" s="13"/>
      <c r="F57" s="13"/>
      <c r="G57" s="13"/>
      <c r="H57" s="13"/>
      <c r="I57" s="13"/>
      <c r="J57" s="13"/>
      <c r="K57" s="13"/>
      <c r="L57" s="13"/>
      <c r="M57" s="13"/>
      <c r="N57" s="13"/>
      <c r="P57" s="25" t="s">
        <v>29</v>
      </c>
      <c r="Q57">
        <v>29.5</v>
      </c>
    </row>
    <row r="58" spans="2:17" ht="18.5" x14ac:dyDescent="0.45">
      <c r="B58" s="13"/>
      <c r="C58" s="13"/>
      <c r="D58" s="13"/>
      <c r="E58" s="13"/>
      <c r="F58" s="13"/>
      <c r="G58" s="13"/>
      <c r="H58" s="13"/>
      <c r="I58" s="13"/>
      <c r="J58" s="13"/>
      <c r="K58" s="13"/>
      <c r="L58" s="13"/>
      <c r="M58" s="13"/>
      <c r="N58" s="13"/>
      <c r="P58" s="2" t="s">
        <v>37</v>
      </c>
      <c r="Q58">
        <v>20</v>
      </c>
    </row>
    <row r="59" spans="2:17" ht="18.5" x14ac:dyDescent="0.45">
      <c r="B59" s="13"/>
      <c r="C59" s="13"/>
      <c r="D59" s="13"/>
      <c r="E59" s="13"/>
      <c r="F59" s="13"/>
      <c r="G59" s="13"/>
      <c r="H59" s="13"/>
      <c r="I59" s="13"/>
      <c r="J59" s="13"/>
      <c r="K59" s="13"/>
      <c r="L59" s="13"/>
      <c r="M59" s="13"/>
      <c r="N59" s="13"/>
      <c r="P59" s="25" t="s">
        <v>17</v>
      </c>
      <c r="Q59">
        <v>20</v>
      </c>
    </row>
    <row r="60" spans="2:17" ht="18.5" x14ac:dyDescent="0.45">
      <c r="B60" s="13"/>
      <c r="C60" s="13"/>
      <c r="D60" s="13"/>
      <c r="E60" s="13"/>
      <c r="F60" s="13"/>
      <c r="G60" s="13"/>
      <c r="H60" s="13"/>
      <c r="I60" s="13"/>
      <c r="J60" s="13"/>
      <c r="K60" s="13"/>
      <c r="L60" s="13"/>
      <c r="M60" s="13"/>
      <c r="N60" s="13"/>
      <c r="P60" s="2" t="s">
        <v>38</v>
      </c>
      <c r="Q60">
        <v>15</v>
      </c>
    </row>
    <row r="61" spans="2:17" ht="18.5" x14ac:dyDescent="0.45">
      <c r="B61" s="13"/>
      <c r="C61" s="13"/>
      <c r="D61" s="13"/>
      <c r="E61" s="13"/>
      <c r="F61" s="13"/>
      <c r="G61" s="13"/>
      <c r="H61" s="13"/>
      <c r="I61" s="13"/>
      <c r="J61" s="13"/>
      <c r="K61" s="13"/>
      <c r="L61" s="13"/>
      <c r="M61" s="13"/>
      <c r="N61" s="13"/>
      <c r="P61" s="25" t="s">
        <v>23</v>
      </c>
      <c r="Q61">
        <v>15</v>
      </c>
    </row>
    <row r="62" spans="2:17" ht="18.5" x14ac:dyDescent="0.45">
      <c r="B62" s="13"/>
      <c r="C62" s="13"/>
      <c r="D62" s="13"/>
      <c r="E62" s="13"/>
      <c r="F62" s="13"/>
      <c r="G62" s="13"/>
      <c r="H62" s="13"/>
      <c r="I62" s="13"/>
      <c r="J62" s="13"/>
      <c r="K62" s="13"/>
      <c r="L62" s="13"/>
      <c r="M62" s="13"/>
      <c r="N62" s="13"/>
      <c r="P62" s="2" t="s">
        <v>39</v>
      </c>
      <c r="Q62">
        <v>56.68</v>
      </c>
    </row>
    <row r="63" spans="2:17" x14ac:dyDescent="0.35">
      <c r="P63" s="25" t="s">
        <v>22</v>
      </c>
      <c r="Q63">
        <v>18.5</v>
      </c>
    </row>
    <row r="64" spans="2:17" x14ac:dyDescent="0.35">
      <c r="P64" s="25" t="s">
        <v>19</v>
      </c>
      <c r="Q64">
        <v>10</v>
      </c>
    </row>
    <row r="65" spans="16:17" x14ac:dyDescent="0.35">
      <c r="P65" s="25" t="s">
        <v>21</v>
      </c>
      <c r="Q65">
        <v>28.18</v>
      </c>
    </row>
    <row r="66" spans="16:17" x14ac:dyDescent="0.35">
      <c r="P66" s="2" t="s">
        <v>40</v>
      </c>
      <c r="Q66">
        <v>83.759999999999991</v>
      </c>
    </row>
    <row r="67" spans="16:17" x14ac:dyDescent="0.35">
      <c r="P67" s="25" t="s">
        <v>22</v>
      </c>
      <c r="Q67">
        <v>15.33</v>
      </c>
    </row>
    <row r="68" spans="16:17" x14ac:dyDescent="0.35">
      <c r="P68" s="25" t="s">
        <v>19</v>
      </c>
      <c r="Q68">
        <v>24.4</v>
      </c>
    </row>
    <row r="69" spans="16:17" x14ac:dyDescent="0.35">
      <c r="P69" s="25" t="s">
        <v>18</v>
      </c>
      <c r="Q69">
        <v>30</v>
      </c>
    </row>
    <row r="70" spans="16:17" x14ac:dyDescent="0.35">
      <c r="P70" s="25" t="s">
        <v>17</v>
      </c>
      <c r="Q70">
        <v>14.03</v>
      </c>
    </row>
    <row r="71" spans="16:17" x14ac:dyDescent="0.35">
      <c r="P71" s="2" t="s">
        <v>488</v>
      </c>
      <c r="Q71">
        <v>1375.4800000000002</v>
      </c>
    </row>
  </sheetData>
  <mergeCells count="4">
    <mergeCell ref="B2:M4"/>
    <mergeCell ref="C8:I24"/>
    <mergeCell ref="AG8:AR23"/>
    <mergeCell ref="AG32:AR44"/>
  </mergeCells>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Q1</vt:lpstr>
      <vt:lpstr>Q2_</vt:lpstr>
      <vt:lpstr>Q3</vt:lpstr>
      <vt:lpstr>Q4</vt:lpstr>
      <vt:lpstr>Q5</vt:lpstr>
      <vt:lpstr>Q6</vt:lpstr>
      <vt:lpstr>Q7</vt:lpstr>
      <vt:lpstr>Q8</vt:lpstr>
      <vt:lpstr>Q9</vt:lpstr>
      <vt:lpstr>Q10</vt:lpstr>
      <vt:lpstr>Q11</vt:lpstr>
      <vt:lpstr>Q12</vt:lpstr>
      <vt:lpstr>Q13</vt:lpstr>
      <vt:lpstr>Q14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 Kurra</dc:creator>
  <cp:lastModifiedBy>Haritha Kurra</cp:lastModifiedBy>
  <dcterms:created xsi:type="dcterms:W3CDTF">2025-07-25T15:45:05Z</dcterms:created>
  <dcterms:modified xsi:type="dcterms:W3CDTF">2025-07-31T19:16:33Z</dcterms:modified>
</cp:coreProperties>
</file>